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1570" windowHeight="7845" tabRatio="593"/>
  </bookViews>
  <sheets>
    <sheet name="Финасирование" sheetId="1" r:id="rId1"/>
  </sheets>
  <definedNames>
    <definedName name="_xlnm._FilterDatabase" localSheetId="0" hidden="1">Финасирование!$A$15:$AX$209</definedName>
    <definedName name="_xlnm.Print_Titles" localSheetId="0">Финасирование!$13:$15</definedName>
    <definedName name="_xlnm.Print_Area" localSheetId="0">Финасирование!$B$1:$AT$206</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1" l="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P16" i="1"/>
  <c r="Y16" i="1"/>
  <c r="V17" i="1"/>
  <c r="T18" i="1"/>
  <c r="T19" i="1"/>
  <c r="T211"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17" i="1"/>
  <c r="O16" i="1" l="1"/>
  <c r="S147" i="1"/>
  <c r="U147" i="1"/>
  <c r="V147" i="1"/>
  <c r="AA147" i="1"/>
  <c r="AE147" i="1"/>
  <c r="AI147" i="1"/>
  <c r="AM147" i="1"/>
  <c r="R147" i="1" l="1"/>
  <c r="L147" i="1" l="1"/>
  <c r="J147" i="1" l="1"/>
  <c r="AM18" i="1" l="1"/>
  <c r="AM19" i="1"/>
  <c r="AM211"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17" i="1"/>
  <c r="AI18" i="1"/>
  <c r="AI19" i="1"/>
  <c r="AI211"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17" i="1"/>
  <c r="AE18" i="1"/>
  <c r="AE19" i="1"/>
  <c r="AE211"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17" i="1"/>
  <c r="AA18" i="1"/>
  <c r="AA19" i="1"/>
  <c r="AA211"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17" i="1"/>
  <c r="U18" i="1"/>
  <c r="U19" i="1"/>
  <c r="U211"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17" i="1"/>
  <c r="V18" i="1"/>
  <c r="V19" i="1"/>
  <c r="V211"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Z16" i="1"/>
  <c r="Q16" i="1"/>
  <c r="U16" i="1" l="1"/>
  <c r="S141" i="1" l="1"/>
  <c r="S183" i="1"/>
  <c r="S184" i="1"/>
  <c r="S185" i="1"/>
  <c r="S178" i="1"/>
  <c r="S179" i="1"/>
  <c r="S149" i="1"/>
  <c r="S109" i="1"/>
  <c r="S96" i="1"/>
  <c r="S97" i="1"/>
  <c r="S87" i="1"/>
  <c r="S88" i="1"/>
  <c r="S89" i="1"/>
  <c r="S18" i="1"/>
  <c r="S19" i="1"/>
  <c r="S211"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90" i="1"/>
  <c r="S91" i="1"/>
  <c r="S92" i="1"/>
  <c r="S93" i="1"/>
  <c r="S94" i="1"/>
  <c r="S95" i="1"/>
  <c r="S98" i="1"/>
  <c r="S99" i="1"/>
  <c r="S100" i="1"/>
  <c r="S101" i="1"/>
  <c r="S102" i="1"/>
  <c r="S103" i="1"/>
  <c r="S104" i="1"/>
  <c r="S105" i="1"/>
  <c r="S106" i="1"/>
  <c r="S107" i="1"/>
  <c r="S108"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2" i="1"/>
  <c r="S143" i="1"/>
  <c r="S144" i="1"/>
  <c r="S145" i="1"/>
  <c r="S146" i="1"/>
  <c r="S148" i="1"/>
  <c r="S150" i="1"/>
  <c r="S151" i="1"/>
  <c r="S152" i="1"/>
  <c r="S153" i="1"/>
  <c r="S154" i="1"/>
  <c r="S155" i="1"/>
  <c r="S156" i="1"/>
  <c r="S157" i="1"/>
  <c r="S158" i="1"/>
  <c r="S159" i="1"/>
  <c r="S160" i="1"/>
  <c r="S161" i="1"/>
  <c r="S162" i="1"/>
  <c r="S210" i="1"/>
  <c r="T210" i="1"/>
  <c r="V210" i="1"/>
  <c r="AA210" i="1"/>
  <c r="AE210" i="1"/>
  <c r="AI210" i="1"/>
  <c r="AM210" i="1"/>
  <c r="S163" i="1"/>
  <c r="S164" i="1"/>
  <c r="S165" i="1"/>
  <c r="S166" i="1"/>
  <c r="S167" i="1"/>
  <c r="S168" i="1"/>
  <c r="S169" i="1"/>
  <c r="S170" i="1"/>
  <c r="S171" i="1"/>
  <c r="S172" i="1"/>
  <c r="S173" i="1"/>
  <c r="S174" i="1"/>
  <c r="S175" i="1"/>
  <c r="S176" i="1"/>
  <c r="S177" i="1"/>
  <c r="S180" i="1"/>
  <c r="S181" i="1"/>
  <c r="S182" i="1"/>
  <c r="S186" i="1"/>
  <c r="S187" i="1"/>
  <c r="S188" i="1"/>
  <c r="S189" i="1"/>
  <c r="S190" i="1"/>
  <c r="S191" i="1"/>
  <c r="S192" i="1"/>
  <c r="S193" i="1"/>
  <c r="S194" i="1"/>
  <c r="S195" i="1"/>
  <c r="S196" i="1"/>
  <c r="S197" i="1"/>
  <c r="S198" i="1"/>
  <c r="S199" i="1"/>
  <c r="S200" i="1"/>
  <c r="S201" i="1"/>
  <c r="S202" i="1"/>
  <c r="S203" i="1"/>
  <c r="S204" i="1"/>
  <c r="S205" i="1"/>
  <c r="S206" i="1"/>
  <c r="S17" i="1"/>
  <c r="R17" i="1" s="1"/>
  <c r="R109" i="1" l="1"/>
  <c r="R88" i="1"/>
  <c r="R187" i="1"/>
  <c r="R182" i="1"/>
  <c r="R180" i="1"/>
  <c r="R176" i="1"/>
  <c r="R174" i="1"/>
  <c r="R172" i="1"/>
  <c r="R170" i="1"/>
  <c r="R168" i="1"/>
  <c r="R166" i="1"/>
  <c r="R164" i="1"/>
  <c r="R97" i="1"/>
  <c r="R179" i="1"/>
  <c r="R141" i="1"/>
  <c r="R161" i="1"/>
  <c r="R159" i="1"/>
  <c r="R157" i="1"/>
  <c r="R155" i="1"/>
  <c r="R153" i="1"/>
  <c r="R151" i="1"/>
  <c r="R148" i="1"/>
  <c r="R145" i="1"/>
  <c r="R206" i="1"/>
  <c r="R204" i="1"/>
  <c r="R202" i="1"/>
  <c r="R200" i="1"/>
  <c r="R198" i="1"/>
  <c r="R196" i="1"/>
  <c r="R194" i="1"/>
  <c r="R192" i="1"/>
  <c r="R190" i="1"/>
  <c r="R188" i="1"/>
  <c r="R186" i="1"/>
  <c r="R181" i="1"/>
  <c r="R177" i="1"/>
  <c r="R175" i="1"/>
  <c r="R173" i="1"/>
  <c r="R171" i="1"/>
  <c r="R169" i="1"/>
  <c r="R167" i="1"/>
  <c r="R165" i="1"/>
  <c r="R163" i="1"/>
  <c r="R162" i="1"/>
  <c r="R160" i="1"/>
  <c r="R158" i="1"/>
  <c r="R156" i="1"/>
  <c r="R154" i="1"/>
  <c r="R152" i="1"/>
  <c r="R150" i="1"/>
  <c r="R146" i="1"/>
  <c r="R144" i="1"/>
  <c r="R142" i="1"/>
  <c r="R139" i="1"/>
  <c r="R137" i="1"/>
  <c r="R135" i="1"/>
  <c r="R133" i="1"/>
  <c r="R131" i="1"/>
  <c r="R129" i="1"/>
  <c r="R127" i="1"/>
  <c r="R125" i="1"/>
  <c r="R123" i="1"/>
  <c r="R121" i="1"/>
  <c r="R119" i="1"/>
  <c r="R117" i="1"/>
  <c r="R115" i="1"/>
  <c r="R113" i="1"/>
  <c r="R111" i="1"/>
  <c r="R108" i="1"/>
  <c r="R106" i="1"/>
  <c r="R104" i="1"/>
  <c r="R102" i="1"/>
  <c r="R100" i="1"/>
  <c r="R98" i="1"/>
  <c r="R95" i="1"/>
  <c r="R93" i="1"/>
  <c r="R91" i="1"/>
  <c r="R86" i="1"/>
  <c r="R84" i="1"/>
  <c r="R82" i="1"/>
  <c r="R80" i="1"/>
  <c r="R78" i="1"/>
  <c r="R76" i="1"/>
  <c r="R74" i="1"/>
  <c r="R72" i="1"/>
  <c r="R70" i="1"/>
  <c r="R68" i="1"/>
  <c r="R66" i="1"/>
  <c r="R64" i="1"/>
  <c r="R62" i="1"/>
  <c r="R60" i="1"/>
  <c r="R58" i="1"/>
  <c r="R56" i="1"/>
  <c r="R54" i="1"/>
  <c r="R52" i="1"/>
  <c r="R50" i="1"/>
  <c r="R48" i="1"/>
  <c r="R46" i="1"/>
  <c r="R44" i="1"/>
  <c r="R42" i="1"/>
  <c r="R40" i="1"/>
  <c r="R38" i="1"/>
  <c r="R36" i="1"/>
  <c r="R34" i="1"/>
  <c r="R32" i="1"/>
  <c r="R30" i="1"/>
  <c r="R28" i="1"/>
  <c r="R26" i="1"/>
  <c r="R24" i="1"/>
  <c r="R22" i="1"/>
  <c r="R20" i="1"/>
  <c r="R19" i="1"/>
  <c r="R89" i="1"/>
  <c r="R96" i="1"/>
  <c r="R178" i="1"/>
  <c r="R184" i="1"/>
  <c r="R205" i="1"/>
  <c r="R203" i="1"/>
  <c r="R201" i="1"/>
  <c r="R199" i="1"/>
  <c r="R197" i="1"/>
  <c r="R195" i="1"/>
  <c r="R193" i="1"/>
  <c r="R191" i="1"/>
  <c r="R189" i="1"/>
  <c r="R143" i="1"/>
  <c r="R140" i="1"/>
  <c r="R138" i="1"/>
  <c r="R136" i="1"/>
  <c r="R134" i="1"/>
  <c r="R132" i="1"/>
  <c r="R130" i="1"/>
  <c r="R128" i="1"/>
  <c r="R126" i="1"/>
  <c r="R124" i="1"/>
  <c r="R122" i="1"/>
  <c r="R120" i="1"/>
  <c r="R118" i="1"/>
  <c r="R116" i="1"/>
  <c r="R114" i="1"/>
  <c r="R112" i="1"/>
  <c r="R110" i="1"/>
  <c r="R107" i="1"/>
  <c r="R105" i="1"/>
  <c r="R103" i="1"/>
  <c r="R101" i="1"/>
  <c r="R99" i="1"/>
  <c r="R94" i="1"/>
  <c r="R92" i="1"/>
  <c r="R90" i="1"/>
  <c r="R85" i="1"/>
  <c r="R83" i="1"/>
  <c r="R81" i="1"/>
  <c r="R79" i="1"/>
  <c r="R77" i="1"/>
  <c r="R75" i="1"/>
  <c r="R73" i="1"/>
  <c r="R71" i="1"/>
  <c r="R69" i="1"/>
  <c r="R67" i="1"/>
  <c r="R65" i="1"/>
  <c r="R63" i="1"/>
  <c r="R61" i="1"/>
  <c r="R59" i="1"/>
  <c r="R57" i="1"/>
  <c r="R55" i="1"/>
  <c r="R53" i="1"/>
  <c r="R51" i="1"/>
  <c r="R49" i="1"/>
  <c r="R47" i="1"/>
  <c r="R45" i="1"/>
  <c r="R43" i="1"/>
  <c r="R41" i="1"/>
  <c r="R39" i="1"/>
  <c r="R37" i="1"/>
  <c r="R35" i="1"/>
  <c r="R33" i="1"/>
  <c r="R31" i="1"/>
  <c r="R29" i="1"/>
  <c r="R27" i="1"/>
  <c r="R25" i="1"/>
  <c r="R23" i="1"/>
  <c r="R21" i="1"/>
  <c r="R211" i="1"/>
  <c r="R18" i="1"/>
  <c r="R87" i="1"/>
  <c r="R149" i="1"/>
  <c r="R185" i="1"/>
  <c r="R183" i="1"/>
  <c r="R210" i="1"/>
  <c r="B210" i="1" l="1"/>
  <c r="AB16" i="1" l="1"/>
  <c r="X16" i="1"/>
  <c r="W16" i="1"/>
  <c r="AG16" i="1" l="1"/>
  <c r="AF16" i="1" l="1"/>
  <c r="B17" i="1" l="1"/>
  <c r="B18" i="1"/>
  <c r="B211" i="1"/>
  <c r="AE16" i="1" l="1"/>
  <c r="V16" i="1"/>
  <c r="S16" i="1" l="1"/>
  <c r="AC16" i="1" l="1"/>
  <c r="T16" i="1" l="1"/>
  <c r="AA16" i="1"/>
  <c r="R16" i="1" l="1"/>
  <c r="G16" i="1" l="1"/>
  <c r="L97" i="1" l="1"/>
  <c r="L90" i="1" l="1"/>
  <c r="L123" i="1" l="1"/>
  <c r="L106" i="1"/>
  <c r="L198" i="1"/>
  <c r="J97" i="1"/>
  <c r="L179" i="1"/>
  <c r="L178" i="1"/>
  <c r="L101" i="1"/>
  <c r="L95" i="1"/>
  <c r="L149" i="1"/>
  <c r="L104" i="1"/>
  <c r="L89" i="1"/>
  <c r="L125" i="1"/>
  <c r="L105" i="1"/>
  <c r="L98" i="1"/>
  <c r="L86" i="1"/>
  <c r="L103" i="1"/>
  <c r="L100" i="1"/>
  <c r="L87" i="1"/>
  <c r="L143" i="1"/>
  <c r="L92" i="1"/>
  <c r="L88" i="1"/>
  <c r="L74" i="1"/>
  <c r="L69" i="1"/>
  <c r="L78" i="1"/>
  <c r="L108" i="1"/>
  <c r="L76" i="1"/>
  <c r="L52" i="1"/>
  <c r="L82" i="1"/>
  <c r="L148" i="1"/>
  <c r="L81" i="1"/>
  <c r="L119" i="1"/>
  <c r="L93" i="1"/>
  <c r="L85" i="1"/>
  <c r="L45" i="1"/>
  <c r="L94" i="1"/>
  <c r="L79" i="1"/>
  <c r="L75" i="1"/>
  <c r="L91" i="1"/>
  <c r="L83" i="1"/>
  <c r="L30" i="1"/>
  <c r="L27" i="1"/>
  <c r="L137" i="1"/>
  <c r="L205" i="1"/>
  <c r="L84" i="1"/>
  <c r="L196" i="1"/>
  <c r="L80" i="1"/>
  <c r="L127" i="1"/>
  <c r="L131" i="1"/>
  <c r="L96" i="1"/>
  <c r="L112" i="1"/>
  <c r="L99" i="1"/>
  <c r="L77" i="1"/>
  <c r="L142" i="1"/>
  <c r="L146" i="1"/>
  <c r="L193" i="1" l="1"/>
  <c r="L63" i="1"/>
  <c r="L175" i="1"/>
  <c r="L161" i="1"/>
  <c r="L31" i="1"/>
  <c r="L64" i="1"/>
  <c r="L59" i="1"/>
  <c r="L55" i="1"/>
  <c r="L136" i="1"/>
  <c r="L70" i="1"/>
  <c r="L139" i="1"/>
  <c r="L116" i="1"/>
  <c r="L115" i="1"/>
  <c r="L204" i="1"/>
  <c r="L49" i="1"/>
  <c r="L189" i="1"/>
  <c r="L140" i="1"/>
  <c r="L169" i="1"/>
  <c r="L122" i="1"/>
  <c r="L62" i="1"/>
  <c r="L132" i="1"/>
  <c r="L164" i="1"/>
  <c r="L206" i="1"/>
  <c r="L19" i="1"/>
  <c r="L155" i="1"/>
  <c r="L18" i="1"/>
  <c r="L41" i="1"/>
  <c r="L153" i="1"/>
  <c r="L47" i="1"/>
  <c r="L144" i="1"/>
  <c r="L126" i="1"/>
  <c r="L42" i="1"/>
  <c r="L156" i="1"/>
  <c r="L201" i="1"/>
  <c r="L28" i="1"/>
  <c r="L33" i="1"/>
  <c r="L38" i="1"/>
  <c r="L197" i="1"/>
  <c r="L191" i="1"/>
  <c r="L157" i="1"/>
  <c r="L117" i="1"/>
  <c r="L187" i="1"/>
  <c r="L54" i="1"/>
  <c r="L120" i="1"/>
  <c r="L150" i="1"/>
  <c r="L172" i="1"/>
  <c r="L177" i="1"/>
  <c r="L138" i="1"/>
  <c r="L203" i="1"/>
  <c r="L200" i="1"/>
  <c r="L166" i="1"/>
  <c r="L43" i="1"/>
  <c r="L128" i="1"/>
  <c r="L133" i="1"/>
  <c r="L23" i="1"/>
  <c r="L68" i="1"/>
  <c r="L199" i="1"/>
  <c r="L151" i="1"/>
  <c r="L57" i="1"/>
  <c r="L36" i="1"/>
  <c r="L176" i="1"/>
  <c r="L174" i="1"/>
  <c r="L21" i="1"/>
  <c r="L109" i="1"/>
  <c r="L110" i="1"/>
  <c r="L71" i="1"/>
  <c r="L152" i="1"/>
  <c r="L111" i="1"/>
  <c r="L58" i="1"/>
  <c r="L165" i="1"/>
  <c r="L154" i="1"/>
  <c r="L44" i="1"/>
  <c r="L107" i="1"/>
  <c r="L192" i="1"/>
  <c r="L50" i="1"/>
  <c r="L35" i="1"/>
  <c r="L173" i="1"/>
  <c r="L170" i="1"/>
  <c r="L141" i="1"/>
  <c r="L29" i="1"/>
  <c r="L67" i="1"/>
  <c r="L162" i="1"/>
  <c r="L39" i="1"/>
  <c r="L60" i="1"/>
  <c r="L130" i="1"/>
  <c r="L53" i="1"/>
  <c r="L20" i="1"/>
  <c r="L24" i="1"/>
  <c r="L32" i="1"/>
  <c r="L65" i="1"/>
  <c r="L135" i="1"/>
  <c r="L121" i="1"/>
  <c r="L25" i="1"/>
  <c r="L118" i="1"/>
  <c r="L73" i="1"/>
  <c r="L210" i="1"/>
  <c r="L158" i="1"/>
  <c r="L114" i="1"/>
  <c r="L163" i="1"/>
  <c r="L167" i="1"/>
  <c r="L113" i="1"/>
  <c r="L40" i="1"/>
  <c r="L145" i="1"/>
  <c r="L56" i="1"/>
  <c r="L66" i="1"/>
  <c r="L129" i="1"/>
  <c r="L61" i="1"/>
  <c r="L46" i="1"/>
  <c r="L37" i="1"/>
  <c r="L26" i="1"/>
  <c r="L186" i="1"/>
  <c r="L195" i="1"/>
  <c r="L184" i="1"/>
  <c r="L180" i="1"/>
  <c r="J83" i="1"/>
  <c r="J87" i="1"/>
  <c r="J85" i="1"/>
  <c r="J99" i="1"/>
  <c r="J80" i="1"/>
  <c r="J89" i="1"/>
  <c r="J96" i="1"/>
  <c r="J84" i="1"/>
  <c r="J109" i="1"/>
  <c r="J108" i="1"/>
  <c r="J86" i="1"/>
  <c r="J79" i="1"/>
  <c r="J81" i="1"/>
  <c r="J90" i="1"/>
  <c r="J88" i="1"/>
  <c r="J104" i="1"/>
  <c r="J77" i="1"/>
  <c r="J112" i="1"/>
  <c r="J100" i="1"/>
  <c r="J91" i="1"/>
  <c r="J93" i="1"/>
  <c r="J106" i="1"/>
  <c r="J201" i="1"/>
  <c r="J130" i="1"/>
  <c r="J198" i="1"/>
  <c r="J160" i="1"/>
  <c r="J98" i="1"/>
  <c r="J57" i="1"/>
  <c r="L159" i="1"/>
  <c r="J195" i="1"/>
  <c r="J178" i="1"/>
  <c r="J183" i="1"/>
  <c r="J180" i="1"/>
  <c r="J181" i="1"/>
  <c r="J188" i="1"/>
  <c r="J172" i="1"/>
  <c r="J186" i="1"/>
  <c r="L171" i="1"/>
  <c r="J190" i="1"/>
  <c r="J171" i="1"/>
  <c r="J168" i="1"/>
  <c r="J179" i="1"/>
  <c r="J185" i="1"/>
  <c r="J63" i="1"/>
  <c r="J31" i="1"/>
  <c r="J64" i="1"/>
  <c r="J59" i="1"/>
  <c r="J55" i="1"/>
  <c r="J70" i="1"/>
  <c r="J49" i="1"/>
  <c r="J62" i="1"/>
  <c r="J164" i="1"/>
  <c r="J19" i="1"/>
  <c r="J27" i="1"/>
  <c r="J18" i="1"/>
  <c r="J211" i="1"/>
  <c r="J41" i="1"/>
  <c r="J30" i="1"/>
  <c r="J47" i="1"/>
  <c r="J42" i="1"/>
  <c r="J28" i="1"/>
  <c r="J33" i="1"/>
  <c r="J75" i="1"/>
  <c r="J38" i="1"/>
  <c r="J45" i="1"/>
  <c r="J54" i="1"/>
  <c r="J177" i="1"/>
  <c r="J166" i="1"/>
  <c r="J43" i="1"/>
  <c r="J23" i="1"/>
  <c r="J68" i="1"/>
  <c r="J36" i="1"/>
  <c r="J21" i="1"/>
  <c r="J82" i="1"/>
  <c r="J71" i="1"/>
  <c r="J52" i="1"/>
  <c r="J58" i="1"/>
  <c r="J76" i="1"/>
  <c r="J165" i="1"/>
  <c r="J44" i="1"/>
  <c r="J50" i="1"/>
  <c r="J35" i="1"/>
  <c r="J29" i="1"/>
  <c r="J67" i="1"/>
  <c r="J39" i="1"/>
  <c r="J60" i="1"/>
  <c r="J53" i="1"/>
  <c r="J20" i="1"/>
  <c r="J24" i="1"/>
  <c r="J69" i="1"/>
  <c r="J32" i="1"/>
  <c r="J65" i="1"/>
  <c r="J74" i="1"/>
  <c r="J25" i="1"/>
  <c r="J73" i="1"/>
  <c r="J167" i="1"/>
  <c r="J40" i="1"/>
  <c r="J56" i="1"/>
  <c r="J66" i="1"/>
  <c r="J61" i="1"/>
  <c r="J46" i="1"/>
  <c r="J37" i="1"/>
  <c r="J26" i="1"/>
  <c r="J101" i="1"/>
  <c r="J193" i="1"/>
  <c r="J146" i="1"/>
  <c r="J175" i="1"/>
  <c r="J161" i="1"/>
  <c r="J142" i="1"/>
  <c r="J136" i="1"/>
  <c r="J116" i="1"/>
  <c r="J115" i="1"/>
  <c r="J204" i="1"/>
  <c r="J123" i="1"/>
  <c r="J131" i="1"/>
  <c r="J127" i="1"/>
  <c r="J189" i="1"/>
  <c r="J140" i="1"/>
  <c r="J169" i="1"/>
  <c r="J122" i="1"/>
  <c r="J196" i="1"/>
  <c r="J134" i="1"/>
  <c r="J132" i="1"/>
  <c r="J206" i="1"/>
  <c r="J205" i="1"/>
  <c r="J202" i="1"/>
  <c r="J137" i="1"/>
  <c r="J182" i="1"/>
  <c r="J155" i="1"/>
  <c r="J153" i="1"/>
  <c r="J144" i="1"/>
  <c r="J126" i="1"/>
  <c r="J156" i="1"/>
  <c r="J94" i="1"/>
  <c r="J197" i="1"/>
  <c r="J191" i="1"/>
  <c r="J157" i="1"/>
  <c r="J117" i="1"/>
  <c r="J187" i="1"/>
  <c r="J120" i="1"/>
  <c r="J150" i="1"/>
  <c r="J138" i="1"/>
  <c r="J203" i="1"/>
  <c r="J200" i="1"/>
  <c r="J128" i="1"/>
  <c r="J133" i="1"/>
  <c r="J199" i="1"/>
  <c r="J151" i="1"/>
  <c r="J184" i="1"/>
  <c r="J119" i="1"/>
  <c r="J148" i="1"/>
  <c r="J174" i="1"/>
  <c r="J110" i="1"/>
  <c r="J152" i="1"/>
  <c r="J111" i="1"/>
  <c r="J159" i="1"/>
  <c r="J154" i="1"/>
  <c r="J107" i="1"/>
  <c r="J192" i="1"/>
  <c r="J173" i="1"/>
  <c r="J170" i="1"/>
  <c r="J78" i="1"/>
  <c r="J141" i="1"/>
  <c r="J162" i="1"/>
  <c r="J135" i="1"/>
  <c r="J121" i="1"/>
  <c r="J194" i="1"/>
  <c r="J92" i="1"/>
  <c r="J143" i="1"/>
  <c r="J118" i="1"/>
  <c r="J210" i="1"/>
  <c r="J158" i="1"/>
  <c r="J114" i="1"/>
  <c r="J103" i="1"/>
  <c r="J163" i="1"/>
  <c r="J113" i="1"/>
  <c r="J105" i="1"/>
  <c r="J125" i="1"/>
  <c r="J145" i="1"/>
  <c r="J129" i="1"/>
  <c r="J149" i="1"/>
  <c r="J95" i="1"/>
  <c r="L102" i="1"/>
  <c r="L34" i="1"/>
  <c r="L51" i="1" l="1"/>
  <c r="L22" i="1"/>
  <c r="L72" i="1"/>
  <c r="L124" i="1"/>
  <c r="J176" i="1"/>
  <c r="J139" i="1"/>
  <c r="J17" i="1"/>
  <c r="L194" i="1"/>
  <c r="L190" i="1"/>
  <c r="L185" i="1"/>
  <c r="L188" i="1"/>
  <c r="L183" i="1"/>
  <c r="L168" i="1"/>
  <c r="L181" i="1"/>
  <c r="L182" i="1"/>
  <c r="L202" i="1"/>
  <c r="L134" i="1"/>
  <c r="L211" i="1"/>
  <c r="L160" i="1"/>
  <c r="L17" i="1"/>
  <c r="J51" i="1"/>
  <c r="J22" i="1"/>
  <c r="J72" i="1"/>
  <c r="J34" i="1"/>
  <c r="J102" i="1"/>
  <c r="J124" i="1"/>
  <c r="N16" i="1" l="1"/>
  <c r="H16" i="1" l="1"/>
  <c r="L48" i="1" l="1"/>
  <c r="K16" i="1"/>
  <c r="L16" i="1" s="1"/>
  <c r="M16" i="1"/>
  <c r="J48" i="1" l="1"/>
  <c r="I16" i="1"/>
  <c r="J16" i="1" s="1"/>
</calcChain>
</file>

<file path=xl/sharedStrings.xml><?xml version="1.0" encoding="utf-8"?>
<sst xmlns="http://schemas.openxmlformats.org/spreadsheetml/2006/main" count="1877" uniqueCount="795">
  <si>
    <t>Представляю на утверждение</t>
  </si>
  <si>
    <t xml:space="preserve">         Врид руководителя Департамента строительства Министерства обороны Российской Федерации                                                                   </t>
  </si>
  <si>
    <t>____________________М.И.Балакирева</t>
  </si>
  <si>
    <t xml:space="preserve">  "__" _______________ 2017 года</t>
  </si>
  <si>
    <t>№ п/п</t>
  </si>
  <si>
    <t>Шифр</t>
  </si>
  <si>
    <t>Наименование работ по ГК</t>
  </si>
  <si>
    <t>Контракт</t>
  </si>
  <si>
    <t xml:space="preserve">Дата </t>
  </si>
  <si>
    <t>Стоимость контракта</t>
  </si>
  <si>
    <t>Выполнено</t>
  </si>
  <si>
    <t>Оплачено</t>
  </si>
  <si>
    <t>в %</t>
  </si>
  <si>
    <t>в т.ч. Аванс</t>
  </si>
  <si>
    <t>%</t>
  </si>
  <si>
    <t>Задолженность заказчика                             (ДЗ ГУОВ)</t>
  </si>
  <si>
    <t>СУ</t>
  </si>
  <si>
    <t>ВСЕГО:</t>
  </si>
  <si>
    <t>Аванс</t>
  </si>
  <si>
    <t>Выполненные работы</t>
  </si>
  <si>
    <t>ИТОГО:</t>
  </si>
  <si>
    <t>Необходимая потребность на 2018 год</t>
  </si>
  <si>
    <t>в т.ч. необходимая потребность на 3 квартал 2018</t>
  </si>
  <si>
    <t>в т.ч. необходимая потребность на 4 квартал 2018</t>
  </si>
  <si>
    <t>Перечень зданий (вводных)</t>
  </si>
  <si>
    <t>Т-21/14-23</t>
  </si>
  <si>
    <t>46/Л/ЖД-С</t>
  </si>
  <si>
    <t>Т-57/15-26</t>
  </si>
  <si>
    <t>Т-41/15-141</t>
  </si>
  <si>
    <t>Т-41/15-93</t>
  </si>
  <si>
    <t>Т-41/15-94</t>
  </si>
  <si>
    <t>Т-41/15-97</t>
  </si>
  <si>
    <t>Т-41/15-98</t>
  </si>
  <si>
    <t>Т-41/15-105</t>
  </si>
  <si>
    <t>Т-41/16-52</t>
  </si>
  <si>
    <t>3165-А-ТМУ</t>
  </si>
  <si>
    <t>Т-42/16-60</t>
  </si>
  <si>
    <t>Т-42/15-244</t>
  </si>
  <si>
    <t>Ц-11/15-119</t>
  </si>
  <si>
    <t>Ц-11/15-127</t>
  </si>
  <si>
    <t>Ц-11/15-137</t>
  </si>
  <si>
    <t>Ц-11/15-142</t>
  </si>
  <si>
    <t>97/975</t>
  </si>
  <si>
    <t>97/973</t>
  </si>
  <si>
    <t>26/ЖД-1</t>
  </si>
  <si>
    <t>6-1/ЖД-19</t>
  </si>
  <si>
    <t>6-1/ЖД-ИС</t>
  </si>
  <si>
    <t>КЗ-СВУ/2016</t>
  </si>
  <si>
    <t>ПМ-СВУ/2017</t>
  </si>
  <si>
    <t>РЕК-215/2017</t>
  </si>
  <si>
    <t>Ц-23/14-12</t>
  </si>
  <si>
    <t>Ц-31/14-35</t>
  </si>
  <si>
    <t>Ц-41/14-29</t>
  </si>
  <si>
    <t>Ц-41/15-41</t>
  </si>
  <si>
    <t>Ц-41/15-42</t>
  </si>
  <si>
    <t>Ц-41/17-3</t>
  </si>
  <si>
    <t>Ц-41/17-6</t>
  </si>
  <si>
    <t>Ц-42/15-146</t>
  </si>
  <si>
    <t>Ц-42/16-38</t>
  </si>
  <si>
    <t>Ц-42/16-39</t>
  </si>
  <si>
    <t>Ц-57/15-12</t>
  </si>
  <si>
    <t>16/ЖД-3/СМР</t>
  </si>
  <si>
    <t>Ц-21/16-105</t>
  </si>
  <si>
    <t>Ц-21/16-106</t>
  </si>
  <si>
    <t>Ц-42/15-116/1</t>
  </si>
  <si>
    <t>ВГ-17-БрБ/1</t>
  </si>
  <si>
    <t>ВГ-17-БрБ/2</t>
  </si>
  <si>
    <t>БЗ-35-СЛ</t>
  </si>
  <si>
    <t>АБ-ХР/2017</t>
  </si>
  <si>
    <t>Ц-42/15-106</t>
  </si>
  <si>
    <t>ПМ-СВУ/2016</t>
  </si>
  <si>
    <t>64-ЖД-С/2014</t>
  </si>
  <si>
    <t>ИП-КЗ</t>
  </si>
  <si>
    <t>Ц-41/14-6</t>
  </si>
  <si>
    <t>Ц-41/15-38</t>
  </si>
  <si>
    <t>Ц-41/17-4</t>
  </si>
  <si>
    <t>Ц-42/16-70</t>
  </si>
  <si>
    <t>Ц-57/15-11</t>
  </si>
  <si>
    <t>Ц-23/17-21</t>
  </si>
  <si>
    <t>Ч/ЖД-2</t>
  </si>
  <si>
    <t>В-21/15-28</t>
  </si>
  <si>
    <t>В-41/14-43</t>
  </si>
  <si>
    <t>В-41/14-45</t>
  </si>
  <si>
    <t>В-42/16-50/2017</t>
  </si>
  <si>
    <t>В-42/16-51/2017</t>
  </si>
  <si>
    <t>В-12/17-31</t>
  </si>
  <si>
    <t>97/09/2017</t>
  </si>
  <si>
    <t>В-12/17-37</t>
  </si>
  <si>
    <t>В-12/17-42</t>
  </si>
  <si>
    <t>В-12/17-45</t>
  </si>
  <si>
    <t>К-26/15-38</t>
  </si>
  <si>
    <t>К-41/14-19</t>
  </si>
  <si>
    <t>Ю-41/17-3</t>
  </si>
  <si>
    <t>Ю-12/17-50</t>
  </si>
  <si>
    <t>Ю-12/15-18</t>
  </si>
  <si>
    <t>68/19-ОПБ/ИС</t>
  </si>
  <si>
    <t>Ю-41/15-43</t>
  </si>
  <si>
    <t>Ю-42/16-23</t>
  </si>
  <si>
    <t>Ю-42/16-13</t>
  </si>
  <si>
    <t>Ю-42/16-23/доп2</t>
  </si>
  <si>
    <t>Ю-21/16-68</t>
  </si>
  <si>
    <t>68/19-ОПБ/К</t>
  </si>
  <si>
    <t>Ю-42/15-50</t>
  </si>
  <si>
    <t>Ю-42/16-23/доп4</t>
  </si>
  <si>
    <t>Ю-42/16-30</t>
  </si>
  <si>
    <t>Ю-12/17-18</t>
  </si>
  <si>
    <t>Ю-12/15-90</t>
  </si>
  <si>
    <t>Ю-42/16-23/доп5</t>
  </si>
  <si>
    <t>10019/6-ГП8/2017</t>
  </si>
  <si>
    <t>Ю-12/17-15</t>
  </si>
  <si>
    <t>Ю-12/17-17</t>
  </si>
  <si>
    <t>Ю-42/16-81/доп1</t>
  </si>
  <si>
    <t>Б-2/ОВГ-1</t>
  </si>
  <si>
    <t>6/2171-5</t>
  </si>
  <si>
    <t>7/55-1</t>
  </si>
  <si>
    <t>КОР/Б-67/1</t>
  </si>
  <si>
    <t>З-42/16-50</t>
  </si>
  <si>
    <t>З-12/16-92</t>
  </si>
  <si>
    <t>З-12/16-93</t>
  </si>
  <si>
    <t>З-12/16-94</t>
  </si>
  <si>
    <t>З-12/16-98</t>
  </si>
  <si>
    <t>З-12/16-104</t>
  </si>
  <si>
    <t>З-12/16-105</t>
  </si>
  <si>
    <t>З-12/16-110</t>
  </si>
  <si>
    <t>З-12/16-108</t>
  </si>
  <si>
    <t>З-12/16-96</t>
  </si>
  <si>
    <t>З-12/16-106</t>
  </si>
  <si>
    <t>З-12/16-109</t>
  </si>
  <si>
    <t>З-12/16-97</t>
  </si>
  <si>
    <t>З-41/14-43</t>
  </si>
  <si>
    <t>КОР/4-13/2</t>
  </si>
  <si>
    <t>6/14-1</t>
  </si>
  <si>
    <t>6/14-2</t>
  </si>
  <si>
    <t>6/14-3.1</t>
  </si>
  <si>
    <t>З-12/17-35</t>
  </si>
  <si>
    <t>930/Л-П</t>
  </si>
  <si>
    <t>З-24/15-36</t>
  </si>
  <si>
    <t>З-21/14-2</t>
  </si>
  <si>
    <t>6/БГШ/2015</t>
  </si>
  <si>
    <t>КРАК/РК</t>
  </si>
  <si>
    <t>59/СК</t>
  </si>
  <si>
    <t>56/КИБ</t>
  </si>
  <si>
    <t>60/МПК-СМР/2</t>
  </si>
  <si>
    <t>49/ЧХ</t>
  </si>
  <si>
    <t>60/МПК-СМР</t>
  </si>
  <si>
    <t>З-41/15-53</t>
  </si>
  <si>
    <t>З-42/15-98</t>
  </si>
  <si>
    <t>60/МПК/доп</t>
  </si>
  <si>
    <t>З-41/17-3</t>
  </si>
  <si>
    <t>З-21/16-115</t>
  </si>
  <si>
    <t>З-41/17-23</t>
  </si>
  <si>
    <t>64/ХР-3</t>
  </si>
  <si>
    <t>КРАК/РК/2017</t>
  </si>
  <si>
    <t>З-24/16-49/2017</t>
  </si>
  <si>
    <t>239/13/2017</t>
  </si>
  <si>
    <t>97/946</t>
  </si>
  <si>
    <t>Т-41/15-2</t>
  </si>
  <si>
    <t>Т-42/16-121/1</t>
  </si>
  <si>
    <t>Т-41/15-91</t>
  </si>
  <si>
    <t>Т-41/15-92</t>
  </si>
  <si>
    <t>Т-41/15-95</t>
  </si>
  <si>
    <t>Т-42/17-22</t>
  </si>
  <si>
    <t>Т-21/16-122</t>
  </si>
  <si>
    <t>Ю-41/14-2</t>
  </si>
  <si>
    <t>Ю-41/14-2/ГП5</t>
  </si>
  <si>
    <t>Ю-41/14-2/кот</t>
  </si>
  <si>
    <t>500/111-АП</t>
  </si>
  <si>
    <t>500/Р-ГПД</t>
  </si>
  <si>
    <t>500/16-ЦФП</t>
  </si>
  <si>
    <t>500/ВП</t>
  </si>
  <si>
    <t>500/МП2</t>
  </si>
  <si>
    <t>500/15-ВПС</t>
  </si>
  <si>
    <t>32/313</t>
  </si>
  <si>
    <t>128/7</t>
  </si>
  <si>
    <t>156/688</t>
  </si>
  <si>
    <t>1131/37-14/2015</t>
  </si>
  <si>
    <t>1131/63/2015</t>
  </si>
  <si>
    <t>250Б/ЖД/2015</t>
  </si>
  <si>
    <t>Т-57/15-14</t>
  </si>
  <si>
    <t>17/2-ИС</t>
  </si>
  <si>
    <t>502/147СМР</t>
  </si>
  <si>
    <t>Т-26/17-64</t>
  </si>
  <si>
    <t>41/СТЛ</t>
  </si>
  <si>
    <t>50/261</t>
  </si>
  <si>
    <t>130/79</t>
  </si>
  <si>
    <t>156/692-И</t>
  </si>
  <si>
    <t>156/694</t>
  </si>
  <si>
    <t>Т-41/16-22</t>
  </si>
  <si>
    <t>Т-42/17-37</t>
  </si>
  <si>
    <t>8282/ОКР</t>
  </si>
  <si>
    <t>Т-12/16-58</t>
  </si>
  <si>
    <t>Т-11/16-41</t>
  </si>
  <si>
    <t>Т-41/17-2</t>
  </si>
  <si>
    <t>Т-41/17-4</t>
  </si>
  <si>
    <t>Т-41/15-140</t>
  </si>
  <si>
    <t>Т-41/16-79</t>
  </si>
  <si>
    <t>Т-41/16-69</t>
  </si>
  <si>
    <t>Т-41/16-23/доп2</t>
  </si>
  <si>
    <t>502/129/2017</t>
  </si>
  <si>
    <t>34р/2/2017</t>
  </si>
  <si>
    <t>Т-41/16-94/доп2</t>
  </si>
  <si>
    <t>26/жд-ИНЖ</t>
  </si>
  <si>
    <t>Неотработанный аванс
(КЗ ГУОВ)</t>
  </si>
  <si>
    <t>в т.ч. необходимая потребность в АПРЕЛЕ 2018</t>
  </si>
  <si>
    <t>в т.ч. необходимая потребность в МАЕ 2018</t>
  </si>
  <si>
    <t>в т.ч. необходимая потребность в ИЮНЕ 2018</t>
  </si>
  <si>
    <t>Кол-во зданий и сооружений (вводных)</t>
  </si>
  <si>
    <t>Срок ввода по графикам МО РФ</t>
  </si>
  <si>
    <t>Шифр из графиков ВВОДА</t>
  </si>
  <si>
    <t>Т-41/17-5</t>
  </si>
  <si>
    <t>Т-41/17-6</t>
  </si>
  <si>
    <t>Т-41/16-18/7511                Т-41/16-18/2016осн</t>
  </si>
  <si>
    <t>40/0250</t>
  </si>
  <si>
    <t>Т-12/16-3</t>
  </si>
  <si>
    <t>60/МПК/доп                       60/МПК-СМР/2 60/МПК-СМР              60/МПК</t>
  </si>
  <si>
    <t>З-24/16-49                           З-24/16-49/2017              З-24/16-49/2018</t>
  </si>
  <si>
    <t>КРАК/РК КРАК/РК/2017</t>
  </si>
  <si>
    <t>З-12/17-33</t>
  </si>
  <si>
    <t>ВГ-17-БрБ/1                         ВГ-17-БрБ/2</t>
  </si>
  <si>
    <t>74-С-ЖД</t>
  </si>
  <si>
    <t>ПМ-СВУ/2016                    ПМ-СВУ/2017</t>
  </si>
  <si>
    <t>Ц-11/14-3</t>
  </si>
  <si>
    <t>Ц-12/17-8</t>
  </si>
  <si>
    <t>Ю-41/14-2                            Ю-41/14-2/ГП5                     Ю-41/14-2/кот</t>
  </si>
  <si>
    <t>Ю-42/16-23                          Ю-42/16-23/доп2                 Ю-42/16-23/доп4                   Ю-42/16-23/доп5</t>
  </si>
  <si>
    <t>Ю-42/17-26</t>
  </si>
  <si>
    <t>60/МПК</t>
  </si>
  <si>
    <t>З-24/16-49/2018</t>
  </si>
  <si>
    <t>Остаток по решениям ЗМО</t>
  </si>
  <si>
    <t>Ранее направляемая потребность СУ в финансировании вводных объектов</t>
  </si>
  <si>
    <t>Переакцепт</t>
  </si>
  <si>
    <t>Оплата возможна только под ИА.
Если существует потребность финансирования свыше 95% необходимо указать статус ИА.(направлен/не направлен, на какую сумму, когда и т.д.)</t>
  </si>
  <si>
    <t>ПМ-СВУ</t>
  </si>
  <si>
    <t>Т-41/16-18, 1 этап</t>
  </si>
  <si>
    <t>Т-41/15-2/доп2</t>
  </si>
  <si>
    <t>Выполненные работы (будущее выполнение)</t>
  </si>
  <si>
    <t>Задолженность Заказчика</t>
  </si>
  <si>
    <t>Остаток ОСУБ по состоянию на 04/04/2018</t>
  </si>
  <si>
    <t>Данные из графиков ввода</t>
  </si>
  <si>
    <t>Обоснование финансирования (комментарий)</t>
  </si>
  <si>
    <t>СПРАВОЧНО</t>
  </si>
  <si>
    <t>трибуна на 200 мест №5, трибуна на 200 мест №6, трибуна на 200 мест №7, трибуна на 200 мест №8, ограждение типа Махаон 3500 п.м., строевой плац, трибуна на 200 мест №1, трибуна на 200 мест №2, трибуна на 200 мест №3, трибуна на 200 мест №4, дизельная электростанция 50кВт, командный пункт вододрома, Площадка для награждения, Площадка стоянки автобусов, Площадка стоянки техники, помещение для приема пищи и обогрева л/с, сети электроснабжения</t>
  </si>
  <si>
    <t>Укрытие для хранение техники</t>
  </si>
  <si>
    <t>ТМУ</t>
  </si>
  <si>
    <t>Электрощитовая
ЦТП №3
магистральная тепловая сеть двухтрубная протяженностью 1350,0 п.м.</t>
  </si>
  <si>
    <t>Система электроснабжения госпиталя им. Н.Н.Бурденко</t>
  </si>
  <si>
    <t>Многофункциональное здание (4-я входная группа)</t>
  </si>
  <si>
    <t>АТС</t>
  </si>
  <si>
    <t>ТМУ №1 типа СВ 24х50х10 м отапливаемое
ТМУ №2 типа РВСН 20х30х10 м отапливаемое</t>
  </si>
  <si>
    <t>Хранилище "МАРХИ"</t>
  </si>
  <si>
    <t>Благоустройство (дорога)
ТМУ</t>
  </si>
  <si>
    <t>Столовая на 250/500 мест/обедов</t>
  </si>
  <si>
    <t>Март 2018
Дизельная электростанция 100кВт, Здание КПП, Комплексное 2-х этажное здание, Периметровое ограждение, Площадка №1, Площадка №2, Помещение для хранения полигонного оборудования №1, Помещение для хранения полигонного оборудования №2, Помещение для хранения полигонного оборудования №3, Пост оцепления на стрелковом тире №1, Пост оцепления на стрелковом тире №2, Пост оцепления на стрелковом тире №3, Флагшток №1-8 (8 шт.), внутриплощадочные сети электроснабжения
Август 2018
Пожарное депо на 2 м/м</t>
  </si>
  <si>
    <t>Март 2018
Брод, въездные ворота КПП
заболоченный участок (для грузовых автомобилей)
заболоченный участок (для легковых автомобилей)
Колейный мост №1, кпп, помещение для приема пищи и обогрева л/с – 2 шт.
Помещение для хранения полигонного оборудования
противотанковый ров с проходом, пункт управления руководством
ров с колейным мостом, сети электроснабжения
туалет модульный – 4 шт., уступ на подъеме
флагшток 20 шт., эстакада тупиковая
Август 2018
кабельная линия 0,4 кВ
Колейный мост №2
площадка обеспечения проведения соревнования
пожаро-охранная сигнализация
трибуна на 400 мест №1
трибуна на 400 мест №2
трибуна на 400 мест №3
трибуна на 400 мест №4</t>
  </si>
  <si>
    <t>наружное освещение
наружные сети водоснабжения
наружные сети газоснабжения
наружные сети канализации
наружные сети радиофикации
наружные сети телефонизации
наружные сети теплоснабжения
сеть электроснабжения</t>
  </si>
  <si>
    <t>Благоустройство территории
Единая полоса препятствий на два направления
Объект для комплексного размещения военнослужащих
Объект для размещения военнослужащих на 200 человек
Площадка для мини-футбола
Пункт питания на 250 мест/500 обедов из состава АПЛ 500
Система уличного освещения
Строевой плац
Ограждение ТСО</t>
  </si>
  <si>
    <t>Напорный коллектор хозяйственно-бытовой канализации</t>
  </si>
  <si>
    <t>Жилой дом на 105 кв</t>
  </si>
  <si>
    <t>аллея героев
благоустройство
площадка для проведения мероприятий
подъездная дорога
трибуна
экспозиционные площадки</t>
  </si>
  <si>
    <t>сети ливневой канализации
сети освещения
сети совмещенного хозяйственно-питьевого и противопожарного водопровода
сети хозяйственно-бытовой канализации
сети электроснабжения</t>
  </si>
  <si>
    <t>Железнодорожные пути</t>
  </si>
  <si>
    <t>РП для сектора ЗПС, МОЦ, АБК и ВЗУ №2
сети электроснабжения 10кВ для сектора ВЗУ№3, КОС и ЛОС
сети электроснабжения 10кВ для сектора ВКС и ЦВТИ
сети электроснабжения 10кВ для сектора ЗПС, МОЦ, АБК и ВЗУ №2
сети электроснабжения 10кВ для сектора ЗЭПС
ТП для сектора ВЗУ№3, КОС и ЛОС
ТП для сектора ВКС и ЦВТИ
ТП для сектора ЗПС, МОЦ, АБК и ВЗУ №2
ТП для сектора ЗЭПС</t>
  </si>
  <si>
    <t>Жилой дом (корпус №1)</t>
  </si>
  <si>
    <t>Корпус №10 под размещение спец. лаборатории</t>
  </si>
  <si>
    <t>Медицинский стоматологический центр Минобороны России (1 этаж и полуподвальные помещения)</t>
  </si>
  <si>
    <t>КПП</t>
  </si>
  <si>
    <t>ТМУ №1 г.Тула, в/г №68
ТМУ №2  г.Тула, в/г №68
ТМУ №3  г.Тула, в/г №68
ТМУ №4  г.Тула, в/г №68
ТМУ №5  г.Тула, в/г №68
ТМУ №6  г.Тула, в/г №68</t>
  </si>
  <si>
    <t>ТМУ №1 -  Май 2018
Октябрь 2018
ТМУ №2 по адресу: Тульская обл., п.Слободка, в/г №77
ТМУ №3 по адресу: Тульская обл., н.п. Тесницкое, в/г №70</t>
  </si>
  <si>
    <t>ТМУ №1
ТМУ №2</t>
  </si>
  <si>
    <t>Автомобильная парковка для автомобилей посетителей на 120м/мест
Автомобильная парковка на 10м/мест для сопровождения игроков и персонала
Автомобильная парковка на 2 м/места для автобусов игроков и 1м/м для пожарной техники
блочно-модульная котельная
ДГУ
Сети водоотведения
Сети водоснабжения
Сети ливневой канализации
сети связи
сети теплоснабжения
сети электроснабжения
ТП</t>
  </si>
  <si>
    <t>Жилой дом на 123 кв</t>
  </si>
  <si>
    <t>Архивохранилище</t>
  </si>
  <si>
    <t>Жилой дом на 136 кв корпус №1
Жилой дом на 136 кв корпус №2
Жилой дом на 120 кв корпус №14
Жилой дом на118 кв корпус №15
Жилой дом на 120 кв корпус №16</t>
  </si>
  <si>
    <t>Жилой дом на 135 кв (Корпус 2)
Жилой дом на 135 кв (Корпус 3)</t>
  </si>
  <si>
    <t>ВЗУ
Локально-очистные сооружения
тепловые сети
ЦТП</t>
  </si>
  <si>
    <t>сети водоотведения
сети водоснабжения
сети теплоснабжения
сети электроснабжения
заправка легковых и грузовых автомашин
Склад горючего
продовольственный склад
благоустройство
дорожная сеть</t>
  </si>
  <si>
    <t>Сети теплоснабжения</t>
  </si>
  <si>
    <t>контрольно-пропускной пункт
ограждение
пункт питания
ТМУ</t>
  </si>
  <si>
    <t>Жилой дом на 506 кв</t>
  </si>
  <si>
    <t>Здание №2</t>
  </si>
  <si>
    <t>Жилой дом на 255 кв (литер №1)
Жилой дом на 272 кв (литер №2)</t>
  </si>
  <si>
    <t>газовая котельная (востановление несущей способности, бак-аккумулятор,водогр.котел, дым.труба)</t>
  </si>
  <si>
    <t>Техническое здание №2А
Техническое здание №31
Техническое здание №32
Техническое здание №33</t>
  </si>
  <si>
    <t>наружные сети водоотведения
наружные сети водоснабжения
наружные сети связи
наружные сети теплоснабжения
наружные сети электроснабжения</t>
  </si>
  <si>
    <t>Жилой дом  ГП 3 Март 2018
Декабрь 2018
Жилой дом на 319 кв
Жилой дом на144 кв</t>
  </si>
  <si>
    <t>Жилой дом на 319 кв
Жилой дом на144 кв</t>
  </si>
  <si>
    <t>Слаботочные сети пассажирского терминала - Март 2018
Декабрь 2018
наружные сети водопровода. хоз-быт канализации пассажир. терминала
воздушный переход между терминалами №2 и №3
Перрон перед аэровокзалом
слаботочные сети таможенного терминала
наружные сети водопровода. хоз-быт канализации таможен. терминала
сети ливневой канализации
сети теплоснабжения тамож. терминала
наружное освещение пункта прилёта-вылета
наружное освещение тамож. терминала
наружное освещение пассажир. терминала
Терминал №3 (таможенный)</t>
  </si>
  <si>
    <t>Войсковой стрельбище №1.Восточная территория</t>
  </si>
  <si>
    <t>Командный пункт</t>
  </si>
  <si>
    <t>Общежитие для военнослужащих на 832 места</t>
  </si>
  <si>
    <t>Столовая на 1200 мест</t>
  </si>
  <si>
    <t>Общежитие №85</t>
  </si>
  <si>
    <t>контрольно-пропускной пункт УЦ
склад УТП
ЦКП УТП
склад с классом УТП
учебный класс №1 УТП
учебный класс №2 УТП
учебный класс №3 УТП
учебный класс №4 УТП</t>
  </si>
  <si>
    <t>Кровля технического здания инв. №1</t>
  </si>
  <si>
    <t>Лифт - 6 шт.</t>
  </si>
  <si>
    <t>Наружные сети водоснабжения
Наружные сети канализации
Наружные сети связи
Сети электроснабжения
Тепловые сети
Центр физической подготовки</t>
  </si>
  <si>
    <t>Медицинский пункт</t>
  </si>
  <si>
    <t>Волейбольная площадка
Здание пожарного депо на 5 автомашин
Мойка системы "Мойдодыр"
Огневой полигон "Лава"
Ограждение из металлопрофиля с 2-мя воротами
Площадка под ДЭСК-60
Пожарный водоём
Склад пожарного инвентаря
Тренировочная башня
Тренировочная дорожка с полосой препятствий
Учебная площадка с дорожкой к тренировочной башне</t>
  </si>
  <si>
    <t>Здание клуба</t>
  </si>
  <si>
    <t>Дорога руководства, Дорога управления директриса БМ (участок стрельбы из танков), Площадка "Старт-Финиш", Площадка для инфраструктуры "Завеличье", Площадка для показа техники "Завеличье", Площадка для размещения объектов тыла, Площадка для стоянки транспорта команд "Завеличье", Площадка для техники и построения "Завеличье", Площадка ожидания техники, Пункт боепитания "Струги Красные", Пункт боепитания для БМД "Струги Красные", Рокадные дороги директриса БМ, Рокадные дороги директриса БМ (УПУ-2), Стрельбовые дорожки (танковая директриса), Стрельбовые дорожки директриса БМ (УПУ-2), Строевой плац "Завеличье", Трасса "Завеличье", Трибуна №1 "Гора Зеленая", Трибуна №1 "Завеличье", Трибуна №2 "Гора Зеленая", Автостоянка "Завеличье", Дорога въезда и перемещения по г. Зеленая, Командный пункт "Струги Красные", Командный пункт для БМД "Струги Красные", Площадка "Завеличье", Площадка для пресс-центра, Площадка для трибун, Подъездная дорога от КПП до поста оцепления №5 "Струги Красные", Полоса препятствий для ВДВ "Завеличье", Пункт приема пищи и обогрева личного состава "Струги красные", Пункт приема пищи и обогрева личного состава для БМД "Струги красные", Стоянка авто VIP, Стоянка авто гостей, Стоянка техники дежурных средств, Трибуна №2 "Завеличье", Участковый пункт управления №1 "Струги Красные", Участковый пункт управления №2 "Струги Красные"</t>
  </si>
  <si>
    <t>Контрольно-пропускной пункт
Котельная блочно-модульная на 6,5 мВт
Столовая на 750/1500 мест/обедов¶
Блочно-модульная комплектная трансформаторная подстанция АКЗ
Строевой плац
Хранилище техники на 30 м/м</t>
  </si>
  <si>
    <t>Казарма 1
Сети водоотведения
Сети водоснабжения
Сети связи
Сети теплоснабжения
Сети электроснабжения
Казарма 2</t>
  </si>
  <si>
    <t>Пункт питания (АПЛ-500) - 2 шт.</t>
  </si>
  <si>
    <t>Железобетонная глухая ограда по периметру объекта
Здание узла учета тепла (одноэтажное здание)
Класс подготовки водителей
Контрольно-технический пункт
Сети инженерного обеспечения</t>
  </si>
  <si>
    <t>Кафедра физической подготовки</t>
  </si>
  <si>
    <t>Здание библиотеки</t>
  </si>
  <si>
    <t>Корпус №1 госпиталь лечебный
Корпус №5 госпиталь лечебный</t>
  </si>
  <si>
    <t>Автоматическая система газового пожаротушения</t>
  </si>
  <si>
    <t>Комплекс локальных очистных сооружений
Обсыпное отапливаемое хранилище – 7 шт.
Пожарные водоёмы
пожарный резервуар – 18 шт.
Сети связи 2 этап
Тепловые сети</t>
  </si>
  <si>
    <t>Площадка БПРМ-270
Площадка БПРМ-90
Площадка ГРМ-270, СКП-90
Площадка ГРМ-90, СКП-270
Площадка РСБН
Площадка РСП-28</t>
  </si>
  <si>
    <t>Кафедра и клиника челюстно-лицевой хирургии и стоматологии</t>
  </si>
  <si>
    <t>Клиника инфекционных болезней</t>
  </si>
  <si>
    <t>Здание школы №150</t>
  </si>
  <si>
    <t>ограждение территории
сети (вынос)
Многофункциональный корпус
учебно-казарменый корпус
инженерные сети ВО
инженерные сети ВС
инженерные сети ГС
инженерные сети ТС
инженерные сети ЭС</t>
  </si>
  <si>
    <t>Жилой дом на 64 кв</t>
  </si>
  <si>
    <t>Офицерское общежитие</t>
  </si>
  <si>
    <t>ТМУ - 6шт.</t>
  </si>
  <si>
    <t>3-х этажное кирпичное здание с подвальным этажом</t>
  </si>
  <si>
    <t>Сооружение №321
Сооружение №322</t>
  </si>
  <si>
    <t>Хранилище - 2шт. (3.1. 3.2) - Май 2018
Декабрь 2018
водозабор 1-го подъема
караульное помещение на 10 постов
контрольно-пропускной пункт
котельная
насосная станция 2-го подъема
сети водоотведения
сети водоснабжения
сети связи
сети теплоснабжения
сети электроснабжения
Хранилище - 1.6
Хранилище – 1.7
Хранилище – 1.8
Хранилище – 1.9
Хранилище – 1.10</t>
  </si>
  <si>
    <t>Погрузочно-разгрузочная платформа 18
Сети водоснабжения 
Сети связи 
Сети теплоснабжения 
Хранилище 2.1
Хранилище 2.2, Хранилище 2.3
Хранилище 2.4, Хранилище 2.5
Хранилище 2.6, Хранилище 2.7
Хранилище 2.8, Хранилище 2.9
Хранилище 2.10, Хранилище 2.11
Хранилище 2.12, Хранилище 1.1
Хранилище 1.2, Хранилище 1.3
Хранилище 1.4, Хранилище 1.5</t>
  </si>
  <si>
    <t>Погрузочно-разгрузочная платформа 4.2
подъездная автодорога 
сети водоснабжения 
Сети связи 
сети теплоснабжения 
Хранилище 2.13, Хранилище 2.14
Хранилище 2.15, Хранилище 2.16
Хранилище 2.17, Хранилище 2.18
Хранилище 2.19, Хранилище 2.20
Хранилище 2.21, Хранилище 2.22
Хранилище 2.23, Хранилище 1.12
Хранилище 1.13, Хранилище 1,14
Хранилище 1.15, Хранилище 1.11</t>
  </si>
  <si>
    <t>жилой дом на 126 кв
жилой дом на 162 кв</t>
  </si>
  <si>
    <t>Жилая застройка на 160 кв.
Сети водоотведения
Сети водоснабжения
Сети связи
Сети теплоснабжения
Сети электроснабжения</t>
  </si>
  <si>
    <t>Банный комплекс (Литера З)
Административный корпус при спорткомплексе (Литера В)
Корпус дополнительного образования (Литера М)
Спортивный комплекс (Литера Н)</t>
  </si>
  <si>
    <t>Казарма</t>
  </si>
  <si>
    <t>"Стр-во жд путей для в/ч 45752-Д, п. Прохладное, Калининградской обл.</t>
  </si>
  <si>
    <t>Здание казармы</t>
  </si>
  <si>
    <t>Здание ФБУ «1409 Военно-морской клинический госпиталь флота» МО РФ</t>
  </si>
  <si>
    <t>Стартовый домик</t>
  </si>
  <si>
    <t>Комплексное здание казармы с медицинским пунктом</t>
  </si>
  <si>
    <t>Здание медицинского пункта</t>
  </si>
  <si>
    <t>Штаб</t>
  </si>
  <si>
    <t>Солдатское общежитие - 4 шт.</t>
  </si>
  <si>
    <t>Здание военной прокуратуры</t>
  </si>
  <si>
    <t>Плавательный бассейн</t>
  </si>
  <si>
    <t>наружные внеплощадочные инженерные сети
Жилой дом на 134 кв</t>
  </si>
  <si>
    <t>сети водоотведения
сети водоснабжения
сети теплоснабжения
сети электроснабжения
благоустройство</t>
  </si>
  <si>
    <t>150-квартирный  жилой дом</t>
  </si>
  <si>
    <t>17-этажный 3-секционный 224-квартирный жилой дом</t>
  </si>
  <si>
    <t>сети водоснабжения, 712,5 м
сети электроснабжения 0,4/10 кВ, 880 м
тепловые сети, 521,73 м</t>
  </si>
  <si>
    <t>внутриплощадочные инженерные сети
дизельная электростанция мощностью 100 кВт №1
дорога (щебень) 800х6м.
здание с помещением для приема пищи и обогрева личного состава №1
исходная линия на 4 направления (щебень) 200х60м.
командный пункт управления стрельбища
ограждение полигона типа "Махаон"
пешеходная дорожка (щебень) – 6 шт.
площадка для парка техники (щебень) – 4 шт.
пункт боепитания с навесом
стартовая линия перед трибунами (щебень)</t>
  </si>
  <si>
    <t>брод
внутриплощадочные инженерные сети (электроснабжение)
водная преграда – 2 шт.
дизельная электростанция мощностью 100 кВт
здание с помещением для приема пищи и обогрева личного состава – 2 шт.
колейный мост – 3 шт.
командный пункт управления – 2 шт.
огненно-штурмовая полоса
противотанковый ров с проходом – 2 шт.
пункт боепитания с навесом – 2 шт.
пункт управления и руководства (ПУР)
туалет на 8 мест
улучшенная щебеночная дорога
участковый пункт управления (одноэтажный) модульного типа – 2 шт.
эскарп
эстакада тупиковая</t>
  </si>
  <si>
    <t>асфальтирование территории и установка сдвижных автоматических ворот
внутренние линии связи</t>
  </si>
  <si>
    <t>воздушно-десантный комплекс
учебный спортивно-тренировочный комплекс "Старт"</t>
  </si>
  <si>
    <t>столовая штаба</t>
  </si>
  <si>
    <t>казарма №2 из ЛСТК кубрикового типа на 330 чел. с инженерными сетями - Июль 2018
казарма №1 из ЛСТК кубрикового типа на 330 чел. с инженерными сетями - Ноябрь 2018
казарма №3 из ЛСТК кубрикового типа на 330 чел. с инженерными сетями - Ноябрь 2018</t>
  </si>
  <si>
    <t>2 КЛ-6кВ, благоустройство территории в рамках гаража, внутриплощадочные сети электроснабжения 0,4 кВ, водоотведение гаража на 8 м/м, водоснабжение гаража на 8 м/м, водоснабжение котельной, газоснабжение котельной, котельная №59, крытая стоянка на 8 автомашин с боксом для автомойки на 1 пост с обороной системой водоснабжения, монтаж ТП 2345 с трансформаторами 2х1000 кВА, наружное ограждении территории, наружное освещение территории, сети связи котельной (информ. сети и системы управления), система контроля доступа и управления доступом (СКУД) гаража на 8 м/м и котельной, система охранного телевидения (СОТ) гаража на 8 м/м, система пожарной безопасности гаража на 8 м/м и котельной, теплоснабжение гаража на 8 м/м, электроснабжение гаража на 8 м/м - сети электроснабжения</t>
  </si>
  <si>
    <t>жилой дом на 40 кв.</t>
  </si>
  <si>
    <t>сети водоотведения
сети водоснабжения 
сети газоснабжения
сети теплоснабжения
сети электроснабжения
блочно-модульная котельная</t>
  </si>
  <si>
    <t>Ограждение военного городка
КПП 
Хранилище ТМУ - 3 шт.
Аккумуляторная зарядная станция
КТП</t>
  </si>
  <si>
    <t>ТИР для стрельбы из лука (универсальный спортивных комплекс)</t>
  </si>
  <si>
    <t>Тепловой переход из учебного корпуса №1 в ТИР</t>
  </si>
  <si>
    <t>внутриплощадочные инж. сети, вододром
дизельная электростанция мощностью 100 кВт
дорога руководства (щебень), дорога руководства (щебень)
командный пункт управления – 4 шт.
помещение для приема пищи и обогрева л/с – 2 шт.
пост оцепления 2 шт.
пункт боепитания с навесом – 3 шт.
туалет на 4 места 3 шт.
участковый пункт управления (одноэтажный) модульного типа – 2 шт.
эскарп с колейным мостом – 2 шт.</t>
  </si>
  <si>
    <t>жилой дом на 112 кв
жилой дом на 223 кв с двухтрансформаторной подстанцией</t>
  </si>
  <si>
    <t>спальный корпус на 600 курсантов</t>
  </si>
  <si>
    <t>здание медицинского пункта
плац (площадь для торжеств)
площадка под выставочный образец "Тополь"
спальный корпус на 120 мест (казарма инв.№47)</t>
  </si>
  <si>
    <t>здание литер Г для размещения военной прокуратуры</t>
  </si>
  <si>
    <t>ТМУ - 3 шт. Март 2018
Октябрь 2018
наружное освещение
система видеонаблюдения с выводом сигнала на пульт дежурного</t>
  </si>
  <si>
    <t>ТМУ - 4 шт.</t>
  </si>
  <si>
    <t>освещение периметра, ТСО
артезианская скважина с насосной станцией 1-го подъема с накопит. резервуаром и насос.станцией 2-го
блочно-модульная котельная типовая, типа "Термробот" с устройством для дробления угля, с сетями
локальные очистные сооружения и сети канализации
Сети водоснабжения, сети теплоснабжения, трансформаторная подстанция и внутриплощадочные сети электроснабжения</t>
  </si>
  <si>
    <t>освещение периметра, очистные сооружения, ТСО
блочно-модульная котельная типовая, типа "Термробот" с устройством для дробления угля
внутриплощадочные дороги, 2000х6 м, щебень
внутриплощадочные сети электроснабжения
насосная станция 1-го подъема с накопит. резервуаром (около 30 куб.м.)
отапливаемое ТМУ на 8 м/мест №1, отапливаемое ТМУ на 8 м/мест №2, Сети связи, сети теплоснабжения</t>
  </si>
  <si>
    <t xml:space="preserve">общежитие Общежитие для военослужащих </t>
  </si>
  <si>
    <t>9-этажный жилой дом на 140 квартир
внутриплощадочные и внеплощадочные сети водоотведения
внутриплощадочные и внеплощадочные сети водоснабжения
внутриплощадочные и внеплощадочные сети связи</t>
  </si>
  <si>
    <t>Насосная станция пожаротушения
пожарные резервуары
ТМУ для хранения 1-го самолета Ан-148
ТМУ для хранения 1-го самолета Ан-74
ТМУ для хранения и обслуживания двух вертолетов МИ-8</t>
  </si>
  <si>
    <t>скаладром
Сети электроснабжения</t>
  </si>
  <si>
    <t>дизельная электростанция
здание "Лаборатория практ.работ кафедры эксплуатации и ремонта вооружения и воен.техники"
КПП
металлическое ограждение типа "Махаон", высокта 2,7 м, оринтир. 500 п.м.
складские помещения с гаражом для стоянки пожарной техники и помещенйи хранения пож.-тех. имущества</t>
  </si>
  <si>
    <t>жилой дом на 45 кв
жилой дом на 54 кв
жилой дом на 42 кв
жилой дом на 45 кв</t>
  </si>
  <si>
    <t>ТМУ - 3 шт.</t>
  </si>
  <si>
    <t>хранилище системы "МАРХИ" на 120 м/мест с оснвоанием, отапливаемое</t>
  </si>
  <si>
    <t>клуб
Корпус для судейской бригады
КПП
спортивный комплекс
Столовая №2</t>
  </si>
  <si>
    <t>Многоквартирный жилой дом №367</t>
  </si>
  <si>
    <t>Многоквартирный жилой дом №445</t>
  </si>
  <si>
    <t>Многоквартирный жилой дом №531</t>
  </si>
  <si>
    <t>Многоквартирный жилой дом №538</t>
  </si>
  <si>
    <t>Объект для обеспечения повседневной деятельности ком. состава и упр. л/с оптадн, оисб, буар</t>
  </si>
  <si>
    <t>Благоустройство, ИСиС водоснабжение, ИСиС водотведения, ИСиС связи, ИСиС теплоснабжение, ИСиС электроснабжения, Казарма №1, Казарма №2</t>
  </si>
  <si>
    <t>Дача - 4 шт.</t>
  </si>
  <si>
    <t>Спальный корпус на 160 мест</t>
  </si>
  <si>
    <t>Стрелковый тир</t>
  </si>
  <si>
    <t>Благоустройство, внутриплощадочные сети водоснабжения, внутриплощадочные сети теплоснабжения, внутриплощадочные сети электроснабжения, емкость аварийного слива дизтоплива ДГУ V=1 м3, наружные сети водоснабжения, наружные сети канализации, Насосная установка подачи топлива, резервуар аварийного пролива топлива РГЦ-25 подземный V=25 м3, резервуар приемный РГС-25 надземный V=25 м3, резервуар хранения РГСД-100  надземный сооружение котельной модульного типа</t>
  </si>
  <si>
    <t>Автостоянка
благоустройство
Здание военного госпиталя
Наружное освещение</t>
  </si>
  <si>
    <t>Котельная</t>
  </si>
  <si>
    <t>внеплощадочные сети газоснабжения - Май 2018
внутриплощадочные сети газоснабжения - Май 2018
Накопительная емкость 1000 м3 (27 этап) -  Сентябрь 2018
Внеплощадочные сети водоотведения (28 этап) -  Сентябрь 2018</t>
  </si>
  <si>
    <t>Котельная
КПП №2
Офицерская столовая
Учебный корпус №1</t>
  </si>
  <si>
    <t>Котельная
сети теплоснабжения</t>
  </si>
  <si>
    <t>КНС соор. 243.1 в зоне УКТ, сети 0,4 кВ от ТП №12 - Июль 2018
сети электроснабжения 10 кВ от ЦРП №1 (с.16) до БКТП прич. 4,5 (9В, 10В), через с. 12,13 до 14 (УТК) - Июль 2018
инженерная защита территории от техзоны ПЛ до соор. 1 (подп. стены ПС1, ПС2)
инженерный канал к штабу (соор. 1 по ГП) - Ноябрь 2018
комплекс ИС: В (В1-В2), ТС, ЛК (К1-К2) на участке от ИС техзоны ПЛ к сетям здания Штаба - Ноябрь 2018</t>
  </si>
  <si>
    <t>Штаб дивизии, КПП в.г. №2, Штаб мотострелкового полка в.г. №2, КПП в.г. №3, Штаб танкового полка в.г. №3, КПП в.г. №4, Главное КПП, Главное КПП, Объект для обеспечения повседневной деят. и упр. личным составом отдельных батальонов в.г. №4, Стоянка для дежурных средств в.г. №1-2, Пункт чистки и мойки в.г. №1-2, КТП в.г. 1-2, Заправочный пункт в.г. №1-2, ПЕТО в.г. №1-2, ПТОР в.г. №1-2, АКЗС в.г. №1-2, Вещевой склад, Вещевой склад, КПП, КПП склада ГСМ, Объект для размещения военнослужащих на 200 человек в.г. №1, Объект для размещения военнослужащих на 200 человек в.г. №2, Площадка для проверки технического состояния машин в.г. №1-2, Продовольственный склад, Резервуарный парк на складе ГСМ</t>
  </si>
  <si>
    <t>Казарма на 338 человек со штабом батальона – 3шт., Контрольно-пропускной пункт
Общежитие на 267 человек для несемейных военнослужащих (кубрикового типа) – 2 шт.
Солдатская столовая на 1000/2500 мест/обедов. Чайная на 80 мест с магазином
Контрольно-технический пункт, Передающий радиоцентр (ПДРЦ) 
Хранилище гусеничной техники на 16 м/мест (отапливаемое) – 10 шт.
Хранилище колесной техники на 16 м/мест (неотапливаемое) – 2 шт.
Штаб с узлом связи, Газопоршневая теплоэлектростанция (энергоцентр)
Инженерные сети водоснабжения, Инженерные сети канализации, Инженерные сети теплоснабжения, Инженерные сети электроосвещения, Инженерные сети электроснабжения
Канализационная насосная станция, Котельная, Ограждение территории военного городка
Ограждении территории административно-казарменной и парковой зон, Очистные сооружения бытовых стоков (КОС), Очистные сооружения дождевых стоков</t>
  </si>
  <si>
    <t>Блочно-модульная котельная
Сети связи
Сети ливневой канализации
Электроснабжение
Благоустройство</t>
  </si>
  <si>
    <t>Внутриплощадочные инженерные сети административно-казарменной зоны (в.г. №5)
Объект для обеспечения повседневной деятельности и управления личным составом батальонов (в.г. №5)
Объект для обеспечения повседневной деятельности и управления личным составом полка (в.г. №5)
Объект для обеспечения пропускного режима п. 500 (в.г. №5)
Объект для размещения военнослужащих на 200 человек п. 504 (в.г. №5) – 5 шт.
Объект для размещения пункта питания, вместимостью 250/500 мест/обедов из состава АПЛ-500 (в.г. №4)
Ограждение периметра парковой зоны военного городка №5, Ограждение периметра территории военного городка №5, Строевой плац (в.г.№5)
Хранилище техники на 66 машино/мест (не отапливаемое) (в.г.№5) – 7 шт.
Хранилище техники на 66 машино/мест (отапливаемое) (в.г.№5)</t>
  </si>
  <si>
    <t>ТП 10 (6)/0,4 кВ №669</t>
  </si>
  <si>
    <t>Столовая</t>
  </si>
  <si>
    <t>Казарма
Клуб
Санитарная часть
Штаб</t>
  </si>
  <si>
    <t>штаб</t>
  </si>
  <si>
    <t>Казарма
Казарма
Магазин
Учебный корпус</t>
  </si>
  <si>
    <t>Поликлиника</t>
  </si>
  <si>
    <t>Административное здание, в/г №112</t>
  </si>
  <si>
    <t>Котельная 80 кВт</t>
  </si>
  <si>
    <t>Общежитие блок-модульное №11
Общежитие блок-модульное №17</t>
  </si>
  <si>
    <t>Капонир - 9 шт. - Март 2018
Хранилище на 20 м/мест отапливаемое №3.9.3 - Апрель 2018
Общежитие блочно-модульное на 120 чел. №1.6 - Июль 2018
Общежитие блочно-модульное на 120 чел. №1.7 - Июль 2018</t>
  </si>
  <si>
    <t>ЖД пути необщего назначения</t>
  </si>
  <si>
    <t>Жилой дом на 108 кв</t>
  </si>
  <si>
    <t>Помещение операционной с ангиографом</t>
  </si>
  <si>
    <t>Жилой дом</t>
  </si>
  <si>
    <t>Административное здание инв. №20 лит. А военного городка №164</t>
  </si>
  <si>
    <t>Здание прокуратуры инв.462</t>
  </si>
  <si>
    <t>Здание прокуратуры инв.№58</t>
  </si>
  <si>
    <t>военно-исторический музей</t>
  </si>
  <si>
    <t>ТМУ 24х70 №1
ТМУ 24х70 №2
ТМУ 24х70 №3
ТМУ 24х80</t>
  </si>
  <si>
    <t>Нижегородская область, остров Заячий. Строительство объектов инфраструктуры полигона и в/г № 1 на базе 28 понтонно-мостовой бригады инженерных войск Вооруженных Сил Российской Федерации.</t>
  </si>
  <si>
    <t>1618187375222554164000000</t>
  </si>
  <si>
    <t>ГК на выполнение полного комплекса работ по объекту: «Строительство на аэродроме укрытия для авиационной техники», Московская область,  г. Кубинка
(шифр объекта Т-41/16-22)</t>
  </si>
  <si>
    <t>1617187377702090942000000</t>
  </si>
  <si>
    <t>г. Тула , в/ч 33842. Полный комплекс работ по объекту: "Устройство тентовых мобильных укрытий  с учетом подготовки площадок под установку ТМУ".</t>
  </si>
  <si>
    <t>ДС-Т-41/15-95</t>
  </si>
  <si>
    <t>Московская обл., н.п. Кубинка-2. Полный комплекс работ по объекту: «Завершение строительства объектов инженерной инфраструктуры» (1 этап).</t>
  </si>
  <si>
    <t>1516187391152090942000000</t>
  </si>
  <si>
    <t>1 этап строительно–монтажных и пуско-наладочных работ по объекту: «Реконструкция системы электроснабжения ГВКГ им. Н.Н. Бурденко» по адресу: г. Москва, Госпитальная площадь, д. 3.</t>
  </si>
  <si>
    <t>1717187375092554164000000</t>
  </si>
  <si>
    <t>на выполнение полного комплекса работ по строительству объектов Министерства обороны Российской Федерации на территории,расположенной по адресу: Московская область, Одинцовский район, г. Кубинка(шифр объекта Т-41/15-140)</t>
  </si>
  <si>
    <t>1617187375152090942000000</t>
  </si>
  <si>
    <t>СМР, закупка и монтаж оборудования по объекту: "Реконструкция автоматической телефонной станции ФГКУ "ГВКГ им. Бурденко МО РФ"  г. Москва Госпитальная пл. д.3</t>
  </si>
  <si>
    <t>ДГЗ-502/147СМР</t>
  </si>
  <si>
    <t>Московская обл., п. Медвежьи Озера, в/ч 54164, 38 ОгПС ВДВ. Полный комплекс работ по объекту: "Устройство тентовых мобильных укрытий  с учетом подготовки площадок под установку ТМУ".</t>
  </si>
  <si>
    <t>ДС-Т-41/15-94</t>
  </si>
  <si>
    <t>г. Богучар, Воронежская обл. Выполнение полного комплекса работ по строительству объекта: «Хранилище из металлоконструкций системы «МАРХИ» для размещения вооружения, военной и специальной техники на базе 262 БХРВТ, в/г № 1».</t>
  </si>
  <si>
    <t>1617187376012090942000000</t>
  </si>
  <si>
    <t>г. Валуйки, Белгородская область. Выполнение полного комплекса работ по объекту: «Капитальное строительство хранилища техники (ТМУ) для размещения 3 мсд с обустройством территории под установку блочно-модульных изделий для размещения военнослужащих».</t>
  </si>
  <si>
    <t>1617187388772090942000000</t>
  </si>
  <si>
    <t>Выполнение полного комплекса работ по объекту: «Строительство пункта питания на 250 мест/ 500 обедов  из состава АПЛ-500» по адресу: г. Тула, Центральный район, проспект Ленина, д. 99.</t>
  </si>
  <si>
    <t>1718187375452554164000000</t>
  </si>
  <si>
    <t>Воронежская область, г. Воронеж. Строительство объектов 52 авиационного полигона І категории «Погоново» 4 ГЦПАН и ВИ МО РФ.</t>
  </si>
  <si>
    <t>Московская область, Красногорский район, г. Нахабино. Строительство объектов инфраструктуры в/ч 83466 на базе полигона 147 АБ Министерства обороны Российской Федерации.</t>
  </si>
  <si>
    <t>Выполнение проектно-изыскательских и строительно-монтажных работ по объекту: «Обустройство учебно-материальной базы военного городка № 6851 пдп, 106 вдд, г. Тула: наружные и внутриплощадочные инженерные сети, благоустройство территории для здания казармы на 330 человек»</t>
  </si>
  <si>
    <t>1718187375462554164000000</t>
  </si>
  <si>
    <t>Выполнение полного комплекса работ по объекту: «Капитальное строительство объектов военного городка № 3» (Смоленская область, г. Ельня).</t>
  </si>
  <si>
    <t>1718187375422554164000000</t>
  </si>
  <si>
    <t>Московская обл., г. Железнодорожный. Выполнение работ по корректировке проектно-сметной документации и завершению строительства объекта: "10-ти этажного жилого дома на 56 квартир в мкр. Купавна".</t>
  </si>
  <si>
    <t>1516187389792090942000000</t>
  </si>
  <si>
    <t>Московская обл., г. Железнодорожный. Выполнение работ по корретировке проектной и рабочей документации и завершению строительства объекта: "9-ти этажный жилой дом на 105 квартир серии 111М".</t>
  </si>
  <si>
    <t>1516187390692090942000000</t>
  </si>
  <si>
    <t>Московская область, Одинцовский район, г. Кубинка. Выполнение проектно-изыскательских и строительно-монтажных работ по объектам Центра военно-тактических игр.</t>
  </si>
  <si>
    <t>1617187375202554164000000</t>
  </si>
  <si>
    <t>Выполнение работ по строительству первоочередных объектов 
зоны подготовки специалистов Вооруженных Сил Российской Федерации
на территории, расположенной по адресу: Московская область,
Одинцовский район, г. Кубинка</t>
  </si>
  <si>
    <t>1617187383962090942000000</t>
  </si>
  <si>
    <t>Выполнение полного комплекса работ по объекту: «Строительство объектов железнодорожной инфраструктуры по адресу: Московская область, Одинцовский район, г. Кубинка»</t>
  </si>
  <si>
    <t>1617187383972090942000000</t>
  </si>
  <si>
    <t>на выполнение строительно-монтажных работ по сетям электроснабжения к объектам, расположенным на территории по адресу: Московская область, Одинцовский район, г. Кубинка (этап 1.2)</t>
  </si>
  <si>
    <t>1719187375032554164000000</t>
  </si>
  <si>
    <t>г. Наро-Фоминск. Полный комплекс работ по объекту: "Два жилых дома на 385 квартир".</t>
  </si>
  <si>
    <t>ДС-Т-57/15-14</t>
  </si>
  <si>
    <t>ГК на полный комплекс работ по объекту: "Реконструкция корпуса №10 военного городка №45 по адресу: г. Москва, Бригадирский пер., д. 13"</t>
  </si>
  <si>
    <t>ДС-Т-21/14-23</t>
  </si>
  <si>
    <t>Полный комплекс работ по реконструкции 1 этажа и полуподвальных помещений объекта архитектурно-культурного наследия под размещение Медицинского стоматологического центра Минобороны России по адресу: г. Москва, ул. Садовая-Кудринская, д. 28-30.</t>
  </si>
  <si>
    <t>1718187375692554164000000</t>
  </si>
  <si>
    <t>Московская область, п. Инженерный – 1, в/г № 8/1. Выполнение полного комплекса проектно-изыскательских и строительно-монтажных работ по объекту: «Строительство контрольно-пропускного пункта Федерального государственного бюджетного учреждения «66 учебный центр (межведомственный, методический) Минобороны России (в/ч 61235)».</t>
  </si>
  <si>
    <t>1617187375292554164000000</t>
  </si>
  <si>
    <t>г. Тула, 51 ГвПДП, в/ч 33842. Полный комплекс работ по объекту: "Устройство тентовых мобильных укрытий  с учетом подготовки площадок под установку ТМУ".</t>
  </si>
  <si>
    <t>ДС-Т-41/15-91</t>
  </si>
  <si>
    <t>г.п. Дубровичи, Рязанская обл., 714 ЦП ВДВ. Полный комплекс работ по объекту: "Устройство тентовых мобильных укрытий  с учетом подготовки площадок под установку ТМУ".</t>
  </si>
  <si>
    <t>ДС-Т-41/15-92</t>
  </si>
  <si>
    <t xml:space="preserve"> г. Рязань, в/ч 41450. Полный комплекс работ по объекту: "Устройство тентовых мобильных укрытий  с учетом подготовки площадок под установку ТМУ".</t>
  </si>
  <si>
    <t>ДС-Т-41/15-93</t>
  </si>
  <si>
    <t>Выполнение проектно-изыскательских и строительно-монтажных работ по объекту: «Реконструкция тренировочной площадки на спортивной базе Центрального спортивного клуба Армии, г. Москва, Ленинский район, п. Ватутинки».</t>
  </si>
  <si>
    <t>1718187375282554164000000</t>
  </si>
  <si>
    <t>Московская обл., г. Щелково-4. Выполнение работ по корректировке проектно-сметной документации и завершению строительства объекта: "Строительство 5-ти этажного 123-ех квартирного жилого дома серии 111М".</t>
  </si>
  <si>
    <t>1516187390412090942000000</t>
  </si>
  <si>
    <t>Московская обл., г. Подольск, ул. Кирова. Полный комплекс работ по объекту:  «Завершение строительства здания архивохранилища ГП-16 Центрального архива Министерства Обороны Российской Федерации».</t>
  </si>
  <si>
    <t>1617187375392554164000000</t>
  </si>
  <si>
    <t>г. Балашиха, Московская обл., Балашихинское ш., вл. 4 
Жилая застройка на 1970 квартир</t>
  </si>
  <si>
    <t>ДГЗ-128/7/2011</t>
  </si>
  <si>
    <t>Московская обл., н.п. Кубинка, военный городок № 120, в/ч 01355
Строительство 5-ти жилых домов на территории Центра специального назначения</t>
  </si>
  <si>
    <t>ДГЗ-156/688/2012</t>
  </si>
  <si>
    <t>Выполнение полного комплекса работ по объектам в/г 120 в/ч 01355 Московская область н.п. Кубинка-2</t>
  </si>
  <si>
    <t>156/692/694</t>
  </si>
  <si>
    <t>Выполнение полного комплекса работ по объектам  в/г 85/3 в/ч  28337. Московская область н.п. Кубинка-2</t>
  </si>
  <si>
    <t>на выполнение полного комплекса работ по устройству сетей теплоснабжения объекта: «Реконструкция внутриплощадочных и внеплощадочных инженерных сетей и сооружений, благоустройство территории ФГБУ «3 ЦВКГ им. А.А. Вишневского» по адресу: Московская обл., Красногорский район, п. Новый</t>
  </si>
  <si>
    <t>1718187375212554164000000</t>
  </si>
  <si>
    <t>Выполнение полного комплекса работ по объекту: «Строительство тентомобильных укрытий (ТМУ), пункта питания, контрольно-пропускного пункта и внешнего ограждения войсковой части 33877».</t>
  </si>
  <si>
    <t>1617187375452554164000000</t>
  </si>
  <si>
    <t>г. Торжок, Тверская область.
Жилая застройка на 506 квартир</t>
  </si>
  <si>
    <t>ДГЗ-32/313/2012</t>
  </si>
  <si>
    <t>Выполнение полного комплекса работ по объекту: «Реконструкция зданий по адресу: г. Москва, ул. Пречистенка, вл.7, ул. Остоженка, влд.10, стр.4, ул. Пречистенка, д. 5 в комплексное здание № 2».</t>
  </si>
  <si>
    <t>1718187375722554164000000</t>
  </si>
  <si>
    <t>г. Липецк, территория в/г №1 
Жилая застройка на 708 квартир.</t>
  </si>
  <si>
    <t>ДГЗ-46/Л/ЖД-С</t>
  </si>
  <si>
    <t>г. Подольск. Выполнение полного комплекса работ по реконструкции объекта:"Газовая котельная ФГКУ "1586 Военный госпиталь" МО РФ"</t>
  </si>
  <si>
    <t>ДГЗ-50/261</t>
  </si>
  <si>
    <t>Выполнение строительно-монтажных работ по объекту: «Строительство (реконструкция) технических зданий и сооружений в рамках ОКР «Тобол» в г. Краснознаменск Московской области и г. Малоярославец Калужской области».</t>
  </si>
  <si>
    <t>1618187375152554164000000</t>
  </si>
  <si>
    <t>ПИР И СМР здания крытого ледового катка ФАУ МО РФ Центральный спортивный клуб армии. Москва Ленинградский пр-т</t>
  </si>
  <si>
    <t>ДГЗ-97/946/2013</t>
  </si>
  <si>
    <t>г. Москва,, Строительство жилой застройки на 5856 квартир по адресу: г. Москва, ул. Левобережная, вл.4, 4"А"</t>
  </si>
  <si>
    <t>ДГЗ-97/973</t>
  </si>
  <si>
    <t xml:space="preserve">г. Москва, Хорошевское шоссе, Строительство жилой застройки на 3648 квартир, по адресу : г. Москва, Хорошевское шоссе, вл. 38 </t>
  </si>
  <si>
    <t>ДГЗ-97/975</t>
  </si>
  <si>
    <t>п. Назарово, Щелковский р-н, Московская обл. Полный комплекс работ по объекту: "Устройство тентовых мобильных укрытий  с учетом подготовки площадок под установку ТМУ".</t>
  </si>
  <si>
    <t>ДС-Т-41/15-105</t>
  </si>
  <si>
    <t>Завершение строительно-монтажных работ по объекту: «Пункт прилета-вылета пассажиров на аэродроме «Чкаловский», расположенной по адресу: Московская обл., Щелковский район, г. Щелково-10.</t>
  </si>
  <si>
    <t>1818187375272554164000000</t>
  </si>
  <si>
    <t>г. Балашиха, мкр. Северный, в/ч 51618. Полный комплекс работ по объекту: "Устройство тентовых мобильных укрытий  с учетом подготовки площадок под установку ТМУ".</t>
  </si>
  <si>
    <t>ДС-Т-41/15-97</t>
  </si>
  <si>
    <t>г. Костерево-1, Владимирская обл., Петушинский р-н, 1-й радиотехнический батальон, в/ч 51858. Полный комплекс работ по объекту: "Устройство тентовых мобильных укрытий  с учетом подготовки площадок под установку ТМУ".</t>
  </si>
  <si>
    <t>ДС-Т-41/15-98</t>
  </si>
  <si>
    <t>Московская обл., Одинцовский р-н, г. Кубинка . Выполнение строительно-монтажных работ по строительству объектов военной инфраструктуры.</t>
  </si>
  <si>
    <t>1617187375342554164000000</t>
  </si>
  <si>
    <t>Московская область, г. Ногинск. Обустройство объектов Ногинского учебного центра Московского военного института (общевойскового).</t>
  </si>
  <si>
    <t>г. Тамбов. Полный комплекс работ по объекту: "Пять общежития на 788 человек".</t>
  </si>
  <si>
    <t>ДС-Т-57/15-26</t>
  </si>
  <si>
    <t>на выполнение полного комплекса работ по реконструкции объекта: «Односменная курсантская столовая на 1200 мест с расширением количества посадочных мест на 2400 в военной академии войсковой ПВО ВС РФ в г. Смоленске»</t>
  </si>
  <si>
    <t>1719187375142554164000000</t>
  </si>
  <si>
    <t>г. Тверь, ул. Горького, д. 85. Выполнение работ по капитальному ремонту объекта: Общежитие № 85 ФГК ВОУ ВПО "ВА ВКО" "Военная академия воздушно-космической обороны им. Маршала Советского Союза Г.К. Жукова".</t>
  </si>
  <si>
    <t>ДС-40/0250</t>
  </si>
  <si>
    <t>Ярославская область. Выполнение работ по капитальному ремонту объектов инфраструктуры учебного комплекса на базе полигона «Песочное» Военной академии РХБЗ. (Армейские игры 2016)</t>
  </si>
  <si>
    <t>ДС-Т-11/16-41</t>
  </si>
  <si>
    <t>Выполнение работ по капитальному ремонту мягкой кровли технического здания инв. № 1, Московская область, Щёлковский район, п. Загорянский, в/ч 51428.</t>
  </si>
  <si>
    <t>ДС-Т-12/16-58</t>
  </si>
  <si>
    <t>г. Москва, проезд Девичьего Поля, д. 2. Выполнение капитального ремонта лифтового хозяйства общежития ВУНЦ СВ «Общевойсковая академия Вооруженных сил Российской Федерации».</t>
  </si>
  <si>
    <t>ДС-Т-12/16-3</t>
  </si>
  <si>
    <t>СМР по объекту: "Реконструкция центра физической подготовки в/ч 14003" г. Мирный, Архангельская обл.</t>
  </si>
  <si>
    <t>ДС-500/16-ЦФП</t>
  </si>
  <si>
    <t>СМР по объекту: "Реконструкция медицинского пункта в/ч 32175 пл 15" г. Мирный, Архангельская обл.</t>
  </si>
  <si>
    <t>ДС-500/МП2</t>
  </si>
  <si>
    <t>СМР по объекту:"Реконструкция пожарного депо в/ч 47077" г. Мирный, Архангельская обл.</t>
  </si>
  <si>
    <t>ДС-500/Р-ГПД</t>
  </si>
  <si>
    <t>Санкт-Петербург, г. Петродворец, ул. Суворовская, д. 1, лит. О. Полный комплекс работ по объекту: "Реконструкция с элементами реставрации здания Клуба 9 ВЦОК".</t>
  </si>
  <si>
    <t>ДС-З-21/14-2</t>
  </si>
  <si>
    <t>Псковская область, Стругокрасненский район. Строительство объектов 714 полигона Воздушно-десантных войск «Струги Красные», полигона «Завеличье» 76 десантно-штурмовой дивизии.</t>
  </si>
  <si>
    <t>Ленинградская обл., Ломоносовский район, МО «Виллозское сельское поселение», ст. Красное село. Выполнение ПИР и СМР 1 очереди строительства по объекту: «Базовый военный городок № КС-5».</t>
  </si>
  <si>
    <t>1516187380442090942000000</t>
  </si>
  <si>
    <t>г. Балтийск. Выполнение работ по корректировке проектно-сметной документации и строительству объекта: «Обустройство базового военного городка для размещения соединений и войсковых частей в военном городке № 67. 1 этап – строительство 2-х казарм кубрикового типа на 400 человек каждая с инженерными сетями, сооружениями и благоустройством».</t>
  </si>
  <si>
    <t>1617187377432090942000000</t>
  </si>
  <si>
    <t>г. Советск, Калининградская область. Выполнение полного комплекса проектно-изыскательских и строительно-монтажных работ объекту: «Строительство пункта питания (АПЛ-500) в/г №1».</t>
  </si>
  <si>
    <t>1617187377452090942000000</t>
  </si>
  <si>
    <t>СМР по объекту:"Автопарк в/ч 63551 пл.111 (с реконструкцией заправочных пугктов ГСМ)". г. Мирный, Архангельская обл.</t>
  </si>
  <si>
    <t>ДС-500/111-АП</t>
  </si>
  <si>
    <t>Выполнение полного комплекса работ по объекту: «Строительство командного пункта,  площадок  для техники учебно-тактического поля 33 общевойскового полигона «Лужский» (Ленинградской области).</t>
  </si>
  <si>
    <t>1718187375742554164000000</t>
  </si>
  <si>
    <t>Полный комплекс работ по объекту: "Кафедра физической подготовки для обеспечения учебного процесса". Г. Санкт-Петербург, Выборгский р-н, ул. Ак. Лебедева д. 37 а, литер Б, территория в/г 59</t>
  </si>
  <si>
    <t>ДС-59/СК</t>
  </si>
  <si>
    <t>Выполнение СМР по объекту: "Военная историческая библиотека Генерального штаба Вооруженных сил Российской Федерации по адресу: г. Санкт-Петербург, Дворцовая площадь, д. 10"</t>
  </si>
  <si>
    <t>ДС-6/БГШ</t>
  </si>
  <si>
    <t xml:space="preserve">ГК на выполнение проектно-изыскательских и демонтажных работ по объекту: «Многопрофильная клиника по адресу:  г. Санкт-Петербург, Выборгский район, ул. Комиссара Смирнова, д. 8, на территории в/г №60 Военно-медицинской академии им. С.М. Кирова»  (шифр объекта 60/МПК)
</t>
  </si>
  <si>
    <t>ДС-60/МПК</t>
  </si>
  <si>
    <t>г. Санкт-Петербург, Выборгский р-н, ул. Комиссара Смирнова, д. 8. Выполнение СМР по объекту: "Строительство многопрофильной клиники на территории в/г № 60 Военно-медицинской академии им. С.М. Кирова". (1 этап).</t>
  </si>
  <si>
    <t>ДС-60/МПК-смр</t>
  </si>
  <si>
    <t xml:space="preserve">ГК на выполнение строительно-монтажных работ по объекту:
«Многопрофильная клиника по адресу: г. Санкт-Петербург, Выборгский район, ул. Комиссара Смирнова, д. 8, на территории в/г № 60 Военно-медицинской академии им. С.М. Кирова»
(2 этап) (шифр объекта 60/МПК)
</t>
  </si>
  <si>
    <t>1516187388962090942000000/ДС-60/МПК</t>
  </si>
  <si>
    <t>г. Санкт-Петербург, Выборгский район, ул. Комиссара Смирнова, д. 8, на территории в/г № 60 Военно-медицинской академии им. С.М. Кирова. Закупка, поставка, монтаж и пуско-наладку медицинского, технологического оборудования, мебели и оргтехники корпусов 1 – 5, обеспечение медицинской информационной системой Многопрофильной клиники по объекту: «Строительство многопрофильной клиники».</t>
  </si>
  <si>
    <t>1617187380002554164000000</t>
  </si>
  <si>
    <t>на выполнение проектно-изыскательских и строительно-монтажных работ по оснащению автоматической системой газового пожаротушения объекта: «Военная историческая библиотека Генерального штаба Вооруженных Сил Российской Федерации по адресу: г. Санкт-Петербург, Дворцовая пл. 10»</t>
  </si>
  <si>
    <t>1719187375072554164000000</t>
  </si>
  <si>
    <t>Корректировка документации и завершение строительно-монтажных работ по объекту: «Строительство зоны хранения № 3 войсковой части 64531», п. Котово, Окуловский район, Новгородская область.</t>
  </si>
  <si>
    <t>1718187375632554164000000</t>
  </si>
  <si>
    <t>Выполнение полного комплекса работ по реконструкции объектов лётного поля аэродрома Чкаловск, 2 этап, 1 очередь.</t>
  </si>
  <si>
    <t>1718187375152554164000000</t>
  </si>
  <si>
    <t>Полный комплекс работ по объекту:" Здание инв. № 11, в/г 49. г. Санкт-Петербург, Загородный пр-д, д 47, литер Л</t>
  </si>
  <si>
    <t>ДС-49/ЧХ</t>
  </si>
  <si>
    <t>Полный комплекс работ по объекту:" Здание инв. № 59, в/г 56. г. Санкт-Петербург, ул. Лебедева д. 4/2, литер А</t>
  </si>
  <si>
    <t>ДС-56/КИБ</t>
  </si>
  <si>
    <t>на полный комплекс работ по объекту: «Здания и сооружения военного городка п. Белушья Губа, войсковая часть 77510 (1-этап)»</t>
  </si>
  <si>
    <t>ДС-Б-2/ОВГ-1</t>
  </si>
  <si>
    <t>Выполнение 1-го этапа строительно-монтажных работ по объекту: «Реконструкция основных фондов Нахимовского военно-морского училища Министерства обороны Российской Федерации, расположенных по адресу: г. Санкт-Петербург, военные городки №№ 45, 60, 69».</t>
  </si>
  <si>
    <t>1718187375822554164000000</t>
  </si>
  <si>
    <t>Выполнение 2-го этапа строительно-монтажных работ по строительству многофункционального корпуса (ГП1/45) по адресу: г. Санкт-Петербург, улица Пеньковая, дом 3-5, реконструкции учебно-казарменного корпуса (ГП4/45) по адресу: г. Санкт-Петербург, улица Пеньковая, дом 1, литера А,  реконструкции основных фондов Нахимовского военно-морского училища Министерства обороны Российской Федерации, расположенных по адресу: г. Санкт-Петербург, военные городки №№ 45, 60, 69.</t>
  </si>
  <si>
    <t>1820187375082554164000000</t>
  </si>
  <si>
    <t>Выполнение работ по разработке рабочей документации и строительство многоквартирных жилых домов по ГП в 67 военном городке г. Балтийска. 64 квартирный жилой дом</t>
  </si>
  <si>
    <t xml:space="preserve"> ДГЗ-6/2171</t>
  </si>
  <si>
    <t>г. Санкт-Петербург, г. Петродворец, ул. Суворовская,  д. 1, литера Б Е. Полный комплекс работ по объекту: «Офицерское общежитие № 1 Военного института (ЖДВ и ВОСО) Военной академии материально-технического обеспечения имени генерала-амии А.В. Хрулёва».</t>
  </si>
  <si>
    <t>1517187390142090942000000</t>
  </si>
  <si>
    <t>г. Псков, в/г 1к «Завеличье». Полный комплекс работ по объекту: "Устройство тентовых мобильных укрытий  с учетом подготовки площадок под установку ТМУ".</t>
  </si>
  <si>
    <t>ДС-З-41/15-53</t>
  </si>
  <si>
    <t>на выполнение строительно-монтажных работ по объекту «Реконструкция военной поликлиники с оснащением медицинским оборудованием в г. Мирный Архангельской области»</t>
  </si>
  <si>
    <t>ДС-500/ВП</t>
  </si>
  <si>
    <t>Архангельская обл., г. Мирный. Выполнение строительно-монтажных работ по объекту: «Реконструкция базового склада военной части 47077, 2-ая складская зона в г. Мирный Архангельской области».</t>
  </si>
  <si>
    <t>1618187375112554164000000</t>
  </si>
  <si>
    <t>Завершение строительства объекта: «Строительство зон хранения №№ 1, 2, 3.1 войсковой части 09956, пос. Прохладное Калининградской области».</t>
  </si>
  <si>
    <t>1718187375472554164000000</t>
  </si>
  <si>
    <t>г. Калининград, ул. Ломоносова
Жилая застройка на 288 квартир (2я очередь. Военный городок №101)</t>
  </si>
  <si>
    <t xml:space="preserve">ДГЗ-7/55-1/2012 </t>
  </si>
  <si>
    <t>г. Череповец, Вологодская обл.
Жилая застройка на 160 квартир.</t>
  </si>
  <si>
    <t xml:space="preserve">ДГЗ-930/Л-2012 </t>
  </si>
  <si>
    <t>Обустройство фондов военного городка № 98( Константиновское военное училище) Санкт-Петербург  Московский пр-т 17 под размещение  Санкт-Петербургского военного училища</t>
  </si>
  <si>
    <t>ДГЗ-КРАК/КР</t>
  </si>
  <si>
    <t>Выполнение работ по строительству спортивных сооружений, поставку мебели, оборудования, инвентаря и технологическое присоединение к сетям теплоснабжения объекта: «Обустройство фондов военного городка № 98 КРАК (Константиновское военное училище) по адресу: Санкт-Петербург, Московский пр., 17 под размещение Санкт-Петербургского суворовского военного училища».</t>
  </si>
  <si>
    <t>1718187375362554164000000</t>
  </si>
  <si>
    <t>Калининградская обл., г. Балтийск, ул. Невского, д. 26. Выполнение работ по капитальному ремонту здания казармы инв. № 2, в/г 67, войсковая часть № 06017.</t>
  </si>
  <si>
    <t>ДС-З-12/16-105</t>
  </si>
  <si>
    <t>Калининградская обл., г. Балтийск, ул. Солдатская. Выполнение работ по капитальному ремонту здания клуба инв. № 17, в/г 43, войсковая часть № 06017.</t>
  </si>
  <si>
    <t>ДС-З-12/16-106</t>
  </si>
  <si>
    <t>ГК на выполнение строительно-монтажных работ по объекту: «Строительство железнодорожных путей для войсковой части 45752-Д,  п. Прохладное, Калининградской области»</t>
  </si>
  <si>
    <t>1718187375072554164000000</t>
  </si>
  <si>
    <t>Калининградская обл., Светлогорский городской округ,  п. Донское, военный городок № 1. Выполнение работ по капитальному ремонту здания казармы № 23, в/ч 30866.</t>
  </si>
  <si>
    <t>ДС-З-12/16-108</t>
  </si>
  <si>
    <t>Калининградская область, Светлогорский городской округ, п. Донское. Выполнение работ по капитальному ремонту здания казармы № 5, военный городок № 1.</t>
  </si>
  <si>
    <t>ДС-З-12/16-92</t>
  </si>
  <si>
    <t xml:space="preserve">Калининградская область, Светлогорский городской округ, п. Донское. Выполнение работ по капитальному ремонту здания казармы инв. № 11, военный городок № 1. </t>
  </si>
  <si>
    <t>ДС-З-12/16-93</t>
  </si>
  <si>
    <t>г. Калининград, ул. Герцена, в/г № 9. Выполнение работ по капитальному ремонту кровли, фасада и отмостки здания ФБУ «1409 Военно-морской клинический госпиталь флота» МО РФ.</t>
  </si>
  <si>
    <t>ДС-З-12/16-97</t>
  </si>
  <si>
    <t>Калининградская обл., г. Черняховск, ул. Победы, д. 54. Выполнение работ по капитальному ремонту здания стартового домика инв. № 19 в военном городке № 17, войсковая часть № 30866.</t>
  </si>
  <si>
    <t>ДС-З-12/16-98</t>
  </si>
  <si>
    <t>Калининградская обл., г. Черняховск, ул. Ленинградская. Выполнение работ по капитальному ремонту комплексного здания казармы с медицинским пунктом № 10, в/г 1, войсковая часть 54229.</t>
  </si>
  <si>
    <t>ДС-З-12/16-104</t>
  </si>
  <si>
    <t>Калининградская обл., г. Черняховск, ул. Ленинградская. Выполнение работ по капитальному ремонту комплексного здания казармы № 11, в/г 1, войсковая часть № 54229.</t>
  </si>
  <si>
    <t>ДС-З-12/16-110</t>
  </si>
  <si>
    <t>Калининградская область, Светлогорский городской округ, п. Донское. Выполнение работ по капитальному ремонту здания медицинского пункта инв. № 45, военный городок № 1.</t>
  </si>
  <si>
    <t>ДС-З-12/16-94</t>
  </si>
  <si>
    <t>Калининградская обл., Светлогорский городской округ, п. Донское, военный городок № 1. Выполнение работ по капитальному ремонту здания штаба бригады инв. № 4, в/ч 39108.</t>
  </si>
  <si>
    <t>ДС-З-12/16-109</t>
  </si>
  <si>
    <t xml:space="preserve">Калининградская обл., г. Калининград, ул. Емельянова, д. 34. Выполнение работ по капитальному ремонту здания казармы инв. № 58 с угольной котельной, в/г 18, войсковая часть № 54129. </t>
  </si>
  <si>
    <t>ДС-З-12/16-96</t>
  </si>
  <si>
    <t>Выполнение работ по усилению несущих (ограждающих) конструкций солдатских общежитий инв.№№1/23, 1/72, 1/92, 1/1, 76-ой гвардейской десантно-штурмовой дивизии, расположенной в «Завеличье», г. Псков, военный городок №1к.</t>
  </si>
  <si>
    <t>ДС-З-12/17-33</t>
  </si>
  <si>
    <t>Выполнение работ по капитальному ремонту объектов Минобороны России в Западном Военном округе (помещения Военной прокуратуры Балтийского гарнизона, расположенных по адресу: Калининградская область, г. Балтийск, ул. Ленина, 1А, в/г № 1).</t>
  </si>
  <si>
    <t>ДС-ЗВО-2/2017</t>
  </si>
  <si>
    <t>Республика Татарстан, г. Казань. Выполнение полного комплекса работ по проектированию и строительству объекта: «Плавательный бассейн с комплексом легководолазной подготовки Казанского ВВКУ».</t>
  </si>
  <si>
    <t>1617187390272090942000000</t>
  </si>
  <si>
    <t>г. Оренбург. Полный комплекс работ по объекту: "Жилой дом на 134 квартиры".</t>
  </si>
  <si>
    <t>ДС-Ц-57/15-11</t>
  </si>
  <si>
    <t>г. Омск, п. Светлый. Выполнение полного комплекса работ по объекту: «Обустройство военного городка № 35 (242 учебного центра) подготовки младших специалистов Воздушно-десантных войск».</t>
  </si>
  <si>
    <t>1617187375012554164000000/Ц-42/16-70</t>
  </si>
  <si>
    <t>Завершение строительно-монтажных работ объекта: «10-ти этажный 150-ти квартирный жилой дом на территории Казанского ВВКУ».</t>
  </si>
  <si>
    <t>1717187375002554164000000</t>
  </si>
  <si>
    <t xml:space="preserve">г. Новосибирск                                         17-этажный жилой дом на 224 квартиры пл. 16821 кв.м. на территории училища Академгородка </t>
  </si>
  <si>
    <t>ДГЗ-1947-р/2011</t>
  </si>
  <si>
    <t>Инженерные сети к 17-ти этажному 224 квартирному жилому дому в г. Новосибирске</t>
  </si>
  <si>
    <t>ДГЗ-ЖД-ИС/2013</t>
  </si>
  <si>
    <t>г. Тюмень. Полигон «Андреевский» и в/г № 31.</t>
  </si>
  <si>
    <t>Саратовской область, г. Вольск-18. Объекты Шиханского гарнизона.</t>
  </si>
  <si>
    <t>Выполнение работ по дооснащению объекта: «Гаражные боксы со служебными (рабочими) кабинетами и крытой стоянкой грузового автотранспорта войсковой части 61938 в г. Екатеринбург».</t>
  </si>
  <si>
    <t>1718187375412554164000000</t>
  </si>
  <si>
    <t>Завершение работ по строительству объекта:  «Строительство объектов базового военного городка №35»,  Омская область, п. Светлый.</t>
  </si>
  <si>
    <t>1719187375582554164000000</t>
  </si>
  <si>
    <t>Реконструкция цокольного этажа здания спортивного клуба ЦВО: "Столовая штаба центрального военного округа". Г. Екатеринбург, ул. Кузнечная, д 91 а</t>
  </si>
  <si>
    <t>ДС-Ц-41/14-6</t>
  </si>
  <si>
    <t>Корректировку проектной документации, разработку рабочей и сметной документации, завершение строительно-монтажных работ по объекту: «Строительство казармы № 2 на территории военного городка № 35 (242 учебного центра) подготовки младших специалистов Воздушно-десантных войск», г. Омск, п. Светлый», 1 этап.</t>
  </si>
  <si>
    <t>1718187375842554164000000</t>
  </si>
  <si>
    <t>Выполнение полного комплекса работ по строительству объектов административной и инженерной инфраструктуры Казанского суворовского училища по адресу: Республика Татарстан, г. Казань, ул. Толстого, д. 14.</t>
  </si>
  <si>
    <t>1718187375272554164000000</t>
  </si>
  <si>
    <t>г. Сызрань, Самарская обл.                        10-ти этажный жилой дом КПД на 40 кв., пл. 2940 кв.м., 3 очередь</t>
  </si>
  <si>
    <t>г. Сызрань, Строительство инженерных сетей к 10-ти этажному жилому дому</t>
  </si>
  <si>
    <t>Выполнение полного комплекса работ по проектированию и завершению строительства объектов военного городка отдельной мотострелковой бригады (горной) и путевого железнодорожного батальона 5 ождбр, Республика Тыва, г. Кызыл: казарменной, жилой, клубно-спортивной, хозяйственно-складской зоны (шифр объекта ВГ-17-БрБ/1), зоны парка техники и вооружения, казарменной, хозяйственно-складской, учебно-тренировочной зоны (шифр объекта ВГ-17-БрБ/2), 1 этап.</t>
  </si>
  <si>
    <t>1718187375402554164000000</t>
  </si>
  <si>
    <t xml:space="preserve">ГК на полный комплекс работ по объекту:
«Развитие Президентского кадетского корпуса в г. Кызыл
для дополнительного обучения кадетов и воспитанниц»
(шифр объекта Ц-23/14-12)
</t>
  </si>
  <si>
    <t>ДС-Ц-23/14-12</t>
  </si>
  <si>
    <t xml:space="preserve">на выполнение работ по строительству 
многофункционального спортивного комплекса и крытых переходов 
Кызылского президентского кадетского училища
(шифр объекта Ц-23/17-21) </t>
  </si>
  <si>
    <t>1718187375302554164000000</t>
  </si>
  <si>
    <t>г. Омск, п. Черёмушки, в/г № 14 . Строительство объектов полигона Омского автобронетанкового инженерного института.</t>
  </si>
  <si>
    <t>г. Челябинск, Советский район,                         ул. Блюхера-Новосельская.                             Жилая застройка на 331 кв.</t>
  </si>
  <si>
    <t>ДГЗ-74-ЖД</t>
  </si>
  <si>
    <t>Республика Татарстан, г. Казань, ул. Толстого, 14. Выполнение строительно-монтажных работ по объекту: «Обустройство Казанского суворовского училища».</t>
  </si>
  <si>
    <t>1618187391162090942000000</t>
  </si>
  <si>
    <t>ПИР (I и II этап) и выполнение СМР (1 этап) по объекту: Комплекс зданий и сооружений Пермского суворовского военного училища на 560 мест. Пермский край, ЗАТО  Звездный.</t>
  </si>
  <si>
    <t>ДС-ПМ-СВУ</t>
  </si>
  <si>
    <t>Приморский край, ЗАТО «Звездный». Выполнение комплекса работ по строительству объектов Пермского суворовского военного училища на 560 мест в Пермском крае, 3 этап.</t>
  </si>
  <si>
    <t>1617187391402090942000000</t>
  </si>
  <si>
    <t>Выполнение работ по обустройству фондов Пермского суворовского военного училища, 2,3,4 этапы.</t>
  </si>
  <si>
    <t>1718187375292554164000000</t>
  </si>
  <si>
    <t>Выполнение работ по корректировке проектной документации, разработке рабочей документации, авторскому надзору и завершению строительно-монтажных работ по объекту: "Реставрация здания литера Г для размещения военной прокуратуры Центрального военного округа" по адресу: г. Екатеринбург, ул. Луначарского, д. 215.</t>
  </si>
  <si>
    <t>1718187375352554164000000</t>
  </si>
  <si>
    <t>Республика Марий Эл, г. Йошкар-Ола, в/ч 34096. Полный комплекс работ по объекту: "Устройство тентовых мобильных укрытий  с учетом подготовки площадок под установку ТМУ".</t>
  </si>
  <si>
    <t>ДС-Ц-41/15-38</t>
  </si>
  <si>
    <t>Алтайский край, г. Барнаул, ЗАТО «Сибирский», в/ч 52929. Полный комплекс работ по объекту: "Устройство тентовых мобильных укрытий  с учетом подготовки площадок под установку ТМУ".</t>
  </si>
  <si>
    <t>ДС-Ц-41/15-41</t>
  </si>
  <si>
    <t>Республика Хакасия, н.п. Сапогов. Выполнение проектно-изыскательских работ 1 и 2 по объекту и строительно-монтажных работ 1 этапа объекта: «Строительство объектов дежурной позиции группы зенитных ракетных дивизионов и охптр».</t>
  </si>
  <si>
    <t>1617187377272090942000000</t>
  </si>
  <si>
    <t>Красноярский край, г. Дивногорск. Выполнение проектно-изыскательских работ 1 и 2 этапов и строительно-монтажных работ 1 этапа объекта: «Размещение командного пункта и зенитного ракетного дивизиона группы зрдн на территории военного городка № 65.</t>
  </si>
  <si>
    <t>1617187387472090942000000</t>
  </si>
  <si>
    <t>г. Оренбург. Полный комплекс работ по объекту: "Два общежития на 298 человек".</t>
  </si>
  <si>
    <t>ДС-Ц-57/15-12</t>
  </si>
  <si>
    <t>на полный комплекс работ по объекту: «Жилая застройка на 766 квартир (служебное жилье) по адресу: Саратовская область, г. Энгельс, ул. Марины Расковой»</t>
  </si>
  <si>
    <t>Корректировка проектной и рабочей документаций и завершение строительно-монтажных работ по объекту: «Авиационный ангар для размещения спецтехники в аэропорту г. Абакан», Республика Хакасия.</t>
  </si>
  <si>
    <t>1718187375752554164000000</t>
  </si>
  <si>
    <t>на выполнение проектно-изыскательских работ 1 и 2 этапов и строительно-монтажных работ 1 этапа по объекту: «Инфраструктура полигона отдельной мотострелковой бригады (горной)», Республика Тыва, г. Кызыл</t>
  </si>
  <si>
    <t>1718187375172554164000000</t>
  </si>
  <si>
    <t>на выполнение проектно-изыскательских и строительно-монтажных работ по объекту: «Строительство зданий для размещения техники на территории Казанского ВВКУ»</t>
  </si>
  <si>
    <t>1719187375102554164000000</t>
  </si>
  <si>
    <t>г. Абакан, Республика Хакасия. Жилая застройка на 236 квартир.</t>
  </si>
  <si>
    <t>ДС-Ц-31/14-35</t>
  </si>
  <si>
    <t>Республика Удмуртия, пос. Пибаньшур, в/ч 25850. Полный комплекс работ по объекту: "Устройство тентовых мобильных укрытий  с учетом подготовки площадок под установку ТМУ".</t>
  </si>
  <si>
    <t>ДС-Ц-41/15-42</t>
  </si>
  <si>
    <t>г. Омск. Выполнение полного комплекса работ по строительству объекта: «Хранилище из металлоконструкций системы «МАРХИ» для размещения вооружения, военной и специальной техники на базе 225 БХРВТ,
в/ч № 44932».</t>
  </si>
  <si>
    <t>1617187376032090942000000</t>
  </si>
  <si>
    <t>ГК на выполнение работ по капитальному ремонту объектов инфраструктуры полигона «Андреевский» и военного городка № 31 (шифр объекта Ц-12/17-8)</t>
  </si>
  <si>
    <t>ДС-Ц-12/17-8</t>
  </si>
  <si>
    <t>Саратовская область, г. Вольск-18. Капитальный ремонт многоквартирного жилого дома № 367.</t>
  </si>
  <si>
    <t>ДС-Ц-11/15-119</t>
  </si>
  <si>
    <t>Саратовская область, г. Вольск-18. Выполнение работ по капитальному ремонту объекта: «Многоквартирный жилой дом № 445».</t>
  </si>
  <si>
    <t>ДС-Ц-11/15-127</t>
  </si>
  <si>
    <t>Саратовская область, г. Вольск-18. Выполнение работ по капитальному ремонту объекта: «Многоквартирный жилой дом № 531».</t>
  </si>
  <si>
    <t>ДС-Ц-11/15-137</t>
  </si>
  <si>
    <t>Саратовская область, г. Вольск-18. Выполнение работ по капитальному ремонту объекта: «Многоквартирный жилой дом № 538».</t>
  </si>
  <si>
    <t>ДС-Ц-11/15-142</t>
  </si>
  <si>
    <t>Ростовская обл. Выполнение полного комплекса работ по строительству объектов военного городка «Кузьминский» для размещения подразделений 150 МСД».</t>
  </si>
  <si>
    <t>1617187375672090942000000</t>
  </si>
  <si>
    <t>г. Волжский, Волгоградская область. Выполнение полного комплекса работ по объекту: «Строительство 2-х блочно-модульных казарм на 200 человек каждая в в/г № 88 на территории 187 межвидового регионального учебного центра инженерных войск Вооруженных Сил Российской Федерации».</t>
  </si>
  <si>
    <t>1617187375472554164000000</t>
  </si>
  <si>
    <t>Республика Крым, г. Алушта, п.г.т. Партенит, ул. Санаторная, д. 1. Полный комплекс работ по объекту: "Здания и сооружения в/г №1 в военном санатории "Крым" МО РФ".</t>
  </si>
  <si>
    <t>ДС-К-26/15-38</t>
  </si>
  <si>
    <t>Выполнение работ по корректировке проектной документации и строительству объекта: «Строительство спального корпуса ГП8 на 160 мест» Краснодарского Президентского кадетского училища на территории военного городка № 3 по адресу: г. Краснодар, ул. Северная, 267.</t>
  </si>
  <si>
    <t>1718187375332554164000000</t>
  </si>
  <si>
    <t>р. Крым, г. Севастополь, б. Карантинная, территория в/г № 31. Учебный центр (подготовки военных спасателей и водолазных специалистов ВМФ) 907 объединенного учебного центра ВМФ на территории в/г № 31.</t>
  </si>
  <si>
    <t>г. Новороссийск. Выполнение строительно-монтажных работ по объекту: «Котельная с топливными резервуарами в Геопорту г. Новороссийска».</t>
  </si>
  <si>
    <t>1617187377012090942000000</t>
  </si>
  <si>
    <t xml:space="preserve">г. Анапа, Краснодарский край
Военный госпиталь </t>
  </si>
  <si>
    <t xml:space="preserve"> 6-рп/Госп</t>
  </si>
  <si>
    <t>о. Зеленый, г. Волжский Волгоградской области. Выполнение полного комплекса работ по объекту: «Блочно-модульная газовая котельная военного городка №88».</t>
  </si>
  <si>
    <t>1617187375982090942000000</t>
  </si>
  <si>
    <t>Обустройство 126 отдельной бригады береговой обороны и 8 артиллерийского полка ЧФ РФ. Респ. Крым, Симферопольский р-н, село Перевальное в/г №№ 26 и 27</t>
  </si>
  <si>
    <t>ДС-К-41/14-19-09-542 1</t>
  </si>
  <si>
    <t>ГК на выполнение проектно-изыскательских работ по обустройству Краснодарского высшего военного училища и выполнение строительно-монтажных работ по 1 этапу строительства (шифр объекта Ю-41/14-2)</t>
  </si>
  <si>
    <t>Краснодарский край, г. Краснодар, Прикубанский внутригородской округ, ул. Дзержинского, офицерская столовая. Выполнение строительно-монтажных работ по объекту: «Обустройство Краснодарского высшего военного училища».(1-й этап – ГП5.1)</t>
  </si>
  <si>
    <t>1617187377322090942000000</t>
  </si>
  <si>
    <t>Краснодарский край, г. Краснодар, Прикубанский внутригородской округ, ул. Дзержинского. Выполнение строительно-монтажных работ по объекту: «Обустройство Краснодарского высшего военного училища», газовая котельная для теплоснабжения I этапа (1-й этап – ИСиС).</t>
  </si>
  <si>
    <t>1617187375372554164000000</t>
  </si>
  <si>
    <t>Краснодарский край, г. Новороссийск, ул. Видова 28, в/г № 49. Полный комплекс работ по объекту: «Автоматизированная газовая котельная и тепловые сети».</t>
  </si>
  <si>
    <t>1516187389952090942000000</t>
  </si>
  <si>
    <t>г. Новороссийск. Полный комплекс работ по проектированию и строительству магистральных и внутриплощадочных инженерных сетей в Геопорту по объекту: "Внутриплощадочные инженерные сети".</t>
  </si>
  <si>
    <t>ДС-68/19/2015</t>
  </si>
  <si>
    <t>Ростовская обл. Выполнение полного комплекса работ по объекту: "Обустройство объектов военного городка б/н «Кадамовский» для размещения управления и подразделений 150 МСД".</t>
  </si>
  <si>
    <t>1617187375592090942000000</t>
  </si>
  <si>
    <t>Ростовская область. Разработка рабочей документации и строительство объекта: «Обустройство объектов военного городка б/н «Кадамовский» для размещения управления и подразделений 150 МСД». (объекты 1-го этапа обустройства)</t>
  </si>
  <si>
    <t>1617187377172090942000000</t>
  </si>
  <si>
    <t>Ростовская область. Разработка рабочей документации и строительство объекта: «Обустройство объектов военного городка б/н «Кадамовский» для размещения управления и подразделений 150 МСД» (продовольственный склад (объединенный)).</t>
  </si>
  <si>
    <t>1617187375422554164000000</t>
  </si>
  <si>
    <t>Разработка рабочей документации и строительство объекта: «Обустройство объектов военного городка б/н «Кадамовский» для размещения управления и подразделений 150 МСД (Российская Федерация, Ростовская область) (завершение обустройства 1-го этапа)».</t>
  </si>
  <si>
    <t>1718187375312554164000000</t>
  </si>
  <si>
    <t xml:space="preserve">на выполнение строительно-монтажных работ по объекту: 
«Строительство объектов военного городка № 5 «Дядьковская»
г. Кореновск, Краснодарский край 
(1, 2, 3 этапы)»
(шифр объекта Ю-42/15-50)
</t>
  </si>
  <si>
    <t>1618187375102554164000000</t>
  </si>
  <si>
    <t>Ростовская область, г. Новочеркасск. Полный комплекс работ по проектированию и строительству объекта: «Внеплощадочные инженерные сети и сооружения к жилой застройке на 602 квартиры».</t>
  </si>
  <si>
    <t>1617187377782090942000000</t>
  </si>
  <si>
    <t>Выполнение работ по проектированию и строительству объекта: «Обустройство объектов военного городка б/н «Кадамовский» для размещения подразделений 150 МСД (Российская Федерация, Ростовская область) (военный городок № 5)».</t>
  </si>
  <si>
    <t xml:space="preserve">1718187375322554164000000 </t>
  </si>
  <si>
    <t>Выполнение полного комплекса работ по объекту: «Строительство трансформаторной подстанции для электроснабжения объектов военного городка № 5 Краснодарского высшего военного училища  им. генерала армии С.М. Штеменко» по адресу: Краснодарский край, г. Краснодар, ул. Красина, 4.</t>
  </si>
  <si>
    <t>1718187375382554164000000</t>
  </si>
  <si>
    <t>Выполнение работ по капитальному ремонту объектов Минобороны России в Южном Военном округе (столовая зд. №61, в/г 50 ФГКУ «1602 ВКГ» МО РФ, г. Ростов-на-Дону, ул. Дачная, д. 10).</t>
  </si>
  <si>
    <t>ДС-ЮВО/2017</t>
  </si>
  <si>
    <t>Краснодарский край, г. Ейск. Выполнение работ по капитальному ремонту объектов военных городков № 79 и № 161, 726 учебного центра (войск ПВО Сухопутных войск), задействованных в соревнованиях "мастер противовоздушного боя".</t>
  </si>
  <si>
    <t>ДС-Ю-12/15-18</t>
  </si>
  <si>
    <t>Выполнение работ по капитальному ремонту объекта: «Штаб № 81 военного городка № 29 для размещения комплексов КПТС БД ГПИ», расположенного по адресу: г. Владикавказ, ул. Проспект Коста, 34, войсковая часть 47084-Т.</t>
  </si>
  <si>
    <t>ДС-Ю-12/15-90</t>
  </si>
  <si>
    <t>Выполнение работ по капитальному ремонту объектов военного городка № 19, 8 ОА, г. Новочеркасск.</t>
  </si>
  <si>
    <t>ДС-Ю-12/17-15</t>
  </si>
  <si>
    <t>на выполнение работ по капитальному ремонту объекта: «Здание поликлиники № 1, в/г № 15» г. Ростов-на-Дону, ул. Пушкинская, д. 72</t>
  </si>
  <si>
    <t>ДС-Ю-12/17-18</t>
  </si>
  <si>
    <t>Выполнение работ по капитальному ремонту объекта «Административное здание инв. № 1, в/г №112», г. Симферополь, ул. Казанская, д. 27, 309 ВП.</t>
  </si>
  <si>
    <t>ДС-Ю-12/17-50</t>
  </si>
  <si>
    <t>г. Уссурийск. Выполнение полного комплекса работ по строительству универсального спортивно-тренировочного комплекса «Старт» и проектированию крытого ледового катка на территории ФГКОУ «Уссурийское суворовское военное училище МО РФ».</t>
  </si>
  <si>
    <t>1617187375912090942000000</t>
  </si>
  <si>
    <t>Выполнение полного комплекса работ 1 этапа и проектно-изыскательские работы по объекту: «Обустройство военного городка на о. Итуруп».</t>
  </si>
  <si>
    <t>1719187375092554164000000</t>
  </si>
  <si>
    <t>Выполнение полного комплекса работ 1 этапа и проектно-изыскательские работы по объекту «Обустройство военного городка на о. Кунашир».</t>
  </si>
  <si>
    <t>1719187375172554164000000</t>
  </si>
  <si>
    <t>ГК на выполнение строительно-монтажных работ по объекту: «Строительство железнодорожных путей необщего пользования в войсковой части 59313-39»(п. Тейсин, Хабаровский край)</t>
  </si>
  <si>
    <t>1718187375032554164000000</t>
  </si>
  <si>
    <t>ГК на выполнение строительно-монтажных работ по объекту: «Строительство железнодорожных путей необщего пользования в войсковой части 25030-11»(п. Дунай, Приморский край)</t>
  </si>
  <si>
    <t>1718187375052554164000000</t>
  </si>
  <si>
    <t>г. Чита, Забайкальский край
108-кв жилой дом 5 эт. КПД 97 серии, район улиц Шилова-Автогенная</t>
  </si>
  <si>
    <t>ДГЗ-Ч/ЖД-2</t>
  </si>
  <si>
    <t>Выполнение комплекса работ по корректировке проектной документации и реконструкции операционной с ангиографическим комплексом по адресу: Забайкальский край, г. Чита, ул. Горького, д. 36, территория ФГКУ «321 Военный клинический госпиталь Министерства обороны Российской  Федерации».</t>
  </si>
  <si>
    <t>1718187376042554164000000</t>
  </si>
  <si>
    <t>Выполнение работ по капитальному ремонту жилого многоквартирного дома ДОС №1 военного городка № 64, расположенного по адресу: Забайкальский край, борзинский район, г. Борзя.</t>
  </si>
  <si>
    <t>ДС-В-12/17-31</t>
  </si>
  <si>
    <t>Выполнение работ по капитальному ремонту объектов Минобороны России в Восточном Военном округе (административное здание инв. №20 лит. А военного городка №164, расположенное по адресу: Хабаровский край, г. Хабаровск, ул. Запарина, д. 124 ВСУ СК РФ по ВВО).</t>
  </si>
  <si>
    <t xml:space="preserve">ДС-ВВО/2017 </t>
  </si>
  <si>
    <t>Выполнение работ по капитальному ремонту объектов Минобороны России в Восточном Военном округе (здание прокуратуры инв. №462 военного городка №1, расположенного по адресу: Камчатский край, г. Петропавловск-Камчатский, ул. Максутова, 40, военная прокуратура Петропавловск-Камчатского гарнизона).</t>
  </si>
  <si>
    <t>Выполнение работ по капитальному ремонту объектов Минобороны России в Восточном Военном округе (здание прокуратуры инв.№138 военного городка №1, расположенного по адресу: Сахалинская область, Курильский район, о. Итуруп,   с. Горячие Ключи, военная прокуратура гарнизона Горячие Ключи).</t>
  </si>
  <si>
    <t>СУ №2</t>
  </si>
  <si>
    <t>Исполняется</t>
  </si>
  <si>
    <t>МО РФ (Департамент строительства)</t>
  </si>
  <si>
    <t>ТУ ФКП</t>
  </si>
  <si>
    <t>СУ №3</t>
  </si>
  <si>
    <t>СУ №1</t>
  </si>
  <si>
    <t>Выполнен 2018 ИА от 05.02.2018</t>
  </si>
  <si>
    <t>РУЗКС ЗВО</t>
  </si>
  <si>
    <t>СУ №5</t>
  </si>
  <si>
    <t>СУ №4</t>
  </si>
  <si>
    <t>УПП</t>
  </si>
  <si>
    <t>СУ №6</t>
  </si>
  <si>
    <t>РУЗКС ЦВО</t>
  </si>
  <si>
    <t>СУ №7</t>
  </si>
  <si>
    <t>РУЗКС ЮВО</t>
  </si>
  <si>
    <t>СУ №10</t>
  </si>
  <si>
    <t>Прочие заказчики</t>
  </si>
  <si>
    <t>СУ №8</t>
  </si>
  <si>
    <t>РУЗКС ВВО</t>
  </si>
  <si>
    <t>Выполнение ремонтно-реставрационных работ по объекту  "Самарский военно-исторический музей  Приволжско-Уральского военного округа"- структурное подразделение дома офицеров Самарского гарнизона. Самара, ул. Куйбышева д. 157</t>
  </si>
  <si>
    <t>ДС-Ц-11/14-3</t>
  </si>
  <si>
    <t>г. Москва. Выполнение полного комплекса работ по установке тентовых мобильных укрытий (ТМУ) и блок-модульных зданий.</t>
  </si>
  <si>
    <t>1617187375862090942000000</t>
  </si>
  <si>
    <t>Выполнен 2018 ИА от 28.02.2018</t>
  </si>
  <si>
    <t>В перечне на расторжение 192</t>
  </si>
  <si>
    <t>Потребность финансирования ВВОДНЫХ в 2018 году объектов</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</si>
</sst>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64" formatCode="#,##0.0"/>
  </numFmts>
  <fonts count="25" x14ac:knownFonts="1">
    <font>
      <sz val="11"/>
      <color theme="1"/>
      <name val="Calibri"/>
      <family val="2"/>
      <scheme val="minor"/>
    </font>
    <font>
      <sz val="11"/>
      <color theme="1"/>
      <name val="Calibri"/>
      <family val="2"/>
      <scheme val="minor"/>
    </font>
    <font>
      <b/>
      <sz val="22"/>
      <color theme="0"/>
      <name val="Times New Roman"/>
      <family val="1"/>
      <charset val="204"/>
    </font>
    <font>
      <b/>
      <sz val="22"/>
      <color theme="1"/>
      <name val="Times New Roman"/>
      <family val="1"/>
      <charset val="204"/>
    </font>
    <font>
      <sz val="12"/>
      <color theme="1"/>
      <name val="Times New Roman"/>
      <family val="1"/>
      <charset val="204"/>
    </font>
    <font>
      <sz val="22"/>
      <color theme="1"/>
      <name val="Calibri"/>
      <family val="2"/>
      <scheme val="minor"/>
    </font>
    <font>
      <sz val="22"/>
      <color theme="0"/>
      <name val="Calibri"/>
      <family val="2"/>
      <scheme val="minor"/>
    </font>
    <font>
      <sz val="22"/>
      <color theme="0"/>
      <name val="Times New Roman"/>
      <family val="1"/>
      <charset val="204"/>
    </font>
    <font>
      <sz val="22"/>
      <color theme="1"/>
      <name val="Times New Roman"/>
      <family val="1"/>
      <charset val="204"/>
    </font>
    <font>
      <sz val="18"/>
      <color theme="1"/>
      <name val="Times New Roman"/>
      <family val="1"/>
      <charset val="204"/>
    </font>
    <font>
      <b/>
      <sz val="20"/>
      <name val="Times New Roman"/>
      <family val="1"/>
      <charset val="204"/>
    </font>
    <font>
      <sz val="11"/>
      <color theme="0"/>
      <name val="Calibri"/>
      <family val="2"/>
      <scheme val="minor"/>
    </font>
    <font>
      <b/>
      <sz val="22"/>
      <name val="Times New Roman"/>
      <family val="1"/>
      <charset val="204"/>
    </font>
    <font>
      <b/>
      <sz val="24"/>
      <name val="Times New Roman"/>
      <family val="1"/>
      <charset val="204"/>
    </font>
    <font>
      <sz val="20"/>
      <color theme="1"/>
      <name val="Times New Roman"/>
      <family val="1"/>
      <charset val="204"/>
    </font>
    <font>
      <b/>
      <sz val="20"/>
      <color theme="1"/>
      <name val="Times New Roman"/>
      <family val="1"/>
      <charset val="204"/>
    </font>
    <font>
      <sz val="20"/>
      <name val="Times New Roman"/>
      <family val="1"/>
      <charset val="204"/>
    </font>
    <font>
      <u/>
      <sz val="11"/>
      <color rgb="FF0000FF"/>
      <name val="Calibri"/>
      <family val="2"/>
      <charset val="204"/>
      <scheme val="minor"/>
    </font>
    <font>
      <sz val="12"/>
      <color theme="1"/>
      <name val="Times New Roman"/>
      <family val="2"/>
      <charset val="204"/>
    </font>
    <font>
      <sz val="16"/>
      <color theme="1"/>
      <name val="Calibri"/>
      <family val="2"/>
      <scheme val="minor"/>
    </font>
    <font>
      <sz val="14"/>
      <color theme="0"/>
      <name val="Calibri"/>
      <family val="2"/>
      <scheme val="minor"/>
    </font>
    <font>
      <i/>
      <sz val="20"/>
      <name val="Times New Roman"/>
      <family val="1"/>
      <charset val="204"/>
    </font>
    <font>
      <sz val="28"/>
      <color theme="1"/>
      <name val="Times New Roman"/>
      <family val="1"/>
      <charset val="204"/>
    </font>
    <font>
      <sz val="26"/>
      <color theme="1"/>
      <name val="Calibri"/>
      <family val="2"/>
      <scheme val="minor"/>
    </font>
    <font>
      <b/>
      <sz val="72"/>
      <color theme="1"/>
      <name val="Times New Roman"/>
      <family val="1"/>
      <charset val="204"/>
    </font>
  </fonts>
  <fills count="6">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
      <patternFill patternType="solid">
        <fgColor theme="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8">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xf numFmtId="43" fontId="1" fillId="0" borderId="0" applyFont="0" applyFill="0" applyBorder="0" applyAlignment="0" applyProtection="0"/>
    <xf numFmtId="43" fontId="1" fillId="0" borderId="0" applyFont="0" applyFill="0" applyBorder="0" applyAlignment="0" applyProtection="0"/>
  </cellStyleXfs>
  <cellXfs count="104">
    <xf numFmtId="0" fontId="0" fillId="0" borderId="0" xfId="0"/>
    <xf numFmtId="164" fontId="0" fillId="0" borderId="0" xfId="0" applyNumberFormat="1"/>
    <xf numFmtId="9" fontId="0" fillId="0" borderId="0" xfId="2" applyFont="1"/>
    <xf numFmtId="164" fontId="0" fillId="0" borderId="0" xfId="2" applyNumberFormat="1" applyFont="1"/>
    <xf numFmtId="0" fontId="4" fillId="0" borderId="0" xfId="0" applyFont="1"/>
    <xf numFmtId="0" fontId="6" fillId="0" borderId="0" xfId="0" applyFont="1"/>
    <xf numFmtId="0" fontId="6" fillId="0" borderId="0" xfId="0" applyFont="1" applyAlignment="1">
      <alignment horizontal="left"/>
    </xf>
    <xf numFmtId="164" fontId="6" fillId="0" borderId="0" xfId="0" applyNumberFormat="1" applyFont="1"/>
    <xf numFmtId="164" fontId="5" fillId="0" borderId="0" xfId="0" applyNumberFormat="1" applyFont="1"/>
    <xf numFmtId="164" fontId="5" fillId="0" borderId="0" xfId="2" applyNumberFormat="1" applyFont="1" applyAlignment="1">
      <alignment horizontal="center" vertical="center"/>
    </xf>
    <xf numFmtId="43" fontId="5" fillId="0" borderId="0" xfId="1" applyFont="1"/>
    <xf numFmtId="164" fontId="7" fillId="0" borderId="0" xfId="0" applyNumberFormat="1" applyFont="1" applyBorder="1" applyAlignment="1">
      <alignment vertical="top" wrapText="1"/>
    </xf>
    <xf numFmtId="164" fontId="7" fillId="0" borderId="0" xfId="0" applyNumberFormat="1" applyFont="1" applyBorder="1" applyAlignment="1">
      <alignment vertical="center" wrapText="1"/>
    </xf>
    <xf numFmtId="0" fontId="9" fillId="0" borderId="0" xfId="0" applyFont="1"/>
    <xf numFmtId="0" fontId="9" fillId="0" borderId="0" xfId="0" applyFont="1" applyAlignment="1">
      <alignment horizontal="left"/>
    </xf>
    <xf numFmtId="14" fontId="9" fillId="0" borderId="0" xfId="0" applyNumberFormat="1" applyFont="1"/>
    <xf numFmtId="164" fontId="9" fillId="0" borderId="0" xfId="0" applyNumberFormat="1" applyFont="1"/>
    <xf numFmtId="164" fontId="10" fillId="2" borderId="1" xfId="1" applyNumberFormat="1" applyFont="1" applyFill="1" applyBorder="1" applyAlignment="1">
      <alignment horizontal="center" vertical="center" wrapText="1"/>
    </xf>
    <xf numFmtId="164" fontId="10" fillId="2" borderId="1" xfId="1" applyNumberFormat="1" applyFont="1" applyFill="1" applyBorder="1" applyAlignment="1">
      <alignment vertical="center" wrapText="1"/>
    </xf>
    <xf numFmtId="0" fontId="11" fillId="0" borderId="0" xfId="0" applyFont="1" applyFill="1" applyBorder="1"/>
    <xf numFmtId="164" fontId="10" fillId="2" borderId="1" xfId="2" applyNumberFormat="1" applyFont="1" applyFill="1" applyBorder="1" applyAlignment="1">
      <alignment horizontal="center" vertical="center" wrapText="1"/>
    </xf>
    <xf numFmtId="1" fontId="10" fillId="2" borderId="1" xfId="0" applyNumberFormat="1" applyFont="1" applyFill="1" applyBorder="1" applyAlignment="1">
      <alignment horizontal="center" vertical="center" wrapText="1"/>
    </xf>
    <xf numFmtId="1" fontId="10" fillId="2" borderId="1" xfId="2" applyNumberFormat="1" applyFont="1" applyFill="1" applyBorder="1" applyAlignment="1">
      <alignment horizontal="center" vertical="center" wrapText="1"/>
    </xf>
    <xf numFmtId="1" fontId="11" fillId="0" borderId="0" xfId="0" applyNumberFormat="1" applyFont="1" applyFill="1" applyBorder="1"/>
    <xf numFmtId="164" fontId="13" fillId="3" borderId="7" xfId="1" applyNumberFormat="1" applyFont="1" applyFill="1" applyBorder="1" applyAlignment="1">
      <alignment horizontal="center" vertical="center" wrapText="1"/>
    </xf>
    <xf numFmtId="4" fontId="13" fillId="3" borderId="7" xfId="1" applyNumberFormat="1" applyFont="1" applyFill="1" applyBorder="1" applyAlignment="1">
      <alignment horizontal="center" vertical="center" wrapText="1"/>
    </xf>
    <xf numFmtId="0" fontId="14" fillId="0" borderId="1" xfId="0" applyFont="1" applyFill="1" applyBorder="1" applyAlignment="1">
      <alignment horizontal="center" vertical="center" wrapText="1"/>
    </xf>
    <xf numFmtId="164" fontId="14" fillId="0" borderId="1" xfId="0" applyNumberFormat="1" applyFont="1" applyFill="1" applyBorder="1" applyAlignment="1">
      <alignment horizontal="center" vertical="center" wrapText="1"/>
    </xf>
    <xf numFmtId="9" fontId="14" fillId="0" borderId="1" xfId="2" applyFont="1" applyFill="1" applyBorder="1" applyAlignment="1">
      <alignment horizontal="center" vertical="center" wrapText="1"/>
    </xf>
    <xf numFmtId="164" fontId="14" fillId="0" borderId="1" xfId="3" applyNumberFormat="1" applyFont="1" applyFill="1" applyBorder="1" applyAlignment="1">
      <alignment horizontal="center" vertical="center" wrapText="1"/>
    </xf>
    <xf numFmtId="164" fontId="15" fillId="0" borderId="1" xfId="0" applyNumberFormat="1" applyFont="1" applyFill="1" applyBorder="1" applyAlignment="1">
      <alignment horizontal="center" vertical="center" wrapText="1"/>
    </xf>
    <xf numFmtId="4" fontId="14"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0" fontId="14" fillId="4" borderId="1" xfId="0" applyFont="1" applyFill="1" applyBorder="1" applyAlignment="1">
      <alignment horizontal="center" vertical="center" wrapText="1"/>
    </xf>
    <xf numFmtId="0" fontId="0" fillId="4" borderId="0" xfId="0" applyFill="1"/>
    <xf numFmtId="0" fontId="0" fillId="0" borderId="0" xfId="0" applyAlignment="1">
      <alignment horizontal="left"/>
    </xf>
    <xf numFmtId="14" fontId="0" fillId="0" borderId="0" xfId="0" applyNumberFormat="1"/>
    <xf numFmtId="14" fontId="14" fillId="0" borderId="1" xfId="0" applyNumberFormat="1" applyFont="1" applyFill="1" applyBorder="1" applyAlignment="1">
      <alignment horizontal="center" vertical="center" wrapText="1"/>
    </xf>
    <xf numFmtId="9" fontId="13" fillId="3" borderId="7" xfId="2" applyFont="1" applyFill="1" applyBorder="1" applyAlignment="1">
      <alignment horizontal="center" vertical="center" wrapText="1"/>
    </xf>
    <xf numFmtId="2" fontId="14" fillId="0" borderId="1" xfId="0" applyNumberFormat="1" applyFont="1" applyFill="1" applyBorder="1" applyAlignment="1">
      <alignment horizontal="center" vertical="center" wrapText="1"/>
    </xf>
    <xf numFmtId="14" fontId="16" fillId="0" borderId="1" xfId="0" applyNumberFormat="1" applyFont="1" applyFill="1" applyBorder="1" applyAlignment="1">
      <alignment horizontal="center" vertical="center" wrapText="1"/>
    </xf>
    <xf numFmtId="4" fontId="0" fillId="0" borderId="0" xfId="0" applyNumberFormat="1"/>
    <xf numFmtId="4" fontId="0" fillId="0" borderId="0" xfId="2" applyNumberFormat="1" applyFont="1"/>
    <xf numFmtId="4" fontId="5" fillId="0" borderId="0" xfId="0" applyNumberFormat="1" applyFont="1"/>
    <xf numFmtId="4" fontId="9" fillId="0" borderId="0" xfId="0" applyNumberFormat="1" applyFont="1"/>
    <xf numFmtId="4" fontId="10" fillId="2" borderId="1" xfId="1" applyNumberFormat="1" applyFont="1" applyFill="1" applyBorder="1" applyAlignment="1">
      <alignment vertical="center" wrapText="1"/>
    </xf>
    <xf numFmtId="1" fontId="0" fillId="0" borderId="0" xfId="0" applyNumberFormat="1"/>
    <xf numFmtId="1" fontId="3" fillId="0" borderId="0" xfId="0" applyNumberFormat="1" applyFont="1" applyAlignment="1">
      <alignment horizontal="center"/>
    </xf>
    <xf numFmtId="1" fontId="5" fillId="0" borderId="0" xfId="1" applyNumberFormat="1" applyFont="1"/>
    <xf numFmtId="1" fontId="8" fillId="0" borderId="0" xfId="0" applyNumberFormat="1" applyFont="1" applyBorder="1" applyAlignment="1">
      <alignment horizontal="center" vertical="top" wrapText="1"/>
    </xf>
    <xf numFmtId="1" fontId="8" fillId="0" borderId="0" xfId="0" applyNumberFormat="1" applyFont="1" applyBorder="1" applyAlignment="1">
      <alignment horizontal="center" vertical="center" wrapText="1"/>
    </xf>
    <xf numFmtId="4" fontId="10" fillId="2" borderId="1" xfId="1" applyNumberFormat="1" applyFont="1" applyFill="1" applyBorder="1" applyAlignment="1">
      <alignment horizontal="center" vertical="center" wrapText="1"/>
    </xf>
    <xf numFmtId="0" fontId="0" fillId="0" borderId="0" xfId="0"/>
    <xf numFmtId="4" fontId="9" fillId="0" borderId="0" xfId="0" applyNumberFormat="1" applyFont="1"/>
    <xf numFmtId="4" fontId="14" fillId="0" borderId="1" xfId="0" applyNumberFormat="1" applyFont="1" applyFill="1" applyBorder="1" applyAlignment="1">
      <alignment horizontal="center" vertical="center" wrapText="1"/>
    </xf>
    <xf numFmtId="0" fontId="14" fillId="4" borderId="1" xfId="0" applyFont="1" applyFill="1" applyBorder="1" applyAlignment="1">
      <alignment horizontal="center" vertical="center" wrapText="1"/>
    </xf>
    <xf numFmtId="0" fontId="12" fillId="3" borderId="6" xfId="0" applyFont="1" applyFill="1" applyBorder="1" applyAlignment="1">
      <alignment horizontal="right" vertical="center" wrapText="1"/>
    </xf>
    <xf numFmtId="0" fontId="8" fillId="0" borderId="0" xfId="0" applyFont="1" applyBorder="1" applyAlignment="1">
      <alignment horizontal="center" vertical="center" wrapText="1"/>
    </xf>
    <xf numFmtId="4" fontId="3" fillId="0" borderId="0" xfId="0" applyNumberFormat="1" applyFont="1" applyAlignment="1">
      <alignment horizontal="center"/>
    </xf>
    <xf numFmtId="0" fontId="8" fillId="0" borderId="0" xfId="0" applyFont="1" applyBorder="1" applyAlignment="1">
      <alignment horizontal="center" vertical="top" wrapText="1"/>
    </xf>
    <xf numFmtId="0" fontId="12" fillId="3" borderId="4" xfId="0" applyFont="1" applyFill="1" applyBorder="1" applyAlignment="1">
      <alignment vertical="center" wrapText="1"/>
    </xf>
    <xf numFmtId="0" fontId="12" fillId="3" borderId="5" xfId="0" applyFont="1" applyFill="1" applyBorder="1" applyAlignment="1">
      <alignment vertical="center" wrapText="1"/>
    </xf>
    <xf numFmtId="0" fontId="2" fillId="0" borderId="0" xfId="0" applyFont="1" applyAlignment="1"/>
    <xf numFmtId="0" fontId="7" fillId="0" borderId="0" xfId="0" applyFont="1" applyBorder="1" applyAlignment="1">
      <alignment vertical="top" wrapText="1"/>
    </xf>
    <xf numFmtId="0" fontId="7" fillId="0" borderId="0" xfId="0" applyFont="1" applyBorder="1" applyAlignment="1">
      <alignment vertical="center" wrapText="1"/>
    </xf>
    <xf numFmtId="164" fontId="10" fillId="2" borderId="1" xfId="2" applyNumberFormat="1" applyFont="1" applyFill="1" applyBorder="1" applyAlignment="1">
      <alignment horizontal="centerContinuous" vertical="center" wrapText="1"/>
    </xf>
    <xf numFmtId="0" fontId="19" fillId="0" borderId="0" xfId="0" applyFont="1"/>
    <xf numFmtId="164" fontId="10" fillId="2" borderId="1" xfId="1" applyNumberFormat="1" applyFont="1" applyFill="1" applyBorder="1" applyAlignment="1">
      <alignment horizontal="center" vertical="center" wrapText="1"/>
    </xf>
    <xf numFmtId="4" fontId="10" fillId="2" borderId="1" xfId="1" applyNumberFormat="1" applyFont="1" applyFill="1" applyBorder="1" applyAlignment="1">
      <alignment horizontal="center" vertical="center" wrapText="1"/>
    </xf>
    <xf numFmtId="0" fontId="20" fillId="0" borderId="0" xfId="0" applyFont="1" applyFill="1" applyBorder="1" applyAlignment="1">
      <alignment wrapText="1"/>
    </xf>
    <xf numFmtId="14" fontId="16" fillId="0" borderId="2" xfId="0" applyNumberFormat="1" applyFont="1" applyFill="1" applyBorder="1" applyAlignment="1">
      <alignment horizontal="center" vertical="center" wrapText="1"/>
    </xf>
    <xf numFmtId="0" fontId="16" fillId="0" borderId="2" xfId="0" applyNumberFormat="1" applyFont="1" applyFill="1" applyBorder="1" applyAlignment="1">
      <alignment horizontal="center" vertical="center" wrapText="1"/>
    </xf>
    <xf numFmtId="164" fontId="10" fillId="2" borderId="1" xfId="1" applyNumberFormat="1" applyFont="1" applyFill="1" applyBorder="1" applyAlignment="1">
      <alignment horizontal="center" vertical="center" wrapText="1"/>
    </xf>
    <xf numFmtId="0" fontId="0" fillId="5" borderId="0" xfId="0" applyFill="1"/>
    <xf numFmtId="0" fontId="0" fillId="4" borderId="0" xfId="0" applyFill="1" applyAlignment="1">
      <alignment wrapText="1"/>
    </xf>
    <xf numFmtId="164" fontId="14" fillId="0" borderId="2" xfId="3" applyNumberFormat="1" applyFont="1" applyFill="1" applyBorder="1" applyAlignment="1">
      <alignment horizontal="center" vertical="center" wrapText="1"/>
    </xf>
    <xf numFmtId="164" fontId="14" fillId="0" borderId="7" xfId="3" applyNumberFormat="1" applyFont="1" applyFill="1" applyBorder="1" applyAlignment="1">
      <alignment horizontal="center" vertical="center" wrapText="1"/>
    </xf>
    <xf numFmtId="164" fontId="14" fillId="0" borderId="3" xfId="3" applyNumberFormat="1" applyFont="1" applyFill="1" applyBorder="1" applyAlignment="1">
      <alignment horizontal="center" vertical="center" wrapText="1"/>
    </xf>
    <xf numFmtId="1" fontId="22" fillId="2" borderId="1" xfId="0" applyNumberFormat="1" applyFont="1" applyFill="1" applyBorder="1" applyAlignment="1">
      <alignment horizontal="center" vertical="center"/>
    </xf>
    <xf numFmtId="0" fontId="23" fillId="0" borderId="4" xfId="0" applyFont="1" applyBorder="1" applyAlignment="1">
      <alignment horizontal="center" vertical="center"/>
    </xf>
    <xf numFmtId="0" fontId="23" fillId="0" borderId="6" xfId="0" applyFont="1" applyBorder="1" applyAlignment="1">
      <alignment horizontal="center" vertical="center"/>
    </xf>
    <xf numFmtId="0" fontId="16" fillId="0" borderId="2" xfId="0" applyNumberFormat="1" applyFont="1" applyFill="1" applyBorder="1" applyAlignment="1">
      <alignment horizontal="center" vertical="center" wrapText="1"/>
    </xf>
    <xf numFmtId="0" fontId="16" fillId="0" borderId="7" xfId="0" applyNumberFormat="1" applyFont="1" applyFill="1" applyBorder="1" applyAlignment="1">
      <alignment horizontal="center" vertical="center" wrapText="1"/>
    </xf>
    <xf numFmtId="0" fontId="16" fillId="0" borderId="3" xfId="0" applyNumberFormat="1" applyFont="1" applyFill="1" applyBorder="1" applyAlignment="1">
      <alignment horizontal="center" vertical="center" wrapText="1"/>
    </xf>
    <xf numFmtId="14" fontId="16" fillId="0" borderId="2" xfId="0" applyNumberFormat="1" applyFont="1" applyFill="1" applyBorder="1" applyAlignment="1">
      <alignment horizontal="center" vertical="center" wrapText="1"/>
    </xf>
    <xf numFmtId="14" fontId="16" fillId="0" borderId="7" xfId="0" applyNumberFormat="1" applyFont="1" applyFill="1" applyBorder="1" applyAlignment="1">
      <alignment horizontal="center" vertical="center" wrapText="1"/>
    </xf>
    <xf numFmtId="14" fontId="16" fillId="0" borderId="3"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164" fontId="10" fillId="2" borderId="1" xfId="1" applyNumberFormat="1" applyFont="1" applyFill="1" applyBorder="1" applyAlignment="1">
      <alignment horizontal="center" vertical="center" wrapText="1"/>
    </xf>
    <xf numFmtId="4" fontId="10" fillId="2" borderId="1" xfId="1" applyNumberFormat="1" applyFont="1" applyFill="1" applyBorder="1" applyAlignment="1">
      <alignment horizontal="center" vertical="center" wrapText="1"/>
    </xf>
    <xf numFmtId="4" fontId="10" fillId="2" borderId="2" xfId="1" applyNumberFormat="1" applyFont="1" applyFill="1" applyBorder="1" applyAlignment="1">
      <alignment horizontal="center" vertical="center" wrapText="1"/>
    </xf>
    <xf numFmtId="4" fontId="10" fillId="2" borderId="3" xfId="1" applyNumberFormat="1" applyFont="1" applyFill="1" applyBorder="1" applyAlignment="1">
      <alignment horizontal="center" vertical="center" wrapText="1"/>
    </xf>
    <xf numFmtId="1" fontId="10" fillId="2" borderId="1" xfId="1" applyNumberFormat="1" applyFont="1" applyFill="1" applyBorder="1" applyAlignment="1">
      <alignment horizontal="center" vertical="center" wrapText="1"/>
    </xf>
    <xf numFmtId="14" fontId="10" fillId="2" borderId="1" xfId="0" applyNumberFormat="1" applyFont="1" applyFill="1" applyBorder="1" applyAlignment="1">
      <alignment horizontal="center" vertical="center" wrapText="1"/>
    </xf>
    <xf numFmtId="164" fontId="10" fillId="2" borderId="2" xfId="2" applyNumberFormat="1" applyFont="1" applyFill="1" applyBorder="1" applyAlignment="1">
      <alignment horizontal="center" vertical="center" wrapText="1"/>
    </xf>
    <xf numFmtId="164" fontId="10" fillId="2" borderId="3" xfId="2" applyNumberFormat="1" applyFont="1" applyFill="1" applyBorder="1" applyAlignment="1">
      <alignment horizontal="center" vertical="center" wrapText="1"/>
    </xf>
    <xf numFmtId="9" fontId="10" fillId="2" borderId="2" xfId="2" applyFont="1" applyFill="1" applyBorder="1" applyAlignment="1">
      <alignment horizontal="center" vertical="center" wrapText="1"/>
    </xf>
    <xf numFmtId="9" fontId="10" fillId="2" borderId="3" xfId="2" applyFont="1" applyFill="1" applyBorder="1" applyAlignment="1">
      <alignment horizontal="center" vertical="center" wrapText="1"/>
    </xf>
    <xf numFmtId="164" fontId="10" fillId="2" borderId="2" xfId="1" applyNumberFormat="1" applyFont="1" applyFill="1" applyBorder="1" applyAlignment="1">
      <alignment horizontal="center" vertical="center" wrapText="1"/>
    </xf>
    <xf numFmtId="164" fontId="10" fillId="2" borderId="3" xfId="1" applyNumberFormat="1" applyFont="1" applyFill="1" applyBorder="1" applyAlignment="1">
      <alignment horizontal="center" vertical="center" wrapText="1"/>
    </xf>
    <xf numFmtId="9" fontId="10" fillId="2" borderId="1" xfId="2" applyFont="1" applyFill="1" applyBorder="1" applyAlignment="1">
      <alignment horizontal="center" vertical="center" wrapText="1"/>
    </xf>
    <xf numFmtId="164" fontId="21" fillId="2" borderId="2" xfId="1" applyNumberFormat="1" applyFont="1" applyFill="1" applyBorder="1" applyAlignment="1">
      <alignment horizontal="center" vertical="center" wrapText="1"/>
    </xf>
    <xf numFmtId="164" fontId="21" fillId="2" borderId="3" xfId="1" applyNumberFormat="1" applyFont="1" applyFill="1" applyBorder="1" applyAlignment="1">
      <alignment horizontal="center" vertical="center" wrapText="1"/>
    </xf>
    <xf numFmtId="0" fontId="24" fillId="0" borderId="0" xfId="0" applyFont="1" applyAlignment="1">
      <alignment horizontal="center" vertical="center"/>
    </xf>
  </cellXfs>
  <cellStyles count="8">
    <cellStyle name="Гиперссылка 4" xfId="4"/>
    <cellStyle name="Обычный" xfId="0" builtinId="0"/>
    <cellStyle name="Обычный 4 21" xfId="5"/>
    <cellStyle name="Процентный" xfId="2" builtinId="5"/>
    <cellStyle name="Финансовый" xfId="1" builtinId="3"/>
    <cellStyle name="Финансовый 2" xfId="3"/>
    <cellStyle name="Финансовый 2 2" xfId="7"/>
    <cellStyle name="Финансовый 3" xfId="6"/>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211"/>
  <sheetViews>
    <sheetView tabSelected="1" view="pageBreakPreview" topLeftCell="A10" zoomScale="40" zoomScaleNormal="30" zoomScaleSheetLayoutView="40" workbookViewId="0">
      <pane xSplit="6" ySplit="7" topLeftCell="G17" activePane="bottomRight" state="frozen"/>
      <selection activeCell="A10" sqref="A10"/>
      <selection pane="topRight" activeCell="F10" sqref="F10"/>
      <selection pane="bottomLeft" activeCell="A17" sqref="A17"/>
      <selection pane="bottomRight" activeCell="T17" sqref="T17"/>
    </sheetView>
  </sheetViews>
  <sheetFormatPr defaultRowHeight="15.75" outlineLevelRow="1" outlineLevelCol="1" x14ac:dyDescent="0.25"/>
  <cols>
    <col min="1" max="1" width="18.42578125" style="52" hidden="1" customWidth="1" outlineLevel="1"/>
    <col min="2" max="2" width="8.85546875" customWidth="1" collapsed="1"/>
    <col min="3" max="3" width="25.5703125" customWidth="1"/>
    <col min="4" max="4" width="69.28515625" style="35" customWidth="1"/>
    <col min="5" max="5" width="47.7109375" customWidth="1"/>
    <col min="6" max="6" width="35" style="36" customWidth="1"/>
    <col min="7" max="7" width="43.140625" style="1" customWidth="1"/>
    <col min="8" max="8" width="41.5703125" style="1" customWidth="1" outlineLevel="1"/>
    <col min="9" max="9" width="44.140625" style="1" customWidth="1"/>
    <col min="10" max="10" width="14.28515625" style="2" customWidth="1"/>
    <col min="11" max="11" width="40.85546875" style="3" customWidth="1" outlineLevel="1"/>
    <col min="12" max="12" width="16.5703125" style="2" customWidth="1" outlineLevel="1"/>
    <col min="13" max="15" width="39.42578125" style="3" customWidth="1" outlineLevel="1"/>
    <col min="16" max="16" width="38.85546875" customWidth="1"/>
    <col min="17" max="17" width="41.140625" customWidth="1"/>
    <col min="18" max="21" width="40.5703125" style="3" customWidth="1"/>
    <col min="22" max="22" width="40.42578125" style="1" customWidth="1"/>
    <col min="23" max="23" width="37.85546875" style="1" customWidth="1" outlineLevel="1"/>
    <col min="24" max="26" width="39.5703125" style="1" customWidth="1" outlineLevel="1"/>
    <col min="27" max="27" width="37.85546875" style="1" customWidth="1"/>
    <col min="28" max="28" width="37.85546875" style="1" customWidth="1" outlineLevel="1"/>
    <col min="29" max="30" width="39.5703125" style="41" customWidth="1" outlineLevel="1"/>
    <col min="31" max="31" width="40.42578125" style="1" customWidth="1"/>
    <col min="32" max="32" width="37.85546875" style="1" customWidth="1" outlineLevel="1"/>
    <col min="33" max="34" width="39.5703125" style="41" customWidth="1" outlineLevel="1"/>
    <col min="35" max="35" width="39.5703125" style="41" customWidth="1"/>
    <col min="36" max="38" width="39.5703125" style="41" customWidth="1" outlineLevel="1"/>
    <col min="39" max="39" width="39.5703125" style="41" customWidth="1"/>
    <col min="40" max="42" width="39.5703125" style="41" customWidth="1" outlineLevel="1"/>
    <col min="43" max="43" width="36.5703125" style="46" customWidth="1"/>
    <col min="44" max="44" width="142.28515625" customWidth="1" collapsed="1"/>
    <col min="45" max="45" width="36.5703125" customWidth="1"/>
    <col min="46" max="46" width="66.28515625" customWidth="1"/>
    <col min="47" max="47" width="18" style="4" customWidth="1"/>
    <col min="48" max="50" width="43.42578125" style="35" customWidth="1"/>
  </cols>
  <sheetData>
    <row r="1" spans="1:50" s="52" customFormat="1" outlineLevel="1" x14ac:dyDescent="0.25">
      <c r="D1" s="35"/>
      <c r="F1" s="36"/>
      <c r="G1" s="1"/>
      <c r="H1" s="1"/>
      <c r="I1" s="1"/>
      <c r="J1" s="2"/>
      <c r="K1" s="3"/>
      <c r="L1" s="2"/>
      <c r="M1" s="3"/>
      <c r="N1" s="3"/>
      <c r="O1" s="3"/>
      <c r="R1" s="3"/>
      <c r="S1" s="3"/>
      <c r="T1" s="3"/>
      <c r="U1" s="3"/>
      <c r="V1" s="1"/>
      <c r="W1" s="1"/>
      <c r="X1" s="1"/>
      <c r="Y1" s="1"/>
      <c r="Z1" s="1"/>
      <c r="AA1" s="1"/>
      <c r="AB1" s="1"/>
      <c r="AC1" s="41"/>
      <c r="AD1" s="41"/>
      <c r="AE1" s="1"/>
      <c r="AF1" s="1"/>
      <c r="AG1" s="41"/>
      <c r="AH1" s="41"/>
      <c r="AI1" s="41"/>
      <c r="AJ1" s="41"/>
      <c r="AK1" s="41"/>
      <c r="AL1" s="41"/>
      <c r="AM1" s="41"/>
      <c r="AN1" s="41"/>
      <c r="AO1" s="41"/>
      <c r="AP1" s="41"/>
      <c r="AQ1" s="46"/>
      <c r="AU1" s="4"/>
      <c r="AV1" s="35"/>
      <c r="AW1" s="35"/>
      <c r="AX1" s="35"/>
    </row>
    <row r="2" spans="1:50" s="52" customFormat="1" ht="27" outlineLevel="1" x14ac:dyDescent="0.35">
      <c r="D2" s="62" t="s">
        <v>0</v>
      </c>
      <c r="E2" s="62"/>
      <c r="F2" s="62"/>
      <c r="G2" s="62"/>
      <c r="H2" s="1"/>
      <c r="I2" s="1"/>
      <c r="J2" s="2"/>
      <c r="K2" s="3"/>
      <c r="L2" s="2"/>
      <c r="M2" s="3"/>
      <c r="N2" s="3"/>
      <c r="O2" s="3"/>
      <c r="R2" s="3"/>
      <c r="S2" s="3"/>
      <c r="T2" s="3"/>
      <c r="U2" s="3"/>
      <c r="V2" s="3"/>
      <c r="W2" s="3"/>
      <c r="X2" s="3"/>
      <c r="Y2" s="3"/>
      <c r="Z2" s="3"/>
      <c r="AA2" s="3"/>
      <c r="AB2" s="3"/>
      <c r="AC2" s="42"/>
      <c r="AD2" s="42"/>
      <c r="AE2" s="3"/>
      <c r="AF2" s="3"/>
      <c r="AG2" s="42"/>
      <c r="AH2" s="42"/>
      <c r="AI2" s="42"/>
      <c r="AJ2" s="42"/>
      <c r="AK2" s="42"/>
      <c r="AL2" s="42"/>
      <c r="AM2" s="42"/>
      <c r="AN2" s="42"/>
      <c r="AO2" s="42"/>
      <c r="AP2" s="42"/>
      <c r="AQ2" s="47"/>
      <c r="AR2" s="58"/>
      <c r="AS2" s="58"/>
      <c r="AU2" s="4"/>
    </row>
    <row r="3" spans="1:50" s="52" customFormat="1" ht="28.5" outlineLevel="1" x14ac:dyDescent="0.45">
      <c r="D3" s="5"/>
      <c r="E3" s="6"/>
      <c r="F3" s="5"/>
      <c r="G3" s="7"/>
      <c r="H3" s="1"/>
      <c r="I3" s="1"/>
      <c r="J3" s="2"/>
      <c r="K3" s="3"/>
      <c r="L3" s="2"/>
      <c r="M3" s="3"/>
      <c r="N3" s="3"/>
      <c r="O3" s="3"/>
      <c r="R3" s="3"/>
      <c r="S3" s="3"/>
      <c r="T3" s="3"/>
      <c r="U3" s="3"/>
      <c r="V3" s="9"/>
      <c r="W3" s="9"/>
      <c r="X3" s="8"/>
      <c r="Y3" s="8"/>
      <c r="Z3" s="8"/>
      <c r="AA3" s="9"/>
      <c r="AB3" s="9"/>
      <c r="AC3" s="43"/>
      <c r="AD3" s="43"/>
      <c r="AE3" s="9"/>
      <c r="AF3" s="9"/>
      <c r="AG3" s="43"/>
      <c r="AH3" s="43"/>
      <c r="AI3" s="43"/>
      <c r="AJ3" s="43"/>
      <c r="AK3" s="43"/>
      <c r="AL3" s="43"/>
      <c r="AM3" s="43"/>
      <c r="AN3" s="43"/>
      <c r="AO3" s="43"/>
      <c r="AP3" s="43"/>
      <c r="AQ3" s="48"/>
      <c r="AR3" s="10"/>
      <c r="AS3" s="10"/>
      <c r="AU3" s="4"/>
      <c r="AV3" s="5"/>
      <c r="AW3" s="5"/>
      <c r="AX3" s="5"/>
    </row>
    <row r="4" spans="1:50" s="52" customFormat="1" ht="75.75" customHeight="1" outlineLevel="1" x14ac:dyDescent="0.25">
      <c r="D4" s="63" t="s">
        <v>1</v>
      </c>
      <c r="E4" s="63"/>
      <c r="F4" s="63"/>
      <c r="G4" s="11"/>
      <c r="H4" s="1"/>
      <c r="I4" s="1"/>
      <c r="J4" s="2"/>
      <c r="K4" s="3"/>
      <c r="L4" s="2"/>
      <c r="M4" s="3"/>
      <c r="N4" s="3"/>
      <c r="O4" s="3"/>
      <c r="R4" s="3"/>
      <c r="S4" s="3"/>
      <c r="T4" s="3"/>
      <c r="U4" s="3"/>
      <c r="V4" s="3"/>
      <c r="W4" s="3"/>
      <c r="X4" s="3"/>
      <c r="Y4" s="3"/>
      <c r="Z4" s="3"/>
      <c r="AA4" s="3"/>
      <c r="AB4" s="3"/>
      <c r="AC4" s="42"/>
      <c r="AD4" s="42"/>
      <c r="AE4" s="3"/>
      <c r="AF4" s="3"/>
      <c r="AG4" s="42"/>
      <c r="AH4" s="42"/>
      <c r="AI4" s="42"/>
      <c r="AJ4" s="42"/>
      <c r="AK4" s="42"/>
      <c r="AL4" s="42"/>
      <c r="AM4" s="42"/>
      <c r="AN4" s="42"/>
      <c r="AO4" s="42"/>
      <c r="AP4" s="42"/>
      <c r="AQ4" s="49"/>
      <c r="AR4" s="59"/>
      <c r="AS4" s="59"/>
      <c r="AU4" s="4"/>
    </row>
    <row r="5" spans="1:50" s="52" customFormat="1" ht="42" customHeight="1" outlineLevel="1" x14ac:dyDescent="0.25">
      <c r="D5" s="64" t="s">
        <v>2</v>
      </c>
      <c r="E5" s="64"/>
      <c r="F5" s="64"/>
      <c r="G5" s="12"/>
      <c r="H5" s="1"/>
      <c r="I5" s="1"/>
      <c r="J5" s="2"/>
      <c r="K5" s="3"/>
      <c r="L5" s="2"/>
      <c r="M5" s="3"/>
      <c r="N5" s="3"/>
      <c r="O5" s="3"/>
      <c r="R5" s="3"/>
      <c r="S5" s="3"/>
      <c r="T5" s="3"/>
      <c r="U5" s="3"/>
      <c r="V5" s="3"/>
      <c r="W5" s="3"/>
      <c r="X5" s="3"/>
      <c r="Y5" s="3"/>
      <c r="Z5" s="3"/>
      <c r="AA5" s="3"/>
      <c r="AB5" s="3"/>
      <c r="AC5" s="42"/>
      <c r="AD5" s="42"/>
      <c r="AE5" s="3"/>
      <c r="AF5" s="3"/>
      <c r="AG5" s="42"/>
      <c r="AH5" s="42"/>
      <c r="AI5" s="42"/>
      <c r="AJ5" s="42"/>
      <c r="AK5" s="42"/>
      <c r="AL5" s="42"/>
      <c r="AM5" s="42"/>
      <c r="AN5" s="42"/>
      <c r="AO5" s="42"/>
      <c r="AP5" s="42"/>
      <c r="AQ5" s="50"/>
      <c r="AR5" s="57"/>
      <c r="AS5" s="57"/>
      <c r="AU5" s="4"/>
    </row>
    <row r="6" spans="1:50" s="52" customFormat="1" ht="42" customHeight="1" outlineLevel="1" x14ac:dyDescent="0.25">
      <c r="D6" s="64" t="s">
        <v>3</v>
      </c>
      <c r="E6" s="64"/>
      <c r="F6" s="64"/>
      <c r="G6" s="12"/>
      <c r="H6" s="1"/>
      <c r="I6" s="1"/>
      <c r="J6" s="2"/>
      <c r="K6" s="3"/>
      <c r="L6" s="2"/>
      <c r="M6" s="3"/>
      <c r="N6" s="3"/>
      <c r="O6" s="3"/>
      <c r="R6" s="3"/>
      <c r="S6" s="3"/>
      <c r="T6" s="3"/>
      <c r="U6" s="3"/>
      <c r="V6" s="3"/>
      <c r="W6" s="3"/>
      <c r="X6" s="3"/>
      <c r="Y6" s="3"/>
      <c r="Z6" s="3"/>
      <c r="AA6" s="3"/>
      <c r="AB6" s="3"/>
      <c r="AC6" s="42"/>
      <c r="AD6" s="42"/>
      <c r="AE6" s="3"/>
      <c r="AF6" s="3"/>
      <c r="AG6" s="42"/>
      <c r="AH6" s="42"/>
      <c r="AI6" s="42"/>
      <c r="AJ6" s="42"/>
      <c r="AK6" s="42"/>
      <c r="AL6" s="42"/>
      <c r="AM6" s="42"/>
      <c r="AN6" s="42"/>
      <c r="AO6" s="42"/>
      <c r="AP6" s="42"/>
      <c r="AQ6" s="50"/>
      <c r="AR6" s="57"/>
      <c r="AS6" s="57"/>
      <c r="AU6" s="4"/>
    </row>
    <row r="7" spans="1:50" s="52" customFormat="1" outlineLevel="1" x14ac:dyDescent="0.25">
      <c r="D7" s="35"/>
      <c r="F7" s="36"/>
      <c r="G7" s="1"/>
      <c r="H7" s="1"/>
      <c r="I7" s="1"/>
      <c r="J7" s="2"/>
      <c r="K7" s="3"/>
      <c r="L7" s="2"/>
      <c r="M7" s="3"/>
      <c r="N7" s="3"/>
      <c r="O7" s="3"/>
      <c r="R7" s="3"/>
      <c r="S7" s="3"/>
      <c r="T7" s="3"/>
      <c r="U7" s="3"/>
      <c r="V7" s="1"/>
      <c r="W7" s="1"/>
      <c r="X7" s="1"/>
      <c r="Y7" s="1"/>
      <c r="Z7" s="1"/>
      <c r="AA7" s="1"/>
      <c r="AB7" s="1"/>
      <c r="AC7" s="41"/>
      <c r="AD7" s="41"/>
      <c r="AE7" s="1"/>
      <c r="AF7" s="1"/>
      <c r="AG7" s="41"/>
      <c r="AH7" s="41"/>
      <c r="AI7" s="41"/>
      <c r="AJ7" s="41"/>
      <c r="AK7" s="41"/>
      <c r="AL7" s="41"/>
      <c r="AM7" s="41"/>
      <c r="AN7" s="41"/>
      <c r="AO7" s="41"/>
      <c r="AP7" s="41"/>
      <c r="AQ7" s="46"/>
      <c r="AU7" s="4"/>
      <c r="AV7" s="35"/>
      <c r="AW7" s="35"/>
      <c r="AX7" s="35"/>
    </row>
    <row r="8" spans="1:50" outlineLevel="1" x14ac:dyDescent="0.25"/>
    <row r="9" spans="1:50" ht="24" customHeight="1" x14ac:dyDescent="0.35">
      <c r="B9" s="13"/>
      <c r="D9"/>
      <c r="F9"/>
      <c r="G9"/>
      <c r="H9"/>
      <c r="I9"/>
      <c r="J9"/>
      <c r="K9"/>
      <c r="L9"/>
      <c r="M9"/>
      <c r="N9" s="52"/>
      <c r="O9" s="52"/>
      <c r="R9" s="66"/>
      <c r="S9"/>
      <c r="T9"/>
      <c r="U9" s="52"/>
      <c r="V9"/>
      <c r="W9"/>
      <c r="X9"/>
      <c r="Y9" s="52"/>
      <c r="Z9" s="52"/>
      <c r="AA9"/>
      <c r="AB9"/>
      <c r="AE9"/>
      <c r="AF9"/>
      <c r="AU9" s="13"/>
      <c r="AV9" s="14"/>
      <c r="AW9" s="14"/>
      <c r="AX9" s="14"/>
    </row>
    <row r="10" spans="1:50" s="52" customFormat="1" ht="24" customHeight="1" x14ac:dyDescent="0.35">
      <c r="B10" s="13"/>
      <c r="R10" s="66"/>
      <c r="AC10" s="41"/>
      <c r="AD10" s="41"/>
      <c r="AG10" s="41"/>
      <c r="AH10" s="41"/>
      <c r="AI10" s="41"/>
      <c r="AJ10" s="41"/>
      <c r="AK10" s="41"/>
      <c r="AL10" s="41"/>
      <c r="AM10" s="41"/>
      <c r="AN10" s="41"/>
      <c r="AO10" s="41"/>
      <c r="AP10" s="41"/>
      <c r="AQ10" s="46"/>
      <c r="AU10" s="13"/>
      <c r="AV10" s="14"/>
      <c r="AW10" s="14"/>
      <c r="AX10" s="14"/>
    </row>
    <row r="11" spans="1:50" s="52" customFormat="1" ht="90" customHeight="1" x14ac:dyDescent="0.35">
      <c r="B11" s="13"/>
      <c r="C11" s="103" t="s">
        <v>794</v>
      </c>
      <c r="D11" s="103"/>
      <c r="E11" s="103"/>
      <c r="F11" s="103"/>
      <c r="G11" s="103"/>
      <c r="H11" s="103"/>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3"/>
      <c r="AV11" s="14"/>
      <c r="AW11" s="14"/>
      <c r="AX11" s="14"/>
    </row>
    <row r="12" spans="1:50" ht="48.75" customHeight="1" x14ac:dyDescent="0.35">
      <c r="B12" s="13"/>
      <c r="C12" s="13"/>
      <c r="D12" s="14"/>
      <c r="E12" s="13"/>
      <c r="F12" s="15"/>
      <c r="G12" s="16"/>
      <c r="H12" s="16"/>
      <c r="I12" s="16"/>
      <c r="J12" s="16"/>
      <c r="K12" s="16"/>
      <c r="L12" s="16"/>
      <c r="M12" s="16"/>
      <c r="N12" s="16"/>
      <c r="O12" s="16"/>
      <c r="P12" s="79" t="s">
        <v>240</v>
      </c>
      <c r="Q12" s="80"/>
      <c r="R12" s="16"/>
      <c r="S12" s="16"/>
      <c r="T12" s="16"/>
      <c r="U12" s="16"/>
      <c r="V12" s="16"/>
      <c r="W12" s="16"/>
      <c r="X12" s="16"/>
      <c r="Y12" s="16"/>
      <c r="Z12" s="16"/>
      <c r="AA12" s="16"/>
      <c r="AB12" s="16"/>
      <c r="AC12" s="44"/>
      <c r="AD12" s="53"/>
      <c r="AE12" s="16"/>
      <c r="AF12" s="16"/>
      <c r="AG12" s="44"/>
      <c r="AH12" s="53"/>
      <c r="AI12" s="53"/>
      <c r="AJ12" s="53"/>
      <c r="AK12" s="53"/>
      <c r="AL12" s="53"/>
      <c r="AM12" s="53"/>
      <c r="AN12" s="53"/>
      <c r="AO12" s="53"/>
      <c r="AP12" s="53"/>
      <c r="AQ12" s="78" t="s">
        <v>238</v>
      </c>
      <c r="AR12" s="78"/>
      <c r="AS12" s="78"/>
      <c r="AT12" s="13"/>
      <c r="AU12" s="13"/>
      <c r="AV12" s="14"/>
      <c r="AW12" s="14"/>
      <c r="AX12" s="14"/>
    </row>
    <row r="13" spans="1:50" s="19" customFormat="1" ht="46.5" customHeight="1" x14ac:dyDescent="0.25">
      <c r="B13" s="87" t="s">
        <v>4</v>
      </c>
      <c r="C13" s="87" t="s">
        <v>5</v>
      </c>
      <c r="D13" s="87" t="s">
        <v>6</v>
      </c>
      <c r="E13" s="87" t="s">
        <v>7</v>
      </c>
      <c r="F13" s="93" t="s">
        <v>8</v>
      </c>
      <c r="G13" s="88" t="s">
        <v>9</v>
      </c>
      <c r="H13" s="88" t="s">
        <v>10</v>
      </c>
      <c r="I13" s="88" t="s">
        <v>11</v>
      </c>
      <c r="J13" s="100" t="s">
        <v>12</v>
      </c>
      <c r="K13" s="94" t="s">
        <v>13</v>
      </c>
      <c r="L13" s="96" t="s">
        <v>14</v>
      </c>
      <c r="M13" s="98" t="s">
        <v>15</v>
      </c>
      <c r="N13" s="98" t="s">
        <v>202</v>
      </c>
      <c r="O13" s="98" t="s">
        <v>237</v>
      </c>
      <c r="P13" s="101" t="s">
        <v>228</v>
      </c>
      <c r="Q13" s="101" t="s">
        <v>229</v>
      </c>
      <c r="R13" s="65" t="s">
        <v>21</v>
      </c>
      <c r="S13" s="65"/>
      <c r="T13" s="65"/>
      <c r="U13" s="65"/>
      <c r="V13" s="88" t="s">
        <v>203</v>
      </c>
      <c r="W13" s="18"/>
      <c r="X13" s="18"/>
      <c r="Y13" s="18"/>
      <c r="Z13" s="18"/>
      <c r="AA13" s="88" t="s">
        <v>204</v>
      </c>
      <c r="AB13" s="18"/>
      <c r="AC13" s="45"/>
      <c r="AD13" s="45"/>
      <c r="AE13" s="88" t="s">
        <v>205</v>
      </c>
      <c r="AF13" s="18"/>
      <c r="AG13" s="45"/>
      <c r="AH13" s="45"/>
      <c r="AI13" s="88" t="s">
        <v>22</v>
      </c>
      <c r="AJ13" s="18"/>
      <c r="AK13" s="45"/>
      <c r="AL13" s="45"/>
      <c r="AM13" s="88" t="s">
        <v>23</v>
      </c>
      <c r="AN13" s="18"/>
      <c r="AO13" s="45"/>
      <c r="AP13" s="45"/>
      <c r="AQ13" s="92" t="s">
        <v>206</v>
      </c>
      <c r="AR13" s="89" t="s">
        <v>24</v>
      </c>
      <c r="AS13" s="90" t="s">
        <v>207</v>
      </c>
      <c r="AT13" s="89" t="s">
        <v>239</v>
      </c>
      <c r="AU13" s="89" t="s">
        <v>16</v>
      </c>
      <c r="AV13" s="87"/>
      <c r="AW13" s="87"/>
      <c r="AX13" s="87"/>
    </row>
    <row r="14" spans="1:50" s="19" customFormat="1" ht="111.75" customHeight="1" x14ac:dyDescent="0.3">
      <c r="A14" s="69" t="s">
        <v>208</v>
      </c>
      <c r="B14" s="87"/>
      <c r="C14" s="87"/>
      <c r="D14" s="87"/>
      <c r="E14" s="87"/>
      <c r="F14" s="93"/>
      <c r="G14" s="88"/>
      <c r="H14" s="88"/>
      <c r="I14" s="88"/>
      <c r="J14" s="100"/>
      <c r="K14" s="95"/>
      <c r="L14" s="97"/>
      <c r="M14" s="99"/>
      <c r="N14" s="99"/>
      <c r="O14" s="99"/>
      <c r="P14" s="102"/>
      <c r="Q14" s="102"/>
      <c r="R14" s="20" t="s">
        <v>17</v>
      </c>
      <c r="S14" s="20" t="s">
        <v>18</v>
      </c>
      <c r="T14" s="20" t="s">
        <v>19</v>
      </c>
      <c r="U14" s="20" t="s">
        <v>230</v>
      </c>
      <c r="V14" s="88"/>
      <c r="W14" s="17" t="s">
        <v>18</v>
      </c>
      <c r="X14" s="17" t="s">
        <v>236</v>
      </c>
      <c r="Y14" s="72" t="s">
        <v>235</v>
      </c>
      <c r="Z14" s="67" t="s">
        <v>230</v>
      </c>
      <c r="AA14" s="88"/>
      <c r="AB14" s="17" t="s">
        <v>18</v>
      </c>
      <c r="AC14" s="51" t="s">
        <v>19</v>
      </c>
      <c r="AD14" s="68" t="s">
        <v>230</v>
      </c>
      <c r="AE14" s="88"/>
      <c r="AF14" s="17" t="s">
        <v>18</v>
      </c>
      <c r="AG14" s="51" t="s">
        <v>19</v>
      </c>
      <c r="AH14" s="68" t="s">
        <v>230</v>
      </c>
      <c r="AI14" s="88"/>
      <c r="AJ14" s="67" t="s">
        <v>18</v>
      </c>
      <c r="AK14" s="68" t="s">
        <v>19</v>
      </c>
      <c r="AL14" s="68" t="s">
        <v>230</v>
      </c>
      <c r="AM14" s="88"/>
      <c r="AN14" s="67" t="s">
        <v>18</v>
      </c>
      <c r="AO14" s="68" t="s">
        <v>19</v>
      </c>
      <c r="AP14" s="68" t="s">
        <v>230</v>
      </c>
      <c r="AQ14" s="92"/>
      <c r="AR14" s="89"/>
      <c r="AS14" s="91"/>
      <c r="AT14" s="89"/>
      <c r="AU14" s="89"/>
      <c r="AV14" s="87"/>
      <c r="AW14" s="87"/>
      <c r="AX14" s="87"/>
    </row>
    <row r="15" spans="1:50" s="23" customFormat="1" ht="33" customHeight="1" x14ac:dyDescent="0.25">
      <c r="B15" s="21">
        <v>1</v>
      </c>
      <c r="C15" s="21">
        <v>2</v>
      </c>
      <c r="D15" s="21">
        <v>3</v>
      </c>
      <c r="E15" s="21">
        <v>4</v>
      </c>
      <c r="F15" s="21">
        <v>5</v>
      </c>
      <c r="G15" s="21">
        <v>6</v>
      </c>
      <c r="H15" s="21">
        <v>7</v>
      </c>
      <c r="I15" s="21">
        <v>8</v>
      </c>
      <c r="J15" s="22">
        <v>9</v>
      </c>
      <c r="K15" s="21">
        <v>10</v>
      </c>
      <c r="L15" s="22">
        <v>11</v>
      </c>
      <c r="M15" s="21">
        <v>12</v>
      </c>
      <c r="N15" s="21">
        <v>13</v>
      </c>
      <c r="O15" s="21">
        <v>14</v>
      </c>
      <c r="P15" s="21">
        <v>15</v>
      </c>
      <c r="Q15" s="21">
        <v>16</v>
      </c>
      <c r="R15" s="21">
        <v>17</v>
      </c>
      <c r="S15" s="21">
        <v>18</v>
      </c>
      <c r="T15" s="21">
        <v>19</v>
      </c>
      <c r="U15" s="21">
        <v>20</v>
      </c>
      <c r="V15" s="21">
        <v>21</v>
      </c>
      <c r="W15" s="21">
        <v>22</v>
      </c>
      <c r="X15" s="21">
        <v>23</v>
      </c>
      <c r="Y15" s="21">
        <v>24</v>
      </c>
      <c r="Z15" s="21">
        <v>25</v>
      </c>
      <c r="AA15" s="21">
        <v>26</v>
      </c>
      <c r="AB15" s="21">
        <v>27</v>
      </c>
      <c r="AC15" s="21">
        <v>28</v>
      </c>
      <c r="AD15" s="21">
        <v>29</v>
      </c>
      <c r="AE15" s="21">
        <v>30</v>
      </c>
      <c r="AF15" s="21">
        <v>31</v>
      </c>
      <c r="AG15" s="21">
        <v>32</v>
      </c>
      <c r="AH15" s="21">
        <v>33</v>
      </c>
      <c r="AI15" s="21">
        <v>34</v>
      </c>
      <c r="AJ15" s="21">
        <v>35</v>
      </c>
      <c r="AK15" s="21">
        <v>36</v>
      </c>
      <c r="AL15" s="21">
        <v>37</v>
      </c>
      <c r="AM15" s="21">
        <v>38</v>
      </c>
      <c r="AN15" s="21">
        <v>39</v>
      </c>
      <c r="AO15" s="21">
        <v>40</v>
      </c>
      <c r="AP15" s="21">
        <v>41</v>
      </c>
      <c r="AQ15" s="21">
        <v>42</v>
      </c>
      <c r="AR15" s="21">
        <v>43</v>
      </c>
      <c r="AS15" s="21">
        <v>44</v>
      </c>
      <c r="AT15" s="21">
        <v>45</v>
      </c>
      <c r="AU15" s="21">
        <v>16</v>
      </c>
      <c r="AV15" s="21"/>
      <c r="AW15" s="21"/>
      <c r="AX15" s="21"/>
    </row>
    <row r="16" spans="1:50" ht="43.5" customHeight="1" x14ac:dyDescent="0.25">
      <c r="B16" s="60"/>
      <c r="C16" s="61"/>
      <c r="D16" s="61"/>
      <c r="E16" s="61"/>
      <c r="F16" s="56" t="s">
        <v>20</v>
      </c>
      <c r="G16" s="24">
        <f>SUM(G17:G9464)</f>
        <v>162424391384.20001</v>
      </c>
      <c r="H16" s="24">
        <f>SUM(H17:H9464)</f>
        <v>75745572798.660034</v>
      </c>
      <c r="I16" s="24">
        <f>SUM(I17:I9464)</f>
        <v>124863604182.00999</v>
      </c>
      <c r="J16" s="38">
        <f t="shared" ref="J16:J17" si="0">I16/G16</f>
        <v>0.76874909684381443</v>
      </c>
      <c r="K16" s="24">
        <f>SUM(K17:K9464)</f>
        <v>113963989848.51991</v>
      </c>
      <c r="L16" s="38">
        <f t="shared" ref="L16:L17" si="1">K16/G16</f>
        <v>0.70164332387091133</v>
      </c>
      <c r="M16" s="24">
        <f t="shared" ref="M16:AC16" si="2">SUM(M17:M9464)</f>
        <v>241738733.29000002</v>
      </c>
      <c r="N16" s="24">
        <f t="shared" si="2"/>
        <v>49359770116.639969</v>
      </c>
      <c r="O16" s="24">
        <f t="shared" si="2"/>
        <v>4761657951.71</v>
      </c>
      <c r="P16" s="24">
        <f t="shared" si="2"/>
        <v>1184095264.72</v>
      </c>
      <c r="Q16" s="24">
        <f t="shared" si="2"/>
        <v>3218452526.8599992</v>
      </c>
      <c r="R16" s="24">
        <f t="shared" si="2"/>
        <v>872873270.58999991</v>
      </c>
      <c r="S16" s="24">
        <f t="shared" si="2"/>
        <v>286509069.30000001</v>
      </c>
      <c r="T16" s="24">
        <f t="shared" si="2"/>
        <v>403195256.32999998</v>
      </c>
      <c r="U16" s="24">
        <f t="shared" si="2"/>
        <v>183168944.95999998</v>
      </c>
      <c r="V16" s="24">
        <f t="shared" si="2"/>
        <v>872873270.58999991</v>
      </c>
      <c r="W16" s="24">
        <f t="shared" si="2"/>
        <v>286509069.30000001</v>
      </c>
      <c r="X16" s="24">
        <f t="shared" si="2"/>
        <v>241738733.28000003</v>
      </c>
      <c r="Y16" s="24">
        <f t="shared" si="2"/>
        <v>161456523.05000001</v>
      </c>
      <c r="Z16" s="24">
        <f t="shared" si="2"/>
        <v>183168944.95999998</v>
      </c>
      <c r="AA16" s="24">
        <f t="shared" si="2"/>
        <v>0</v>
      </c>
      <c r="AB16" s="24">
        <f t="shared" si="2"/>
        <v>0</v>
      </c>
      <c r="AC16" s="24">
        <f t="shared" si="2"/>
        <v>0</v>
      </c>
      <c r="AD16" s="24"/>
      <c r="AE16" s="24">
        <f>SUM(AE17:AE9464)</f>
        <v>0</v>
      </c>
      <c r="AF16" s="24">
        <f>SUM(AF17:AF9464)</f>
        <v>0</v>
      </c>
      <c r="AG16" s="24">
        <f>SUM(AG17:AG9464)</f>
        <v>0</v>
      </c>
      <c r="AH16" s="24"/>
      <c r="AI16" s="24"/>
      <c r="AJ16" s="24"/>
      <c r="AK16" s="24"/>
      <c r="AL16" s="24"/>
      <c r="AM16" s="24"/>
      <c r="AN16" s="24"/>
      <c r="AO16" s="24"/>
      <c r="AP16" s="24"/>
      <c r="AQ16" s="25"/>
      <c r="AR16" s="25"/>
      <c r="AS16" s="25"/>
      <c r="AT16" s="25"/>
      <c r="AU16" s="25"/>
      <c r="AV16"/>
      <c r="AW16"/>
      <c r="AX16"/>
    </row>
    <row r="17" spans="1:50" s="34" customFormat="1" ht="183.75" customHeight="1" collapsed="1" x14ac:dyDescent="0.25">
      <c r="A17" s="34" t="s">
        <v>209</v>
      </c>
      <c r="B17" s="26">
        <f>SUBTOTAL(103,$C$17:C17)</f>
        <v>1</v>
      </c>
      <c r="C17" s="26" t="s">
        <v>209</v>
      </c>
      <c r="D17" s="26" t="s">
        <v>410</v>
      </c>
      <c r="E17" s="39" t="s">
        <v>411</v>
      </c>
      <c r="F17" s="37">
        <v>42734</v>
      </c>
      <c r="G17" s="27">
        <v>66970987</v>
      </c>
      <c r="H17" s="27">
        <v>29154411.460000001</v>
      </c>
      <c r="I17" s="27">
        <v>53576789.600000001</v>
      </c>
      <c r="J17" s="28">
        <f t="shared" si="0"/>
        <v>0.8</v>
      </c>
      <c r="K17" s="27">
        <v>53576789.600000001</v>
      </c>
      <c r="L17" s="28">
        <f t="shared" si="1"/>
        <v>0.8</v>
      </c>
      <c r="M17" s="29">
        <v>0</v>
      </c>
      <c r="N17" s="29">
        <v>24422378.140000001</v>
      </c>
      <c r="O17" s="29">
        <v>14703002.949999999</v>
      </c>
      <c r="P17" s="29">
        <v>0</v>
      </c>
      <c r="Q17" s="29">
        <v>0</v>
      </c>
      <c r="R17" s="30">
        <f>SUM(S17:U17)</f>
        <v>0</v>
      </c>
      <c r="S17" s="30">
        <f>W17+AB17+AF17+AJ17+AN17</f>
        <v>0</v>
      </c>
      <c r="T17" s="30">
        <f>X17+AC17+AG17+AK17+AO17+Y17</f>
        <v>0</v>
      </c>
      <c r="U17" s="30">
        <f>Z17+AD17+AH17+AL17+AP17</f>
        <v>0</v>
      </c>
      <c r="V17" s="30">
        <f>SUM(W17:Z17)</f>
        <v>0</v>
      </c>
      <c r="W17" s="27">
        <v>0</v>
      </c>
      <c r="X17" s="27">
        <v>0</v>
      </c>
      <c r="Y17" s="27">
        <v>0</v>
      </c>
      <c r="Z17" s="27">
        <v>0</v>
      </c>
      <c r="AA17" s="30">
        <f>SUM(AB17:AD17)</f>
        <v>0</v>
      </c>
      <c r="AB17" s="27">
        <v>0</v>
      </c>
      <c r="AC17" s="27">
        <v>0</v>
      </c>
      <c r="AD17" s="27">
        <v>0</v>
      </c>
      <c r="AE17" s="30">
        <f>SUM(AF17:AH17)</f>
        <v>0</v>
      </c>
      <c r="AF17" s="27">
        <v>0</v>
      </c>
      <c r="AG17" s="27">
        <v>0</v>
      </c>
      <c r="AH17" s="27">
        <v>0</v>
      </c>
      <c r="AI17" s="30">
        <f>SUM(AJ17:AL17)</f>
        <v>0</v>
      </c>
      <c r="AJ17" s="27">
        <v>0</v>
      </c>
      <c r="AK17" s="27">
        <v>0</v>
      </c>
      <c r="AL17" s="27">
        <v>0</v>
      </c>
      <c r="AM17" s="30">
        <f>SUM(AN17:AP17)</f>
        <v>0</v>
      </c>
      <c r="AN17" s="27">
        <v>0</v>
      </c>
      <c r="AO17" s="27">
        <v>0</v>
      </c>
      <c r="AP17" s="27">
        <v>0</v>
      </c>
      <c r="AQ17" s="32">
        <v>17</v>
      </c>
      <c r="AR17" s="32" t="s">
        <v>241</v>
      </c>
      <c r="AS17" s="40">
        <v>43159</v>
      </c>
      <c r="AT17" s="31"/>
      <c r="AU17" s="33" t="s">
        <v>769</v>
      </c>
      <c r="AV17" s="26" t="s">
        <v>770</v>
      </c>
      <c r="AW17" s="26" t="s">
        <v>771</v>
      </c>
      <c r="AX17" s="26" t="s">
        <v>772</v>
      </c>
    </row>
    <row r="18" spans="1:50" s="34" customFormat="1" ht="183.75" customHeight="1" collapsed="1" x14ac:dyDescent="0.25">
      <c r="A18" s="34" t="s">
        <v>187</v>
      </c>
      <c r="B18" s="26">
        <f>SUBTOTAL(103,$C$17:C18)</f>
        <v>2</v>
      </c>
      <c r="C18" s="26" t="s">
        <v>187</v>
      </c>
      <c r="D18" s="26" t="s">
        <v>412</v>
      </c>
      <c r="E18" s="39" t="s">
        <v>413</v>
      </c>
      <c r="F18" s="37">
        <v>42613</v>
      </c>
      <c r="G18" s="27">
        <v>26272469</v>
      </c>
      <c r="H18" s="27">
        <v>1860675.38</v>
      </c>
      <c r="I18" s="27">
        <v>21017975.199999999</v>
      </c>
      <c r="J18" s="28">
        <f t="shared" ref="J18:J80" si="3">I18/G18</f>
        <v>0.79999999999999993</v>
      </c>
      <c r="K18" s="27">
        <v>21017975.199999999</v>
      </c>
      <c r="L18" s="28">
        <f t="shared" ref="L18:L80" si="4">K18/G18</f>
        <v>0.79999999999999993</v>
      </c>
      <c r="M18" s="29">
        <v>0</v>
      </c>
      <c r="N18" s="29">
        <v>19157299.82</v>
      </c>
      <c r="O18" s="29">
        <v>0</v>
      </c>
      <c r="P18" s="29">
        <v>0</v>
      </c>
      <c r="Q18" s="29">
        <v>0</v>
      </c>
      <c r="R18" s="30">
        <f t="shared" ref="R18:R79" si="5">SUM(S18:U18)</f>
        <v>0</v>
      </c>
      <c r="S18" s="30">
        <f t="shared" ref="S18:S80" si="6">W18+AB18+AF18+AJ18+AN18</f>
        <v>0</v>
      </c>
      <c r="T18" s="30">
        <f t="shared" ref="T18:T80" si="7">X18+AC18+AG18+AK18+AO18+Y18</f>
        <v>0</v>
      </c>
      <c r="U18" s="30">
        <f t="shared" ref="U18:U79" si="8">Z18+AD18+AH18+AL18+AP18</f>
        <v>0</v>
      </c>
      <c r="V18" s="30">
        <f t="shared" ref="V18:V79" si="9">SUM(W18:Z18)</f>
        <v>0</v>
      </c>
      <c r="W18" s="27">
        <v>0</v>
      </c>
      <c r="X18" s="27">
        <v>0</v>
      </c>
      <c r="Y18" s="27">
        <v>0</v>
      </c>
      <c r="Z18" s="27">
        <v>0</v>
      </c>
      <c r="AA18" s="30">
        <f t="shared" ref="AA18:AA79" si="10">SUM(AB18:AD18)</f>
        <v>0</v>
      </c>
      <c r="AB18" s="27">
        <v>0</v>
      </c>
      <c r="AC18" s="27">
        <v>0</v>
      </c>
      <c r="AD18" s="27">
        <v>0</v>
      </c>
      <c r="AE18" s="30">
        <f t="shared" ref="AE18:AE79" si="11">SUM(AF18:AH18)</f>
        <v>0</v>
      </c>
      <c r="AF18" s="27">
        <v>0</v>
      </c>
      <c r="AG18" s="27">
        <v>0</v>
      </c>
      <c r="AH18" s="27">
        <v>0</v>
      </c>
      <c r="AI18" s="30">
        <f t="shared" ref="AI18:AI79" si="12">SUM(AJ18:AL18)</f>
        <v>0</v>
      </c>
      <c r="AJ18" s="27">
        <v>0</v>
      </c>
      <c r="AK18" s="27">
        <v>0</v>
      </c>
      <c r="AL18" s="27">
        <v>0</v>
      </c>
      <c r="AM18" s="30">
        <f t="shared" ref="AM18:AM79" si="13">SUM(AN18:AP18)</f>
        <v>0</v>
      </c>
      <c r="AN18" s="27">
        <v>0</v>
      </c>
      <c r="AO18" s="27">
        <v>0</v>
      </c>
      <c r="AP18" s="27">
        <v>0</v>
      </c>
      <c r="AQ18" s="32">
        <v>1</v>
      </c>
      <c r="AR18" s="32" t="s">
        <v>242</v>
      </c>
      <c r="AS18" s="40">
        <v>43190</v>
      </c>
      <c r="AT18" s="54"/>
      <c r="AU18" s="55" t="s">
        <v>769</v>
      </c>
      <c r="AV18" s="26" t="s">
        <v>770</v>
      </c>
      <c r="AW18" s="26" t="s">
        <v>771</v>
      </c>
      <c r="AX18" s="26" t="s">
        <v>772</v>
      </c>
    </row>
    <row r="19" spans="1:50" s="34" customFormat="1" ht="183.75" customHeight="1" collapsed="1" x14ac:dyDescent="0.25">
      <c r="A19" s="34" t="s">
        <v>160</v>
      </c>
      <c r="B19" s="26">
        <f>SUBTOTAL(103,$C$17:C19)</f>
        <v>3</v>
      </c>
      <c r="C19" s="26" t="s">
        <v>160</v>
      </c>
      <c r="D19" s="26" t="s">
        <v>414</v>
      </c>
      <c r="E19" s="39" t="s">
        <v>415</v>
      </c>
      <c r="F19" s="37">
        <v>42242</v>
      </c>
      <c r="G19" s="27">
        <v>34969471</v>
      </c>
      <c r="H19" s="27">
        <v>7576850.4400000004</v>
      </c>
      <c r="I19" s="27">
        <v>27975576.800000001</v>
      </c>
      <c r="J19" s="28">
        <f t="shared" si="3"/>
        <v>0.8</v>
      </c>
      <c r="K19" s="27">
        <v>27975576.800000001</v>
      </c>
      <c r="L19" s="28">
        <f t="shared" si="4"/>
        <v>0.8</v>
      </c>
      <c r="M19" s="29">
        <v>0</v>
      </c>
      <c r="N19" s="29">
        <v>20398726.359999999</v>
      </c>
      <c r="O19" s="29">
        <v>655722.04</v>
      </c>
      <c r="P19" s="29">
        <v>0</v>
      </c>
      <c r="Q19" s="29">
        <v>0</v>
      </c>
      <c r="R19" s="30">
        <f t="shared" si="5"/>
        <v>0</v>
      </c>
      <c r="S19" s="30">
        <f t="shared" si="6"/>
        <v>0</v>
      </c>
      <c r="T19" s="30">
        <f t="shared" si="7"/>
        <v>0</v>
      </c>
      <c r="U19" s="30">
        <f t="shared" si="8"/>
        <v>0</v>
      </c>
      <c r="V19" s="30">
        <f t="shared" si="9"/>
        <v>0</v>
      </c>
      <c r="W19" s="27">
        <v>0</v>
      </c>
      <c r="X19" s="27">
        <v>0</v>
      </c>
      <c r="Y19" s="27">
        <v>0</v>
      </c>
      <c r="Z19" s="27">
        <v>0</v>
      </c>
      <c r="AA19" s="30">
        <f t="shared" si="10"/>
        <v>0</v>
      </c>
      <c r="AB19" s="27">
        <v>0</v>
      </c>
      <c r="AC19" s="27">
        <v>0</v>
      </c>
      <c r="AD19" s="27">
        <v>0</v>
      </c>
      <c r="AE19" s="30">
        <f t="shared" si="11"/>
        <v>0</v>
      </c>
      <c r="AF19" s="27">
        <v>0</v>
      </c>
      <c r="AG19" s="27">
        <v>0</v>
      </c>
      <c r="AH19" s="27">
        <v>0</v>
      </c>
      <c r="AI19" s="30">
        <f t="shared" si="12"/>
        <v>0</v>
      </c>
      <c r="AJ19" s="27">
        <v>0</v>
      </c>
      <c r="AK19" s="27">
        <v>0</v>
      </c>
      <c r="AL19" s="27">
        <v>0</v>
      </c>
      <c r="AM19" s="30">
        <f t="shared" si="13"/>
        <v>0</v>
      </c>
      <c r="AN19" s="27">
        <v>0</v>
      </c>
      <c r="AO19" s="27">
        <v>0</v>
      </c>
      <c r="AP19" s="27">
        <v>0</v>
      </c>
      <c r="AQ19" s="32">
        <v>1</v>
      </c>
      <c r="AR19" s="32" t="s">
        <v>243</v>
      </c>
      <c r="AS19" s="40">
        <v>43251</v>
      </c>
      <c r="AT19" s="54"/>
      <c r="AU19" s="55" t="s">
        <v>773</v>
      </c>
      <c r="AV19" s="26" t="s">
        <v>770</v>
      </c>
      <c r="AW19" s="26" t="s">
        <v>771</v>
      </c>
      <c r="AX19" s="26" t="s">
        <v>772</v>
      </c>
    </row>
    <row r="20" spans="1:50" s="34" customFormat="1" ht="208.5" customHeight="1" collapsed="1" x14ac:dyDescent="0.25">
      <c r="A20" s="34" t="s">
        <v>184</v>
      </c>
      <c r="B20" s="26">
        <f>SUBTOTAL(103,$C$17:C20)</f>
        <v>4</v>
      </c>
      <c r="C20" s="26" t="s">
        <v>184</v>
      </c>
      <c r="D20" s="26" t="s">
        <v>416</v>
      </c>
      <c r="E20" s="39" t="s">
        <v>417</v>
      </c>
      <c r="F20" s="37">
        <v>42334</v>
      </c>
      <c r="G20" s="27">
        <v>114418026</v>
      </c>
      <c r="H20" s="27">
        <v>0</v>
      </c>
      <c r="I20" s="27">
        <v>91534420.799999997</v>
      </c>
      <c r="J20" s="28">
        <f t="shared" si="3"/>
        <v>0.79999999999999993</v>
      </c>
      <c r="K20" s="27">
        <v>91534420.799999997</v>
      </c>
      <c r="L20" s="28">
        <f t="shared" si="4"/>
        <v>0.79999999999999993</v>
      </c>
      <c r="M20" s="29">
        <v>0</v>
      </c>
      <c r="N20" s="29">
        <v>91534420.799999997</v>
      </c>
      <c r="O20" s="29">
        <v>7478628.6699999999</v>
      </c>
      <c r="P20" s="29">
        <v>0</v>
      </c>
      <c r="Q20" s="29">
        <v>0</v>
      </c>
      <c r="R20" s="30">
        <f t="shared" si="5"/>
        <v>0</v>
      </c>
      <c r="S20" s="30">
        <f t="shared" si="6"/>
        <v>0</v>
      </c>
      <c r="T20" s="30">
        <f t="shared" si="7"/>
        <v>0</v>
      </c>
      <c r="U20" s="30">
        <f t="shared" si="8"/>
        <v>0</v>
      </c>
      <c r="V20" s="30">
        <f t="shared" si="9"/>
        <v>0</v>
      </c>
      <c r="W20" s="27">
        <v>0</v>
      </c>
      <c r="X20" s="27">
        <v>0</v>
      </c>
      <c r="Y20" s="27">
        <v>0</v>
      </c>
      <c r="Z20" s="27">
        <v>0</v>
      </c>
      <c r="AA20" s="30">
        <f t="shared" si="10"/>
        <v>0</v>
      </c>
      <c r="AB20" s="27">
        <v>0</v>
      </c>
      <c r="AC20" s="27">
        <v>0</v>
      </c>
      <c r="AD20" s="27">
        <v>0</v>
      </c>
      <c r="AE20" s="30">
        <f t="shared" si="11"/>
        <v>0</v>
      </c>
      <c r="AF20" s="27">
        <v>0</v>
      </c>
      <c r="AG20" s="27">
        <v>0</v>
      </c>
      <c r="AH20" s="27">
        <v>0</v>
      </c>
      <c r="AI20" s="30">
        <f t="shared" si="12"/>
        <v>0</v>
      </c>
      <c r="AJ20" s="27">
        <v>0</v>
      </c>
      <c r="AK20" s="27">
        <v>0</v>
      </c>
      <c r="AL20" s="27">
        <v>0</v>
      </c>
      <c r="AM20" s="30">
        <f t="shared" si="13"/>
        <v>0</v>
      </c>
      <c r="AN20" s="27">
        <v>0</v>
      </c>
      <c r="AO20" s="27">
        <v>0</v>
      </c>
      <c r="AP20" s="27">
        <v>0</v>
      </c>
      <c r="AQ20" s="32">
        <v>3</v>
      </c>
      <c r="AR20" s="32" t="s">
        <v>244</v>
      </c>
      <c r="AS20" s="40">
        <v>43281</v>
      </c>
      <c r="AT20" s="54"/>
      <c r="AU20" s="55" t="s">
        <v>769</v>
      </c>
      <c r="AV20" s="26" t="s">
        <v>770</v>
      </c>
      <c r="AW20" s="26" t="s">
        <v>771</v>
      </c>
      <c r="AX20" s="26" t="s">
        <v>772</v>
      </c>
    </row>
    <row r="21" spans="1:50" s="34" customFormat="1" ht="261" customHeight="1" collapsed="1" x14ac:dyDescent="0.25">
      <c r="A21" s="34" t="s">
        <v>198</v>
      </c>
      <c r="B21" s="26">
        <f>SUBTOTAL(103,$C$17:C21)</f>
        <v>5</v>
      </c>
      <c r="C21" s="26" t="s">
        <v>198</v>
      </c>
      <c r="D21" s="26" t="s">
        <v>418</v>
      </c>
      <c r="E21" s="39" t="s">
        <v>419</v>
      </c>
      <c r="F21" s="37">
        <v>42901</v>
      </c>
      <c r="G21" s="27">
        <v>39124369</v>
      </c>
      <c r="H21" s="27">
        <v>0</v>
      </c>
      <c r="I21" s="27">
        <v>31299495.199999999</v>
      </c>
      <c r="J21" s="28">
        <f t="shared" si="3"/>
        <v>0.79999999999999993</v>
      </c>
      <c r="K21" s="27">
        <v>31299495.199999999</v>
      </c>
      <c r="L21" s="28">
        <f t="shared" si="4"/>
        <v>0.79999999999999993</v>
      </c>
      <c r="M21" s="29">
        <v>0</v>
      </c>
      <c r="N21" s="29">
        <v>31299495.199999999</v>
      </c>
      <c r="O21" s="29">
        <v>77583.850000000006</v>
      </c>
      <c r="P21" s="29">
        <v>0</v>
      </c>
      <c r="Q21" s="29">
        <v>0</v>
      </c>
      <c r="R21" s="30">
        <f t="shared" si="5"/>
        <v>0</v>
      </c>
      <c r="S21" s="30">
        <f t="shared" si="6"/>
        <v>0</v>
      </c>
      <c r="T21" s="30">
        <f t="shared" si="7"/>
        <v>0</v>
      </c>
      <c r="U21" s="30">
        <f t="shared" si="8"/>
        <v>0</v>
      </c>
      <c r="V21" s="30">
        <f t="shared" si="9"/>
        <v>0</v>
      </c>
      <c r="W21" s="27">
        <v>0</v>
      </c>
      <c r="X21" s="27">
        <v>0</v>
      </c>
      <c r="Y21" s="27">
        <v>0</v>
      </c>
      <c r="Z21" s="27">
        <v>0</v>
      </c>
      <c r="AA21" s="30">
        <f t="shared" si="10"/>
        <v>0</v>
      </c>
      <c r="AB21" s="27">
        <v>0</v>
      </c>
      <c r="AC21" s="27">
        <v>0</v>
      </c>
      <c r="AD21" s="27">
        <v>0</v>
      </c>
      <c r="AE21" s="30">
        <f t="shared" si="11"/>
        <v>0</v>
      </c>
      <c r="AF21" s="27">
        <v>0</v>
      </c>
      <c r="AG21" s="27">
        <v>0</v>
      </c>
      <c r="AH21" s="27">
        <v>0</v>
      </c>
      <c r="AI21" s="30">
        <f t="shared" si="12"/>
        <v>0</v>
      </c>
      <c r="AJ21" s="27">
        <v>0</v>
      </c>
      <c r="AK21" s="27">
        <v>0</v>
      </c>
      <c r="AL21" s="27">
        <v>0</v>
      </c>
      <c r="AM21" s="30">
        <f t="shared" si="13"/>
        <v>0</v>
      </c>
      <c r="AN21" s="27">
        <v>0</v>
      </c>
      <c r="AO21" s="27">
        <v>0</v>
      </c>
      <c r="AP21" s="27">
        <v>0</v>
      </c>
      <c r="AQ21" s="32">
        <v>1</v>
      </c>
      <c r="AR21" s="32" t="s">
        <v>245</v>
      </c>
      <c r="AS21" s="40">
        <v>43281</v>
      </c>
      <c r="AT21" s="54"/>
      <c r="AU21" s="55" t="s">
        <v>769</v>
      </c>
      <c r="AV21" s="26" t="s">
        <v>770</v>
      </c>
      <c r="AW21" s="26" t="s">
        <v>771</v>
      </c>
      <c r="AX21" s="26" t="s">
        <v>772</v>
      </c>
    </row>
    <row r="22" spans="1:50" s="34" customFormat="1" ht="183.75" customHeight="1" collapsed="1" x14ac:dyDescent="0.25">
      <c r="A22" s="34" t="s">
        <v>194</v>
      </c>
      <c r="B22" s="26">
        <f>SUBTOTAL(103,$C$17:C22)</f>
        <v>6</v>
      </c>
      <c r="C22" s="26" t="s">
        <v>194</v>
      </c>
      <c r="D22" s="26" t="s">
        <v>420</v>
      </c>
      <c r="E22" s="39" t="s">
        <v>421</v>
      </c>
      <c r="F22" s="37">
        <v>42418</v>
      </c>
      <c r="G22" s="27">
        <v>366424883</v>
      </c>
      <c r="H22" s="27">
        <v>339182140.44999999</v>
      </c>
      <c r="I22" s="27">
        <v>339182140.44999999</v>
      </c>
      <c r="J22" s="28">
        <f t="shared" si="3"/>
        <v>0.92565258579887433</v>
      </c>
      <c r="K22" s="27">
        <v>293139906</v>
      </c>
      <c r="L22" s="28">
        <f t="shared" si="4"/>
        <v>0.79999999890837104</v>
      </c>
      <c r="M22" s="29">
        <v>0</v>
      </c>
      <c r="N22" s="29">
        <v>0</v>
      </c>
      <c r="O22" s="29">
        <v>27722618.199999999</v>
      </c>
      <c r="P22" s="29">
        <v>0</v>
      </c>
      <c r="Q22" s="29">
        <v>0</v>
      </c>
      <c r="R22" s="30">
        <f t="shared" si="5"/>
        <v>0</v>
      </c>
      <c r="S22" s="30">
        <f t="shared" si="6"/>
        <v>0</v>
      </c>
      <c r="T22" s="30">
        <f t="shared" si="7"/>
        <v>0</v>
      </c>
      <c r="U22" s="30">
        <f t="shared" si="8"/>
        <v>0</v>
      </c>
      <c r="V22" s="30">
        <f t="shared" si="9"/>
        <v>0</v>
      </c>
      <c r="W22" s="27">
        <v>0</v>
      </c>
      <c r="X22" s="27">
        <v>0</v>
      </c>
      <c r="Y22" s="27">
        <v>0</v>
      </c>
      <c r="Z22" s="27">
        <v>0</v>
      </c>
      <c r="AA22" s="30">
        <f t="shared" si="10"/>
        <v>0</v>
      </c>
      <c r="AB22" s="27">
        <v>0</v>
      </c>
      <c r="AC22" s="27">
        <v>0</v>
      </c>
      <c r="AD22" s="27">
        <v>0</v>
      </c>
      <c r="AE22" s="30">
        <f t="shared" si="11"/>
        <v>0</v>
      </c>
      <c r="AF22" s="27">
        <v>0</v>
      </c>
      <c r="AG22" s="27">
        <v>0</v>
      </c>
      <c r="AH22" s="27">
        <v>0</v>
      </c>
      <c r="AI22" s="30">
        <f t="shared" si="12"/>
        <v>0</v>
      </c>
      <c r="AJ22" s="27">
        <v>0</v>
      </c>
      <c r="AK22" s="27">
        <v>0</v>
      </c>
      <c r="AL22" s="27">
        <v>0</v>
      </c>
      <c r="AM22" s="30">
        <f t="shared" si="13"/>
        <v>0</v>
      </c>
      <c r="AN22" s="27">
        <v>0</v>
      </c>
      <c r="AO22" s="27">
        <v>0</v>
      </c>
      <c r="AP22" s="27">
        <v>0</v>
      </c>
      <c r="AQ22" s="32">
        <v>1</v>
      </c>
      <c r="AR22" s="32" t="s">
        <v>246</v>
      </c>
      <c r="AS22" s="40">
        <v>43464</v>
      </c>
      <c r="AT22" s="54"/>
      <c r="AU22" s="55" t="s">
        <v>769</v>
      </c>
      <c r="AV22" s="26" t="s">
        <v>770</v>
      </c>
      <c r="AW22" s="26" t="s">
        <v>771</v>
      </c>
      <c r="AX22" s="26" t="s">
        <v>772</v>
      </c>
    </row>
    <row r="23" spans="1:50" s="34" customFormat="1" ht="183.75" customHeight="1" collapsed="1" x14ac:dyDescent="0.25">
      <c r="A23" s="34" t="s">
        <v>180</v>
      </c>
      <c r="B23" s="26">
        <f>SUBTOTAL(103,$C$17:C23)</f>
        <v>7</v>
      </c>
      <c r="C23" s="26" t="s">
        <v>180</v>
      </c>
      <c r="D23" s="26" t="s">
        <v>422</v>
      </c>
      <c r="E23" s="39" t="s">
        <v>423</v>
      </c>
      <c r="F23" s="37">
        <v>41821</v>
      </c>
      <c r="G23" s="27">
        <v>101925888</v>
      </c>
      <c r="H23" s="27">
        <v>71730135.620000005</v>
      </c>
      <c r="I23" s="27">
        <v>96829593.599999994</v>
      </c>
      <c r="J23" s="28">
        <f t="shared" si="3"/>
        <v>0.95</v>
      </c>
      <c r="K23" s="27">
        <v>56869831.090000004</v>
      </c>
      <c r="L23" s="28">
        <f t="shared" si="4"/>
        <v>0.5579527655427442</v>
      </c>
      <c r="M23" s="29">
        <v>269947.63</v>
      </c>
      <c r="N23" s="29">
        <v>25369405.609999999</v>
      </c>
      <c r="O23" s="29">
        <v>59505.39</v>
      </c>
      <c r="P23" s="29">
        <v>0</v>
      </c>
      <c r="Q23" s="29">
        <v>0</v>
      </c>
      <c r="R23" s="30">
        <f t="shared" si="5"/>
        <v>269947.63</v>
      </c>
      <c r="S23" s="30">
        <f t="shared" si="6"/>
        <v>0</v>
      </c>
      <c r="T23" s="30">
        <f t="shared" si="7"/>
        <v>269947.63</v>
      </c>
      <c r="U23" s="30">
        <f t="shared" si="8"/>
        <v>0</v>
      </c>
      <c r="V23" s="30">
        <f t="shared" si="9"/>
        <v>269947.63</v>
      </c>
      <c r="W23" s="27">
        <v>0</v>
      </c>
      <c r="X23" s="27">
        <v>269947.63</v>
      </c>
      <c r="Y23" s="27">
        <v>0</v>
      </c>
      <c r="Z23" s="27">
        <v>0</v>
      </c>
      <c r="AA23" s="30">
        <f t="shared" si="10"/>
        <v>0</v>
      </c>
      <c r="AB23" s="27">
        <v>0</v>
      </c>
      <c r="AC23" s="27">
        <v>0</v>
      </c>
      <c r="AD23" s="27">
        <v>0</v>
      </c>
      <c r="AE23" s="30">
        <f t="shared" si="11"/>
        <v>0</v>
      </c>
      <c r="AF23" s="27">
        <v>0</v>
      </c>
      <c r="AG23" s="27">
        <v>0</v>
      </c>
      <c r="AH23" s="27">
        <v>0</v>
      </c>
      <c r="AI23" s="30">
        <f t="shared" si="12"/>
        <v>0</v>
      </c>
      <c r="AJ23" s="27">
        <v>0</v>
      </c>
      <c r="AK23" s="27">
        <v>0</v>
      </c>
      <c r="AL23" s="27">
        <v>0</v>
      </c>
      <c r="AM23" s="30">
        <f t="shared" si="13"/>
        <v>0</v>
      </c>
      <c r="AN23" s="27">
        <v>0</v>
      </c>
      <c r="AO23" s="27">
        <v>0</v>
      </c>
      <c r="AP23" s="27">
        <v>0</v>
      </c>
      <c r="AQ23" s="32">
        <v>1</v>
      </c>
      <c r="AR23" s="32" t="s">
        <v>247</v>
      </c>
      <c r="AS23" s="40">
        <v>43281</v>
      </c>
      <c r="AT23" s="54" t="s">
        <v>231</v>
      </c>
      <c r="AU23" s="55" t="s">
        <v>769</v>
      </c>
      <c r="AV23" s="26" t="s">
        <v>770</v>
      </c>
      <c r="AW23" s="26" t="s">
        <v>771</v>
      </c>
      <c r="AX23" s="26" t="s">
        <v>772</v>
      </c>
    </row>
    <row r="24" spans="1:50" s="34" customFormat="1" ht="183.75" customHeight="1" collapsed="1" x14ac:dyDescent="0.25">
      <c r="A24" s="34" t="s">
        <v>30</v>
      </c>
      <c r="B24" s="26">
        <f>SUBTOTAL(103,$C$17:C24)</f>
        <v>8</v>
      </c>
      <c r="C24" s="26" t="s">
        <v>30</v>
      </c>
      <c r="D24" s="26" t="s">
        <v>424</v>
      </c>
      <c r="E24" s="39" t="s">
        <v>425</v>
      </c>
      <c r="F24" s="37">
        <v>42242</v>
      </c>
      <c r="G24" s="27">
        <v>59138674</v>
      </c>
      <c r="H24" s="27">
        <v>0</v>
      </c>
      <c r="I24" s="27">
        <v>47310937</v>
      </c>
      <c r="J24" s="28">
        <f t="shared" si="3"/>
        <v>0.79999996279930119</v>
      </c>
      <c r="K24" s="27">
        <v>47310937</v>
      </c>
      <c r="L24" s="28">
        <f t="shared" si="4"/>
        <v>0.79999996279930119</v>
      </c>
      <c r="M24" s="29">
        <v>0</v>
      </c>
      <c r="N24" s="29">
        <v>47310937</v>
      </c>
      <c r="O24" s="29">
        <v>921745.21</v>
      </c>
      <c r="P24" s="29">
        <v>0</v>
      </c>
      <c r="Q24" s="29">
        <v>0</v>
      </c>
      <c r="R24" s="30">
        <f t="shared" si="5"/>
        <v>0</v>
      </c>
      <c r="S24" s="30">
        <f t="shared" si="6"/>
        <v>0</v>
      </c>
      <c r="T24" s="30">
        <f t="shared" si="7"/>
        <v>0</v>
      </c>
      <c r="U24" s="30">
        <f t="shared" si="8"/>
        <v>0</v>
      </c>
      <c r="V24" s="30">
        <f t="shared" si="9"/>
        <v>0</v>
      </c>
      <c r="W24" s="27">
        <v>0</v>
      </c>
      <c r="X24" s="27">
        <v>0</v>
      </c>
      <c r="Y24" s="27">
        <v>0</v>
      </c>
      <c r="Z24" s="27">
        <v>0</v>
      </c>
      <c r="AA24" s="30">
        <f t="shared" si="10"/>
        <v>0</v>
      </c>
      <c r="AB24" s="27">
        <v>0</v>
      </c>
      <c r="AC24" s="27">
        <v>0</v>
      </c>
      <c r="AD24" s="27">
        <v>0</v>
      </c>
      <c r="AE24" s="30">
        <f t="shared" si="11"/>
        <v>0</v>
      </c>
      <c r="AF24" s="27">
        <v>0</v>
      </c>
      <c r="AG24" s="27">
        <v>0</v>
      </c>
      <c r="AH24" s="27">
        <v>0</v>
      </c>
      <c r="AI24" s="30">
        <f t="shared" si="12"/>
        <v>0</v>
      </c>
      <c r="AJ24" s="27">
        <v>0</v>
      </c>
      <c r="AK24" s="27">
        <v>0</v>
      </c>
      <c r="AL24" s="27">
        <v>0</v>
      </c>
      <c r="AM24" s="30">
        <f t="shared" si="13"/>
        <v>0</v>
      </c>
      <c r="AN24" s="27">
        <v>0</v>
      </c>
      <c r="AO24" s="27">
        <v>0</v>
      </c>
      <c r="AP24" s="27">
        <v>0</v>
      </c>
      <c r="AQ24" s="32">
        <v>2</v>
      </c>
      <c r="AR24" s="32" t="s">
        <v>248</v>
      </c>
      <c r="AS24" s="40">
        <v>43281</v>
      </c>
      <c r="AT24" s="54"/>
      <c r="AU24" s="55" t="s">
        <v>774</v>
      </c>
      <c r="AV24" s="26" t="s">
        <v>770</v>
      </c>
      <c r="AW24" s="26" t="s">
        <v>771</v>
      </c>
      <c r="AX24" s="26" t="s">
        <v>772</v>
      </c>
    </row>
    <row r="25" spans="1:50" s="34" customFormat="1" ht="183.75" customHeight="1" collapsed="1" x14ac:dyDescent="0.25">
      <c r="A25" s="34" t="s">
        <v>37</v>
      </c>
      <c r="B25" s="26">
        <f>SUBTOTAL(103,$C$17:C25)</f>
        <v>9</v>
      </c>
      <c r="C25" s="26" t="s">
        <v>37</v>
      </c>
      <c r="D25" s="26" t="s">
        <v>426</v>
      </c>
      <c r="E25" s="39" t="s">
        <v>427</v>
      </c>
      <c r="F25" s="37">
        <v>42604</v>
      </c>
      <c r="G25" s="27">
        <v>80396800</v>
      </c>
      <c r="H25" s="27">
        <v>0</v>
      </c>
      <c r="I25" s="27">
        <v>64317440</v>
      </c>
      <c r="J25" s="28">
        <f t="shared" si="3"/>
        <v>0.8</v>
      </c>
      <c r="K25" s="27">
        <v>64317440</v>
      </c>
      <c r="L25" s="28">
        <f t="shared" si="4"/>
        <v>0.8</v>
      </c>
      <c r="M25" s="29">
        <v>0</v>
      </c>
      <c r="N25" s="29">
        <v>64317440</v>
      </c>
      <c r="O25" s="29">
        <v>9449359.7200000007</v>
      </c>
      <c r="P25" s="29">
        <v>0</v>
      </c>
      <c r="Q25" s="29">
        <v>0</v>
      </c>
      <c r="R25" s="30">
        <f t="shared" si="5"/>
        <v>0</v>
      </c>
      <c r="S25" s="30">
        <f t="shared" si="6"/>
        <v>0</v>
      </c>
      <c r="T25" s="30">
        <f t="shared" si="7"/>
        <v>0</v>
      </c>
      <c r="U25" s="30">
        <f t="shared" si="8"/>
        <v>0</v>
      </c>
      <c r="V25" s="30">
        <f t="shared" si="9"/>
        <v>0</v>
      </c>
      <c r="W25" s="27">
        <v>0</v>
      </c>
      <c r="X25" s="27">
        <v>0</v>
      </c>
      <c r="Y25" s="27">
        <v>0</v>
      </c>
      <c r="Z25" s="27">
        <v>0</v>
      </c>
      <c r="AA25" s="30">
        <f t="shared" si="10"/>
        <v>0</v>
      </c>
      <c r="AB25" s="27">
        <v>0</v>
      </c>
      <c r="AC25" s="27">
        <v>0</v>
      </c>
      <c r="AD25" s="27">
        <v>0</v>
      </c>
      <c r="AE25" s="30">
        <f t="shared" si="11"/>
        <v>0</v>
      </c>
      <c r="AF25" s="27">
        <v>0</v>
      </c>
      <c r="AG25" s="27">
        <v>0</v>
      </c>
      <c r="AH25" s="27">
        <v>0</v>
      </c>
      <c r="AI25" s="30">
        <f t="shared" si="12"/>
        <v>0</v>
      </c>
      <c r="AJ25" s="27">
        <v>0</v>
      </c>
      <c r="AK25" s="27">
        <v>0</v>
      </c>
      <c r="AL25" s="27">
        <v>0</v>
      </c>
      <c r="AM25" s="30">
        <f t="shared" si="13"/>
        <v>0</v>
      </c>
      <c r="AN25" s="27">
        <v>0</v>
      </c>
      <c r="AO25" s="27">
        <v>0</v>
      </c>
      <c r="AP25" s="27">
        <v>0</v>
      </c>
      <c r="AQ25" s="32">
        <v>1</v>
      </c>
      <c r="AR25" s="32" t="s">
        <v>249</v>
      </c>
      <c r="AS25" s="40">
        <v>43281</v>
      </c>
      <c r="AT25" s="54"/>
      <c r="AU25" s="55" t="s">
        <v>774</v>
      </c>
      <c r="AV25" s="26" t="s">
        <v>770</v>
      </c>
      <c r="AW25" s="26" t="s">
        <v>771</v>
      </c>
      <c r="AX25" s="26" t="s">
        <v>772</v>
      </c>
    </row>
    <row r="26" spans="1:50" s="34" customFormat="1" ht="183.75" customHeight="1" collapsed="1" x14ac:dyDescent="0.25">
      <c r="A26" s="34" t="s">
        <v>36</v>
      </c>
      <c r="B26" s="26">
        <f>SUBTOTAL(103,$C$17:C26)</f>
        <v>10</v>
      </c>
      <c r="C26" s="26" t="s">
        <v>36</v>
      </c>
      <c r="D26" s="26" t="s">
        <v>428</v>
      </c>
      <c r="E26" s="39" t="s">
        <v>429</v>
      </c>
      <c r="F26" s="37">
        <v>42611</v>
      </c>
      <c r="G26" s="27">
        <v>296653037</v>
      </c>
      <c r="H26" s="27">
        <v>140682425.44</v>
      </c>
      <c r="I26" s="27">
        <v>237322429.59999999</v>
      </c>
      <c r="J26" s="28">
        <f t="shared" si="3"/>
        <v>0.79999999999999993</v>
      </c>
      <c r="K26" s="27">
        <v>237322429.59999999</v>
      </c>
      <c r="L26" s="28">
        <f t="shared" si="4"/>
        <v>0.79999999999999993</v>
      </c>
      <c r="M26" s="29">
        <v>0</v>
      </c>
      <c r="N26" s="29">
        <v>96640004.159999996</v>
      </c>
      <c r="O26" s="29">
        <v>10492701.77</v>
      </c>
      <c r="P26" s="29">
        <v>0</v>
      </c>
      <c r="Q26" s="29">
        <v>0</v>
      </c>
      <c r="R26" s="30">
        <f t="shared" si="5"/>
        <v>0</v>
      </c>
      <c r="S26" s="30">
        <f t="shared" si="6"/>
        <v>0</v>
      </c>
      <c r="T26" s="30">
        <f t="shared" si="7"/>
        <v>0</v>
      </c>
      <c r="U26" s="30">
        <f t="shared" si="8"/>
        <v>0</v>
      </c>
      <c r="V26" s="30">
        <f t="shared" si="9"/>
        <v>0</v>
      </c>
      <c r="W26" s="27">
        <v>0</v>
      </c>
      <c r="X26" s="27">
        <v>0</v>
      </c>
      <c r="Y26" s="27">
        <v>0</v>
      </c>
      <c r="Z26" s="27">
        <v>0</v>
      </c>
      <c r="AA26" s="30">
        <f t="shared" si="10"/>
        <v>0</v>
      </c>
      <c r="AB26" s="27">
        <v>0</v>
      </c>
      <c r="AC26" s="27">
        <v>0</v>
      </c>
      <c r="AD26" s="27">
        <v>0</v>
      </c>
      <c r="AE26" s="30">
        <f t="shared" si="11"/>
        <v>0</v>
      </c>
      <c r="AF26" s="27">
        <v>0</v>
      </c>
      <c r="AG26" s="27">
        <v>0</v>
      </c>
      <c r="AH26" s="27">
        <v>0</v>
      </c>
      <c r="AI26" s="30">
        <f t="shared" si="12"/>
        <v>0</v>
      </c>
      <c r="AJ26" s="27">
        <v>0</v>
      </c>
      <c r="AK26" s="27">
        <v>0</v>
      </c>
      <c r="AL26" s="27">
        <v>0</v>
      </c>
      <c r="AM26" s="30">
        <f t="shared" si="13"/>
        <v>0</v>
      </c>
      <c r="AN26" s="27">
        <v>0</v>
      </c>
      <c r="AO26" s="27">
        <v>0</v>
      </c>
      <c r="AP26" s="27">
        <v>0</v>
      </c>
      <c r="AQ26" s="32">
        <v>2</v>
      </c>
      <c r="AR26" s="32" t="s">
        <v>250</v>
      </c>
      <c r="AS26" s="40">
        <v>43281</v>
      </c>
      <c r="AT26" s="54"/>
      <c r="AU26" s="55" t="s">
        <v>774</v>
      </c>
      <c r="AV26" s="26" t="s">
        <v>770</v>
      </c>
      <c r="AW26" s="26" t="s">
        <v>771</v>
      </c>
      <c r="AX26" s="26" t="s">
        <v>772</v>
      </c>
    </row>
    <row r="27" spans="1:50" s="34" customFormat="1" ht="183.75" customHeight="1" collapsed="1" x14ac:dyDescent="0.25">
      <c r="A27" s="34" t="s">
        <v>161</v>
      </c>
      <c r="B27" s="26">
        <f>SUBTOTAL(103,$C$17:C27)</f>
        <v>11</v>
      </c>
      <c r="C27" s="26" t="s">
        <v>161</v>
      </c>
      <c r="D27" s="26" t="s">
        <v>430</v>
      </c>
      <c r="E27" s="39" t="s">
        <v>431</v>
      </c>
      <c r="F27" s="37">
        <v>42956</v>
      </c>
      <c r="G27" s="27">
        <v>41138413</v>
      </c>
      <c r="H27" s="27">
        <v>2873754.1</v>
      </c>
      <c r="I27" s="27">
        <v>32910720</v>
      </c>
      <c r="J27" s="28">
        <f t="shared" si="3"/>
        <v>0.79999974719491485</v>
      </c>
      <c r="K27" s="27">
        <v>32910720</v>
      </c>
      <c r="L27" s="28">
        <f t="shared" si="4"/>
        <v>0.79999974719491485</v>
      </c>
      <c r="M27" s="29">
        <v>0</v>
      </c>
      <c r="N27" s="29">
        <v>30036965.899999999</v>
      </c>
      <c r="O27" s="29">
        <v>13473678.619999999</v>
      </c>
      <c r="P27" s="29">
        <v>0</v>
      </c>
      <c r="Q27" s="29">
        <v>6170772.3499999996</v>
      </c>
      <c r="R27" s="30">
        <f t="shared" si="5"/>
        <v>0</v>
      </c>
      <c r="S27" s="30">
        <f t="shared" si="6"/>
        <v>0</v>
      </c>
      <c r="T27" s="30">
        <f t="shared" si="7"/>
        <v>0</v>
      </c>
      <c r="U27" s="30">
        <f t="shared" si="8"/>
        <v>0</v>
      </c>
      <c r="V27" s="30">
        <f t="shared" si="9"/>
        <v>0</v>
      </c>
      <c r="W27" s="27">
        <v>0</v>
      </c>
      <c r="X27" s="27">
        <v>0</v>
      </c>
      <c r="Y27" s="27">
        <v>0</v>
      </c>
      <c r="Z27" s="27">
        <v>0</v>
      </c>
      <c r="AA27" s="30">
        <f t="shared" si="10"/>
        <v>0</v>
      </c>
      <c r="AB27" s="27">
        <v>0</v>
      </c>
      <c r="AC27" s="27">
        <v>0</v>
      </c>
      <c r="AD27" s="27">
        <v>0</v>
      </c>
      <c r="AE27" s="30">
        <f t="shared" si="11"/>
        <v>0</v>
      </c>
      <c r="AF27" s="27">
        <v>0</v>
      </c>
      <c r="AG27" s="27">
        <v>0</v>
      </c>
      <c r="AH27" s="27">
        <v>0</v>
      </c>
      <c r="AI27" s="30">
        <f t="shared" si="12"/>
        <v>0</v>
      </c>
      <c r="AJ27" s="27">
        <v>0</v>
      </c>
      <c r="AK27" s="27">
        <v>0</v>
      </c>
      <c r="AL27" s="27">
        <v>0</v>
      </c>
      <c r="AM27" s="30">
        <f t="shared" si="13"/>
        <v>0</v>
      </c>
      <c r="AN27" s="27">
        <v>0</v>
      </c>
      <c r="AO27" s="27">
        <v>0</v>
      </c>
      <c r="AP27" s="27">
        <v>0</v>
      </c>
      <c r="AQ27" s="32">
        <v>1</v>
      </c>
      <c r="AR27" s="32" t="s">
        <v>251</v>
      </c>
      <c r="AS27" s="40">
        <v>43312</v>
      </c>
      <c r="AT27" s="54"/>
      <c r="AU27" s="55" t="s">
        <v>773</v>
      </c>
      <c r="AV27" s="26" t="s">
        <v>770</v>
      </c>
      <c r="AW27" s="26" t="s">
        <v>771</v>
      </c>
      <c r="AX27" s="26" t="s">
        <v>772</v>
      </c>
    </row>
    <row r="28" spans="1:50" s="34" customFormat="1" ht="183.75" customHeight="1" collapsed="1" x14ac:dyDescent="0.25">
      <c r="A28" s="34" t="s">
        <v>192</v>
      </c>
      <c r="B28" s="26">
        <f>SUBTOTAL(103,$C$17:C28)</f>
        <v>12</v>
      </c>
      <c r="C28" s="26" t="s">
        <v>192</v>
      </c>
      <c r="D28" s="26" t="s">
        <v>432</v>
      </c>
      <c r="E28" s="39" t="s">
        <v>411</v>
      </c>
      <c r="F28" s="37">
        <v>42734</v>
      </c>
      <c r="G28" s="27">
        <v>171679612</v>
      </c>
      <c r="H28" s="27">
        <v>64849739.270000003</v>
      </c>
      <c r="I28" s="27">
        <v>137343689.59999999</v>
      </c>
      <c r="J28" s="28">
        <f t="shared" si="3"/>
        <v>0.79999999999999993</v>
      </c>
      <c r="K28" s="27">
        <v>137343689.59999999</v>
      </c>
      <c r="L28" s="28">
        <f t="shared" si="4"/>
        <v>0.79999999999999993</v>
      </c>
      <c r="M28" s="29">
        <v>0</v>
      </c>
      <c r="N28" s="29">
        <v>72493950.329999998</v>
      </c>
      <c r="O28" s="29">
        <v>14703002.949999999</v>
      </c>
      <c r="P28" s="29">
        <v>0</v>
      </c>
      <c r="Q28" s="29">
        <v>0</v>
      </c>
      <c r="R28" s="30">
        <f t="shared" si="5"/>
        <v>0</v>
      </c>
      <c r="S28" s="30">
        <f t="shared" si="6"/>
        <v>0</v>
      </c>
      <c r="T28" s="30">
        <f t="shared" si="7"/>
        <v>0</v>
      </c>
      <c r="U28" s="30">
        <f t="shared" si="8"/>
        <v>0</v>
      </c>
      <c r="V28" s="30">
        <f t="shared" si="9"/>
        <v>0</v>
      </c>
      <c r="W28" s="27">
        <v>0</v>
      </c>
      <c r="X28" s="27">
        <v>0</v>
      </c>
      <c r="Y28" s="27">
        <v>0</v>
      </c>
      <c r="Z28" s="27">
        <v>0</v>
      </c>
      <c r="AA28" s="30">
        <f t="shared" si="10"/>
        <v>0</v>
      </c>
      <c r="AB28" s="27">
        <v>0</v>
      </c>
      <c r="AC28" s="27">
        <v>0</v>
      </c>
      <c r="AD28" s="27">
        <v>0</v>
      </c>
      <c r="AE28" s="30">
        <f t="shared" si="11"/>
        <v>0</v>
      </c>
      <c r="AF28" s="27">
        <v>0</v>
      </c>
      <c r="AG28" s="27">
        <v>0</v>
      </c>
      <c r="AH28" s="27">
        <v>0</v>
      </c>
      <c r="AI28" s="30">
        <f t="shared" si="12"/>
        <v>0</v>
      </c>
      <c r="AJ28" s="27">
        <v>0</v>
      </c>
      <c r="AK28" s="27">
        <v>0</v>
      </c>
      <c r="AL28" s="27">
        <v>0</v>
      </c>
      <c r="AM28" s="30">
        <f t="shared" si="13"/>
        <v>0</v>
      </c>
      <c r="AN28" s="27">
        <v>0</v>
      </c>
      <c r="AO28" s="27">
        <v>0</v>
      </c>
      <c r="AP28" s="27">
        <v>0</v>
      </c>
      <c r="AQ28" s="32">
        <v>22</v>
      </c>
      <c r="AR28" s="32" t="s">
        <v>252</v>
      </c>
      <c r="AS28" s="40">
        <v>43343</v>
      </c>
      <c r="AT28" s="54"/>
      <c r="AU28" s="55" t="s">
        <v>769</v>
      </c>
      <c r="AV28" s="26" t="s">
        <v>770</v>
      </c>
      <c r="AW28" s="26" t="s">
        <v>771</v>
      </c>
      <c r="AX28" s="26" t="s">
        <v>772</v>
      </c>
    </row>
    <row r="29" spans="1:50" s="34" customFormat="1" ht="183.75" customHeight="1" collapsed="1" x14ac:dyDescent="0.25">
      <c r="A29" s="34" t="s">
        <v>210</v>
      </c>
      <c r="B29" s="26">
        <f>SUBTOTAL(103,$C$17:C29)</f>
        <v>13</v>
      </c>
      <c r="C29" s="26" t="s">
        <v>210</v>
      </c>
      <c r="D29" s="26" t="s">
        <v>433</v>
      </c>
      <c r="E29" s="39" t="s">
        <v>411</v>
      </c>
      <c r="F29" s="37">
        <v>42734</v>
      </c>
      <c r="G29" s="27">
        <v>97359872</v>
      </c>
      <c r="H29" s="27">
        <v>76072699.549999997</v>
      </c>
      <c r="I29" s="27">
        <v>77887897.599999994</v>
      </c>
      <c r="J29" s="28">
        <f t="shared" si="3"/>
        <v>0.79999999999999993</v>
      </c>
      <c r="K29" s="27">
        <v>77887897.599999994</v>
      </c>
      <c r="L29" s="28">
        <f t="shared" si="4"/>
        <v>0.79999999999999993</v>
      </c>
      <c r="M29" s="29">
        <v>0</v>
      </c>
      <c r="N29" s="29">
        <v>1815198.05</v>
      </c>
      <c r="O29" s="29">
        <v>14703002.949999999</v>
      </c>
      <c r="P29" s="29">
        <v>0</v>
      </c>
      <c r="Q29" s="29">
        <v>0</v>
      </c>
      <c r="R29" s="30">
        <f t="shared" si="5"/>
        <v>0</v>
      </c>
      <c r="S29" s="30">
        <f t="shared" si="6"/>
        <v>0</v>
      </c>
      <c r="T29" s="30">
        <f t="shared" si="7"/>
        <v>0</v>
      </c>
      <c r="U29" s="30">
        <f t="shared" si="8"/>
        <v>0</v>
      </c>
      <c r="V29" s="30">
        <f t="shared" si="9"/>
        <v>0</v>
      </c>
      <c r="W29" s="27">
        <v>0</v>
      </c>
      <c r="X29" s="27">
        <v>0</v>
      </c>
      <c r="Y29" s="27">
        <v>0</v>
      </c>
      <c r="Z29" s="27">
        <v>0</v>
      </c>
      <c r="AA29" s="30">
        <f t="shared" si="10"/>
        <v>0</v>
      </c>
      <c r="AB29" s="27">
        <v>0</v>
      </c>
      <c r="AC29" s="27">
        <v>0</v>
      </c>
      <c r="AD29" s="27">
        <v>0</v>
      </c>
      <c r="AE29" s="30">
        <f t="shared" si="11"/>
        <v>0</v>
      </c>
      <c r="AF29" s="27">
        <v>0</v>
      </c>
      <c r="AG29" s="27">
        <v>0</v>
      </c>
      <c r="AH29" s="27">
        <v>0</v>
      </c>
      <c r="AI29" s="30">
        <f t="shared" si="12"/>
        <v>0</v>
      </c>
      <c r="AJ29" s="27">
        <v>0</v>
      </c>
      <c r="AK29" s="27">
        <v>0</v>
      </c>
      <c r="AL29" s="27">
        <v>0</v>
      </c>
      <c r="AM29" s="30">
        <f t="shared" si="13"/>
        <v>0</v>
      </c>
      <c r="AN29" s="27">
        <v>0</v>
      </c>
      <c r="AO29" s="27">
        <v>0</v>
      </c>
      <c r="AP29" s="27">
        <v>0</v>
      </c>
      <c r="AQ29" s="32">
        <v>47</v>
      </c>
      <c r="AR29" s="32" t="s">
        <v>253</v>
      </c>
      <c r="AS29" s="40">
        <v>43343</v>
      </c>
      <c r="AT29" s="54"/>
      <c r="AU29" s="55" t="s">
        <v>769</v>
      </c>
      <c r="AV29" s="26" t="s">
        <v>770</v>
      </c>
      <c r="AW29" s="26" t="s">
        <v>771</v>
      </c>
      <c r="AX29" s="26" t="s">
        <v>772</v>
      </c>
    </row>
    <row r="30" spans="1:50" s="34" customFormat="1" ht="236.25" collapsed="1" x14ac:dyDescent="0.25">
      <c r="A30" s="34" t="s">
        <v>157</v>
      </c>
      <c r="B30" s="26">
        <f>SUBTOTAL(103,$C$17:C30)</f>
        <v>14</v>
      </c>
      <c r="C30" s="26" t="s">
        <v>157</v>
      </c>
      <c r="D30" s="26" t="s">
        <v>434</v>
      </c>
      <c r="E30" s="39" t="s">
        <v>435</v>
      </c>
      <c r="F30" s="37">
        <v>42956</v>
      </c>
      <c r="G30" s="27">
        <v>29598864</v>
      </c>
      <c r="H30" s="27">
        <v>0</v>
      </c>
      <c r="I30" s="27">
        <v>23679091.199999999</v>
      </c>
      <c r="J30" s="28">
        <f t="shared" si="3"/>
        <v>0.79999999999999993</v>
      </c>
      <c r="K30" s="27">
        <v>23679091.199999999</v>
      </c>
      <c r="L30" s="28">
        <f t="shared" si="4"/>
        <v>0.79999999999999993</v>
      </c>
      <c r="M30" s="29">
        <v>0</v>
      </c>
      <c r="N30" s="29">
        <v>23679091.199999999</v>
      </c>
      <c r="O30" s="29">
        <v>9073155.6999999993</v>
      </c>
      <c r="P30" s="29">
        <v>0</v>
      </c>
      <c r="Q30" s="29">
        <v>4439829.5999999996</v>
      </c>
      <c r="R30" s="30">
        <f t="shared" si="5"/>
        <v>0</v>
      </c>
      <c r="S30" s="30">
        <f t="shared" si="6"/>
        <v>0</v>
      </c>
      <c r="T30" s="30">
        <f t="shared" si="7"/>
        <v>0</v>
      </c>
      <c r="U30" s="30">
        <f t="shared" si="8"/>
        <v>0</v>
      </c>
      <c r="V30" s="30">
        <f t="shared" si="9"/>
        <v>0</v>
      </c>
      <c r="W30" s="27">
        <v>0</v>
      </c>
      <c r="X30" s="27">
        <v>0</v>
      </c>
      <c r="Y30" s="27">
        <v>0</v>
      </c>
      <c r="Z30" s="27">
        <v>0</v>
      </c>
      <c r="AA30" s="30">
        <f t="shared" si="10"/>
        <v>0</v>
      </c>
      <c r="AB30" s="27">
        <v>0</v>
      </c>
      <c r="AC30" s="27">
        <v>0</v>
      </c>
      <c r="AD30" s="27">
        <v>0</v>
      </c>
      <c r="AE30" s="30">
        <f t="shared" si="11"/>
        <v>0</v>
      </c>
      <c r="AF30" s="27">
        <v>0</v>
      </c>
      <c r="AG30" s="27">
        <v>0</v>
      </c>
      <c r="AH30" s="27">
        <v>0</v>
      </c>
      <c r="AI30" s="30">
        <f t="shared" si="12"/>
        <v>0</v>
      </c>
      <c r="AJ30" s="27">
        <v>0</v>
      </c>
      <c r="AK30" s="27">
        <v>0</v>
      </c>
      <c r="AL30" s="27">
        <v>0</v>
      </c>
      <c r="AM30" s="30">
        <f t="shared" si="13"/>
        <v>0</v>
      </c>
      <c r="AN30" s="27">
        <v>0</v>
      </c>
      <c r="AO30" s="27">
        <v>0</v>
      </c>
      <c r="AP30" s="27">
        <v>0</v>
      </c>
      <c r="AQ30" s="32">
        <v>8</v>
      </c>
      <c r="AR30" s="32" t="s">
        <v>254</v>
      </c>
      <c r="AS30" s="40">
        <v>43343</v>
      </c>
      <c r="AT30" s="54"/>
      <c r="AU30" s="55" t="s">
        <v>773</v>
      </c>
      <c r="AV30" s="26" t="s">
        <v>770</v>
      </c>
      <c r="AW30" s="26" t="s">
        <v>771</v>
      </c>
      <c r="AX30" s="26" t="s">
        <v>772</v>
      </c>
    </row>
    <row r="31" spans="1:50" s="34" customFormat="1" ht="236.25" collapsed="1" x14ac:dyDescent="0.25">
      <c r="A31" s="34" t="s">
        <v>188</v>
      </c>
      <c r="B31" s="26">
        <f>SUBTOTAL(103,$C$17:C31)</f>
        <v>15</v>
      </c>
      <c r="C31" s="26" t="s">
        <v>188</v>
      </c>
      <c r="D31" s="26" t="s">
        <v>436</v>
      </c>
      <c r="E31" s="39" t="s">
        <v>437</v>
      </c>
      <c r="F31" s="37">
        <v>42950</v>
      </c>
      <c r="G31" s="27">
        <v>495847775</v>
      </c>
      <c r="H31" s="27">
        <v>103606080.02</v>
      </c>
      <c r="I31" s="27">
        <v>292923887.5</v>
      </c>
      <c r="J31" s="28">
        <f t="shared" si="3"/>
        <v>0.59075365922535394</v>
      </c>
      <c r="K31" s="27">
        <v>292923887.5</v>
      </c>
      <c r="L31" s="28">
        <f t="shared" si="4"/>
        <v>0.59075365922535394</v>
      </c>
      <c r="M31" s="29">
        <v>0</v>
      </c>
      <c r="N31" s="29">
        <v>189317807.47999999</v>
      </c>
      <c r="O31" s="29">
        <v>7091.83</v>
      </c>
      <c r="P31" s="29">
        <v>0</v>
      </c>
      <c r="Q31" s="29">
        <v>103754332.5</v>
      </c>
      <c r="R31" s="30">
        <f t="shared" si="5"/>
        <v>0</v>
      </c>
      <c r="S31" s="30">
        <f t="shared" si="6"/>
        <v>0</v>
      </c>
      <c r="T31" s="30">
        <f t="shared" si="7"/>
        <v>0</v>
      </c>
      <c r="U31" s="30">
        <f t="shared" si="8"/>
        <v>0</v>
      </c>
      <c r="V31" s="30">
        <f t="shared" si="9"/>
        <v>0</v>
      </c>
      <c r="W31" s="27">
        <v>0</v>
      </c>
      <c r="X31" s="27">
        <v>0</v>
      </c>
      <c r="Y31" s="27">
        <v>0</v>
      </c>
      <c r="Z31" s="27">
        <v>0</v>
      </c>
      <c r="AA31" s="30">
        <f t="shared" si="10"/>
        <v>0</v>
      </c>
      <c r="AB31" s="27">
        <v>0</v>
      </c>
      <c r="AC31" s="27">
        <v>0</v>
      </c>
      <c r="AD31" s="27">
        <v>0</v>
      </c>
      <c r="AE31" s="30">
        <f t="shared" si="11"/>
        <v>0</v>
      </c>
      <c r="AF31" s="27">
        <v>0</v>
      </c>
      <c r="AG31" s="27">
        <v>0</v>
      </c>
      <c r="AH31" s="27">
        <v>0</v>
      </c>
      <c r="AI31" s="30">
        <f t="shared" si="12"/>
        <v>0</v>
      </c>
      <c r="AJ31" s="27">
        <v>0</v>
      </c>
      <c r="AK31" s="27">
        <v>0</v>
      </c>
      <c r="AL31" s="27">
        <v>0</v>
      </c>
      <c r="AM31" s="30">
        <f t="shared" si="13"/>
        <v>0</v>
      </c>
      <c r="AN31" s="27">
        <v>0</v>
      </c>
      <c r="AO31" s="27">
        <v>0</v>
      </c>
      <c r="AP31" s="27">
        <v>0</v>
      </c>
      <c r="AQ31" s="32">
        <v>9</v>
      </c>
      <c r="AR31" s="32" t="s">
        <v>255</v>
      </c>
      <c r="AS31" s="40">
        <v>43343</v>
      </c>
      <c r="AT31" s="54"/>
      <c r="AU31" s="55" t="s">
        <v>769</v>
      </c>
      <c r="AV31" s="26" t="s">
        <v>770</v>
      </c>
      <c r="AW31" s="26" t="s">
        <v>771</v>
      </c>
      <c r="AX31" s="26" t="s">
        <v>772</v>
      </c>
    </row>
    <row r="32" spans="1:50" s="34" customFormat="1" ht="183.75" collapsed="1" x14ac:dyDescent="0.25">
      <c r="A32" s="34" t="s">
        <v>175</v>
      </c>
      <c r="B32" s="26">
        <f>SUBTOTAL(103,$C$17:C32)</f>
        <v>16</v>
      </c>
      <c r="C32" s="26" t="s">
        <v>175</v>
      </c>
      <c r="D32" s="26" t="s">
        <v>438</v>
      </c>
      <c r="E32" s="39" t="s">
        <v>439</v>
      </c>
      <c r="F32" s="37">
        <v>42324</v>
      </c>
      <c r="G32" s="27">
        <v>154079709</v>
      </c>
      <c r="H32" s="27">
        <v>93468521.75</v>
      </c>
      <c r="I32" s="27">
        <v>121858920</v>
      </c>
      <c r="J32" s="28">
        <f t="shared" si="3"/>
        <v>0.79088233480503267</v>
      </c>
      <c r="K32" s="27">
        <v>121858920</v>
      </c>
      <c r="L32" s="28">
        <f t="shared" si="4"/>
        <v>0.79088233480503267</v>
      </c>
      <c r="M32" s="29">
        <v>0</v>
      </c>
      <c r="N32" s="29">
        <v>28390398.25</v>
      </c>
      <c r="O32" s="29">
        <v>310712.32000000001</v>
      </c>
      <c r="P32" s="29">
        <v>0</v>
      </c>
      <c r="Q32" s="29">
        <v>0</v>
      </c>
      <c r="R32" s="30">
        <f t="shared" si="5"/>
        <v>0</v>
      </c>
      <c r="S32" s="30">
        <f t="shared" si="6"/>
        <v>0</v>
      </c>
      <c r="T32" s="30">
        <f t="shared" si="7"/>
        <v>0</v>
      </c>
      <c r="U32" s="30">
        <f t="shared" si="8"/>
        <v>0</v>
      </c>
      <c r="V32" s="30">
        <f t="shared" si="9"/>
        <v>0</v>
      </c>
      <c r="W32" s="27">
        <v>0</v>
      </c>
      <c r="X32" s="27">
        <v>0</v>
      </c>
      <c r="Y32" s="27">
        <v>0</v>
      </c>
      <c r="Z32" s="27">
        <v>0</v>
      </c>
      <c r="AA32" s="30">
        <f t="shared" si="10"/>
        <v>0</v>
      </c>
      <c r="AB32" s="27">
        <v>0</v>
      </c>
      <c r="AC32" s="27">
        <v>0</v>
      </c>
      <c r="AD32" s="27">
        <v>0</v>
      </c>
      <c r="AE32" s="30">
        <f t="shared" si="11"/>
        <v>0</v>
      </c>
      <c r="AF32" s="27">
        <v>0</v>
      </c>
      <c r="AG32" s="27">
        <v>0</v>
      </c>
      <c r="AH32" s="27">
        <v>0</v>
      </c>
      <c r="AI32" s="30">
        <f t="shared" si="12"/>
        <v>0</v>
      </c>
      <c r="AJ32" s="27">
        <v>0</v>
      </c>
      <c r="AK32" s="27">
        <v>0</v>
      </c>
      <c r="AL32" s="27">
        <v>0</v>
      </c>
      <c r="AM32" s="30">
        <f t="shared" si="13"/>
        <v>0</v>
      </c>
      <c r="AN32" s="27">
        <v>0</v>
      </c>
      <c r="AO32" s="27">
        <v>0</v>
      </c>
      <c r="AP32" s="27">
        <v>0</v>
      </c>
      <c r="AQ32" s="32">
        <v>1</v>
      </c>
      <c r="AR32" s="32" t="s">
        <v>256</v>
      </c>
      <c r="AS32" s="40">
        <v>43373</v>
      </c>
      <c r="AT32" s="54"/>
      <c r="AU32" s="55" t="s">
        <v>769</v>
      </c>
      <c r="AV32" s="26" t="s">
        <v>770</v>
      </c>
      <c r="AW32" s="26" t="s">
        <v>771</v>
      </c>
      <c r="AX32" s="26" t="s">
        <v>772</v>
      </c>
    </row>
    <row r="33" spans="1:50" s="34" customFormat="1" ht="141.75" customHeight="1" collapsed="1" x14ac:dyDescent="0.25">
      <c r="A33" s="34" t="s">
        <v>176</v>
      </c>
      <c r="B33" s="26">
        <f>SUBTOTAL(103,$C$17:C33)</f>
        <v>17</v>
      </c>
      <c r="C33" s="26" t="s">
        <v>176</v>
      </c>
      <c r="D33" s="26" t="s">
        <v>440</v>
      </c>
      <c r="E33" s="39" t="s">
        <v>441</v>
      </c>
      <c r="F33" s="37">
        <v>42324</v>
      </c>
      <c r="G33" s="27">
        <v>129751663</v>
      </c>
      <c r="H33" s="27">
        <v>5888276.6399999997</v>
      </c>
      <c r="I33" s="27">
        <v>103801329.5</v>
      </c>
      <c r="J33" s="28">
        <f t="shared" si="3"/>
        <v>0.79999999306367275</v>
      </c>
      <c r="K33" s="27">
        <v>103801329.5</v>
      </c>
      <c r="L33" s="28">
        <f t="shared" si="4"/>
        <v>0.79999999306367275</v>
      </c>
      <c r="M33" s="29">
        <v>0</v>
      </c>
      <c r="N33" s="29">
        <v>97913052.859999999</v>
      </c>
      <c r="O33" s="29">
        <v>1654785.07</v>
      </c>
      <c r="P33" s="29">
        <v>0</v>
      </c>
      <c r="Q33" s="29">
        <v>0</v>
      </c>
      <c r="R33" s="30">
        <f t="shared" si="5"/>
        <v>0</v>
      </c>
      <c r="S33" s="30">
        <f t="shared" si="6"/>
        <v>0</v>
      </c>
      <c r="T33" s="30">
        <f t="shared" si="7"/>
        <v>0</v>
      </c>
      <c r="U33" s="30">
        <f t="shared" si="8"/>
        <v>0</v>
      </c>
      <c r="V33" s="30">
        <f t="shared" si="9"/>
        <v>0</v>
      </c>
      <c r="W33" s="27">
        <v>0</v>
      </c>
      <c r="X33" s="27">
        <v>0</v>
      </c>
      <c r="Y33" s="27">
        <v>0</v>
      </c>
      <c r="Z33" s="27">
        <v>0</v>
      </c>
      <c r="AA33" s="30">
        <f t="shared" si="10"/>
        <v>0</v>
      </c>
      <c r="AB33" s="27">
        <v>0</v>
      </c>
      <c r="AC33" s="27">
        <v>0</v>
      </c>
      <c r="AD33" s="27">
        <v>0</v>
      </c>
      <c r="AE33" s="30">
        <f t="shared" si="11"/>
        <v>0</v>
      </c>
      <c r="AF33" s="27">
        <v>0</v>
      </c>
      <c r="AG33" s="27">
        <v>0</v>
      </c>
      <c r="AH33" s="27">
        <v>0</v>
      </c>
      <c r="AI33" s="30">
        <f t="shared" si="12"/>
        <v>0</v>
      </c>
      <c r="AJ33" s="27">
        <v>0</v>
      </c>
      <c r="AK33" s="27">
        <v>0</v>
      </c>
      <c r="AL33" s="27">
        <v>0</v>
      </c>
      <c r="AM33" s="30">
        <f t="shared" si="13"/>
        <v>0</v>
      </c>
      <c r="AN33" s="27">
        <v>0</v>
      </c>
      <c r="AO33" s="27">
        <v>0</v>
      </c>
      <c r="AP33" s="27">
        <v>0</v>
      </c>
      <c r="AQ33" s="32">
        <v>1</v>
      </c>
      <c r="AR33" s="32" t="s">
        <v>257</v>
      </c>
      <c r="AS33" s="40">
        <v>43373</v>
      </c>
      <c r="AT33" s="54"/>
      <c r="AU33" s="55" t="s">
        <v>769</v>
      </c>
      <c r="AV33" s="26" t="s">
        <v>770</v>
      </c>
      <c r="AW33" s="26" t="s">
        <v>771</v>
      </c>
      <c r="AX33" s="26" t="s">
        <v>772</v>
      </c>
    </row>
    <row r="34" spans="1:50" s="34" customFormat="1" ht="141.75" customHeight="1" collapsed="1" x14ac:dyDescent="0.25">
      <c r="A34" s="34" t="s">
        <v>197</v>
      </c>
      <c r="B34" s="26">
        <f>SUBTOTAL(103,$C$17:C34)</f>
        <v>18</v>
      </c>
      <c r="C34" s="26" t="s">
        <v>197</v>
      </c>
      <c r="D34" s="26" t="s">
        <v>442</v>
      </c>
      <c r="E34" s="39" t="s">
        <v>443</v>
      </c>
      <c r="F34" s="37">
        <v>42697</v>
      </c>
      <c r="G34" s="27">
        <v>151816508</v>
      </c>
      <c r="H34" s="27">
        <v>71040304.909999996</v>
      </c>
      <c r="I34" s="27">
        <v>75908254</v>
      </c>
      <c r="J34" s="28">
        <f t="shared" si="3"/>
        <v>0.5</v>
      </c>
      <c r="K34" s="27">
        <v>75908254</v>
      </c>
      <c r="L34" s="28">
        <f t="shared" si="4"/>
        <v>0.5</v>
      </c>
      <c r="M34" s="29">
        <v>0</v>
      </c>
      <c r="N34" s="29">
        <v>4867949.09</v>
      </c>
      <c r="O34" s="29">
        <v>1849.04</v>
      </c>
      <c r="P34" s="29">
        <v>0</v>
      </c>
      <c r="Q34" s="29">
        <v>0</v>
      </c>
      <c r="R34" s="30">
        <f t="shared" si="5"/>
        <v>0</v>
      </c>
      <c r="S34" s="30">
        <f t="shared" si="6"/>
        <v>0</v>
      </c>
      <c r="T34" s="30">
        <f t="shared" si="7"/>
        <v>0</v>
      </c>
      <c r="U34" s="30">
        <f t="shared" si="8"/>
        <v>0</v>
      </c>
      <c r="V34" s="30">
        <f t="shared" si="9"/>
        <v>0</v>
      </c>
      <c r="W34" s="27">
        <v>0</v>
      </c>
      <c r="X34" s="27">
        <v>0</v>
      </c>
      <c r="Y34" s="27">
        <v>0</v>
      </c>
      <c r="Z34" s="27">
        <v>0</v>
      </c>
      <c r="AA34" s="30">
        <f t="shared" si="10"/>
        <v>0</v>
      </c>
      <c r="AB34" s="27">
        <v>0</v>
      </c>
      <c r="AC34" s="27">
        <v>0</v>
      </c>
      <c r="AD34" s="27">
        <v>0</v>
      </c>
      <c r="AE34" s="30">
        <f t="shared" si="11"/>
        <v>0</v>
      </c>
      <c r="AF34" s="27">
        <v>0</v>
      </c>
      <c r="AG34" s="27">
        <v>0</v>
      </c>
      <c r="AH34" s="27">
        <v>0</v>
      </c>
      <c r="AI34" s="30">
        <f t="shared" si="12"/>
        <v>0</v>
      </c>
      <c r="AJ34" s="27">
        <v>0</v>
      </c>
      <c r="AK34" s="27">
        <v>0</v>
      </c>
      <c r="AL34" s="27">
        <v>0</v>
      </c>
      <c r="AM34" s="30">
        <f t="shared" si="13"/>
        <v>0</v>
      </c>
      <c r="AN34" s="27">
        <v>0</v>
      </c>
      <c r="AO34" s="27">
        <v>0</v>
      </c>
      <c r="AP34" s="27">
        <v>0</v>
      </c>
      <c r="AQ34" s="32">
        <v>6</v>
      </c>
      <c r="AR34" s="32" t="s">
        <v>258</v>
      </c>
      <c r="AS34" s="40">
        <v>43373</v>
      </c>
      <c r="AT34" s="54"/>
      <c r="AU34" s="55" t="s">
        <v>769</v>
      </c>
      <c r="AV34" s="26" t="s">
        <v>770</v>
      </c>
      <c r="AW34" s="26" t="s">
        <v>771</v>
      </c>
      <c r="AX34" s="26" t="s">
        <v>772</v>
      </c>
    </row>
    <row r="35" spans="1:50" s="34" customFormat="1" ht="405.75" customHeight="1" collapsed="1" x14ac:dyDescent="0.25">
      <c r="A35" s="34" t="s">
        <v>196</v>
      </c>
      <c r="B35" s="26">
        <f>SUBTOTAL(103,$C$17:C35)</f>
        <v>19</v>
      </c>
      <c r="C35" s="26" t="s">
        <v>196</v>
      </c>
      <c r="D35" s="26" t="s">
        <v>444</v>
      </c>
      <c r="E35" s="39" t="s">
        <v>445</v>
      </c>
      <c r="F35" s="37">
        <v>42591</v>
      </c>
      <c r="G35" s="27">
        <v>151964554</v>
      </c>
      <c r="H35" s="27">
        <v>95489482.680000007</v>
      </c>
      <c r="I35" s="27">
        <v>131785877.06999999</v>
      </c>
      <c r="J35" s="28">
        <f t="shared" si="3"/>
        <v>0.86721458130295304</v>
      </c>
      <c r="K35" s="27">
        <v>121571643.2</v>
      </c>
      <c r="L35" s="28">
        <f t="shared" si="4"/>
        <v>0.8</v>
      </c>
      <c r="M35" s="29">
        <v>0</v>
      </c>
      <c r="N35" s="29">
        <v>36296394.390000001</v>
      </c>
      <c r="O35" s="29">
        <v>6211200.0700000003</v>
      </c>
      <c r="P35" s="29">
        <v>0</v>
      </c>
      <c r="Q35" s="29">
        <v>0</v>
      </c>
      <c r="R35" s="30">
        <f t="shared" si="5"/>
        <v>0</v>
      </c>
      <c r="S35" s="30">
        <f t="shared" si="6"/>
        <v>0</v>
      </c>
      <c r="T35" s="30">
        <f t="shared" si="7"/>
        <v>0</v>
      </c>
      <c r="U35" s="30">
        <f t="shared" si="8"/>
        <v>0</v>
      </c>
      <c r="V35" s="30">
        <f t="shared" si="9"/>
        <v>0</v>
      </c>
      <c r="W35" s="27">
        <v>0</v>
      </c>
      <c r="X35" s="27">
        <v>0</v>
      </c>
      <c r="Y35" s="27">
        <v>0</v>
      </c>
      <c r="Z35" s="27">
        <v>0</v>
      </c>
      <c r="AA35" s="30">
        <f t="shared" si="10"/>
        <v>0</v>
      </c>
      <c r="AB35" s="27">
        <v>0</v>
      </c>
      <c r="AC35" s="27">
        <v>0</v>
      </c>
      <c r="AD35" s="27">
        <v>0</v>
      </c>
      <c r="AE35" s="30">
        <f t="shared" si="11"/>
        <v>0</v>
      </c>
      <c r="AF35" s="27">
        <v>0</v>
      </c>
      <c r="AG35" s="27">
        <v>0</v>
      </c>
      <c r="AH35" s="27">
        <v>0</v>
      </c>
      <c r="AI35" s="30">
        <f t="shared" si="12"/>
        <v>0</v>
      </c>
      <c r="AJ35" s="27">
        <v>0</v>
      </c>
      <c r="AK35" s="27">
        <v>0</v>
      </c>
      <c r="AL35" s="27">
        <v>0</v>
      </c>
      <c r="AM35" s="30">
        <f t="shared" si="13"/>
        <v>0</v>
      </c>
      <c r="AN35" s="27">
        <v>0</v>
      </c>
      <c r="AO35" s="27">
        <v>0</v>
      </c>
      <c r="AP35" s="27">
        <v>0</v>
      </c>
      <c r="AQ35" s="32">
        <v>5</v>
      </c>
      <c r="AR35" s="32" t="s">
        <v>259</v>
      </c>
      <c r="AS35" s="40">
        <v>43373</v>
      </c>
      <c r="AT35" s="54"/>
      <c r="AU35" s="55" t="s">
        <v>769</v>
      </c>
      <c r="AV35" s="26" t="s">
        <v>770</v>
      </c>
      <c r="AW35" s="26" t="s">
        <v>771</v>
      </c>
      <c r="AX35" s="26" t="s">
        <v>772</v>
      </c>
    </row>
    <row r="36" spans="1:50" s="34" customFormat="1" ht="181.5" customHeight="1" collapsed="1" x14ac:dyDescent="0.25">
      <c r="A36" s="34" t="s">
        <v>195</v>
      </c>
      <c r="B36" s="26">
        <f>SUBTOTAL(103,$C$17:C36)</f>
        <v>20</v>
      </c>
      <c r="C36" s="26" t="s">
        <v>195</v>
      </c>
      <c r="D36" s="26" t="s">
        <v>446</v>
      </c>
      <c r="E36" s="39" t="s">
        <v>447</v>
      </c>
      <c r="F36" s="37">
        <v>42591</v>
      </c>
      <c r="G36" s="27">
        <v>28142625</v>
      </c>
      <c r="H36" s="27">
        <v>0</v>
      </c>
      <c r="I36" s="27">
        <v>22514100</v>
      </c>
      <c r="J36" s="28">
        <f t="shared" si="3"/>
        <v>0.8</v>
      </c>
      <c r="K36" s="27">
        <v>22514100</v>
      </c>
      <c r="L36" s="28">
        <f t="shared" si="4"/>
        <v>0.8</v>
      </c>
      <c r="M36" s="29">
        <v>0</v>
      </c>
      <c r="N36" s="29">
        <v>22514100</v>
      </c>
      <c r="O36" s="29">
        <v>0</v>
      </c>
      <c r="P36" s="29">
        <v>0</v>
      </c>
      <c r="Q36" s="29">
        <v>0</v>
      </c>
      <c r="R36" s="30">
        <f t="shared" si="5"/>
        <v>0</v>
      </c>
      <c r="S36" s="30">
        <f t="shared" si="6"/>
        <v>0</v>
      </c>
      <c r="T36" s="30">
        <f t="shared" si="7"/>
        <v>0</v>
      </c>
      <c r="U36" s="30">
        <f t="shared" si="8"/>
        <v>0</v>
      </c>
      <c r="V36" s="30">
        <f t="shared" si="9"/>
        <v>0</v>
      </c>
      <c r="W36" s="27">
        <v>0</v>
      </c>
      <c r="X36" s="27">
        <v>0</v>
      </c>
      <c r="Y36" s="27">
        <v>0</v>
      </c>
      <c r="Z36" s="27">
        <v>0</v>
      </c>
      <c r="AA36" s="30">
        <f t="shared" si="10"/>
        <v>0</v>
      </c>
      <c r="AB36" s="27">
        <v>0</v>
      </c>
      <c r="AC36" s="27">
        <v>0</v>
      </c>
      <c r="AD36" s="27">
        <v>0</v>
      </c>
      <c r="AE36" s="30">
        <f t="shared" si="11"/>
        <v>0</v>
      </c>
      <c r="AF36" s="27">
        <v>0</v>
      </c>
      <c r="AG36" s="27">
        <v>0</v>
      </c>
      <c r="AH36" s="27">
        <v>0</v>
      </c>
      <c r="AI36" s="30">
        <f t="shared" si="12"/>
        <v>0</v>
      </c>
      <c r="AJ36" s="27">
        <v>0</v>
      </c>
      <c r="AK36" s="27">
        <v>0</v>
      </c>
      <c r="AL36" s="27">
        <v>0</v>
      </c>
      <c r="AM36" s="30">
        <f t="shared" si="13"/>
        <v>0</v>
      </c>
      <c r="AN36" s="27">
        <v>0</v>
      </c>
      <c r="AO36" s="27">
        <v>0</v>
      </c>
      <c r="AP36" s="27">
        <v>0</v>
      </c>
      <c r="AQ36" s="32">
        <v>1</v>
      </c>
      <c r="AR36" s="32" t="s">
        <v>260</v>
      </c>
      <c r="AS36" s="40">
        <v>43373</v>
      </c>
      <c r="AT36" s="54"/>
      <c r="AU36" s="55" t="s">
        <v>769</v>
      </c>
      <c r="AV36" s="26" t="s">
        <v>770</v>
      </c>
      <c r="AW36" s="26" t="s">
        <v>771</v>
      </c>
      <c r="AX36" s="26" t="s">
        <v>772</v>
      </c>
    </row>
    <row r="37" spans="1:50" s="34" customFormat="1" ht="277.5" customHeight="1" collapsed="1" x14ac:dyDescent="0.25">
      <c r="A37" s="34" t="s">
        <v>200</v>
      </c>
      <c r="B37" s="26">
        <f>SUBTOTAL(103,$C$17:C37)</f>
        <v>21</v>
      </c>
      <c r="C37" s="26" t="s">
        <v>200</v>
      </c>
      <c r="D37" s="26" t="s">
        <v>448</v>
      </c>
      <c r="E37" s="39" t="s">
        <v>449</v>
      </c>
      <c r="F37" s="37">
        <v>42874</v>
      </c>
      <c r="G37" s="27">
        <v>170932050</v>
      </c>
      <c r="H37" s="27">
        <v>156777997.61000001</v>
      </c>
      <c r="I37" s="27">
        <v>136745640</v>
      </c>
      <c r="J37" s="28">
        <f t="shared" si="3"/>
        <v>0.8</v>
      </c>
      <c r="K37" s="27">
        <v>136745640</v>
      </c>
      <c r="L37" s="28">
        <f t="shared" si="4"/>
        <v>0.8</v>
      </c>
      <c r="M37" s="29">
        <v>20032357.609999999</v>
      </c>
      <c r="N37" s="29">
        <v>0</v>
      </c>
      <c r="O37" s="29">
        <v>0</v>
      </c>
      <c r="P37" s="29">
        <v>20032357.609999999</v>
      </c>
      <c r="Q37" s="29">
        <v>20032357.609999999</v>
      </c>
      <c r="R37" s="30">
        <f t="shared" si="5"/>
        <v>20032357.609999999</v>
      </c>
      <c r="S37" s="30">
        <f t="shared" si="6"/>
        <v>0</v>
      </c>
      <c r="T37" s="30">
        <f t="shared" si="7"/>
        <v>20032357.609999999</v>
      </c>
      <c r="U37" s="30">
        <f t="shared" si="8"/>
        <v>0</v>
      </c>
      <c r="V37" s="30">
        <f t="shared" si="9"/>
        <v>20032357.609999999</v>
      </c>
      <c r="W37" s="27">
        <v>0</v>
      </c>
      <c r="X37" s="27">
        <v>20032357.609999999</v>
      </c>
      <c r="Y37" s="27">
        <v>0</v>
      </c>
      <c r="Z37" s="27">
        <v>0</v>
      </c>
      <c r="AA37" s="30">
        <f t="shared" si="10"/>
        <v>0</v>
      </c>
      <c r="AB37" s="27">
        <v>0</v>
      </c>
      <c r="AC37" s="27">
        <v>0</v>
      </c>
      <c r="AD37" s="27">
        <v>0</v>
      </c>
      <c r="AE37" s="30">
        <f t="shared" si="11"/>
        <v>0</v>
      </c>
      <c r="AF37" s="27">
        <v>0</v>
      </c>
      <c r="AG37" s="27">
        <v>0</v>
      </c>
      <c r="AH37" s="27">
        <v>0</v>
      </c>
      <c r="AI37" s="30">
        <f t="shared" si="12"/>
        <v>0</v>
      </c>
      <c r="AJ37" s="27">
        <v>0</v>
      </c>
      <c r="AK37" s="27">
        <v>0</v>
      </c>
      <c r="AL37" s="27">
        <v>0</v>
      </c>
      <c r="AM37" s="30">
        <f t="shared" si="13"/>
        <v>0</v>
      </c>
      <c r="AN37" s="27">
        <v>0</v>
      </c>
      <c r="AO37" s="27">
        <v>0</v>
      </c>
      <c r="AP37" s="27">
        <v>0</v>
      </c>
      <c r="AQ37" s="32">
        <v>9</v>
      </c>
      <c r="AR37" s="32" t="s">
        <v>261</v>
      </c>
      <c r="AS37" s="40">
        <v>43373</v>
      </c>
      <c r="AT37" s="54"/>
      <c r="AU37" s="55" t="s">
        <v>769</v>
      </c>
      <c r="AV37" s="26" t="s">
        <v>770</v>
      </c>
      <c r="AW37" s="26" t="s">
        <v>771</v>
      </c>
      <c r="AX37" s="26" t="s">
        <v>772</v>
      </c>
    </row>
    <row r="38" spans="1:50" s="34" customFormat="1" ht="228" customHeight="1" collapsed="1" x14ac:dyDescent="0.25">
      <c r="A38" s="34" t="s">
        <v>178</v>
      </c>
      <c r="B38" s="26">
        <f>SUBTOTAL(103,$C$17:C38)</f>
        <v>22</v>
      </c>
      <c r="C38" s="26" t="s">
        <v>178</v>
      </c>
      <c r="D38" s="26" t="s">
        <v>450</v>
      </c>
      <c r="E38" s="39" t="s">
        <v>451</v>
      </c>
      <c r="F38" s="37">
        <v>42137</v>
      </c>
      <c r="G38" s="27">
        <v>785845368</v>
      </c>
      <c r="H38" s="27">
        <v>291582902.97000003</v>
      </c>
      <c r="I38" s="27">
        <v>746553099.60000002</v>
      </c>
      <c r="J38" s="28">
        <f t="shared" si="3"/>
        <v>0.95000000000000007</v>
      </c>
      <c r="K38" s="27">
        <v>746553099.60000002</v>
      </c>
      <c r="L38" s="28">
        <f t="shared" si="4"/>
        <v>0.95000000000000007</v>
      </c>
      <c r="M38" s="29">
        <v>0</v>
      </c>
      <c r="N38" s="29">
        <v>454970196.63</v>
      </c>
      <c r="O38" s="29">
        <v>0</v>
      </c>
      <c r="P38" s="29">
        <v>0</v>
      </c>
      <c r="Q38" s="29">
        <v>0</v>
      </c>
      <c r="R38" s="30">
        <f t="shared" si="5"/>
        <v>0</v>
      </c>
      <c r="S38" s="30">
        <f t="shared" si="6"/>
        <v>0</v>
      </c>
      <c r="T38" s="30">
        <f t="shared" si="7"/>
        <v>0</v>
      </c>
      <c r="U38" s="30">
        <f t="shared" si="8"/>
        <v>0</v>
      </c>
      <c r="V38" s="30">
        <f t="shared" si="9"/>
        <v>0</v>
      </c>
      <c r="W38" s="27">
        <v>0</v>
      </c>
      <c r="X38" s="27">
        <v>0</v>
      </c>
      <c r="Y38" s="27">
        <v>0</v>
      </c>
      <c r="Z38" s="27">
        <v>0</v>
      </c>
      <c r="AA38" s="30">
        <f t="shared" si="10"/>
        <v>0</v>
      </c>
      <c r="AB38" s="27">
        <v>0</v>
      </c>
      <c r="AC38" s="27">
        <v>0</v>
      </c>
      <c r="AD38" s="27">
        <v>0</v>
      </c>
      <c r="AE38" s="30">
        <f t="shared" si="11"/>
        <v>0</v>
      </c>
      <c r="AF38" s="27">
        <v>0</v>
      </c>
      <c r="AG38" s="27">
        <v>0</v>
      </c>
      <c r="AH38" s="27">
        <v>0</v>
      </c>
      <c r="AI38" s="30">
        <f t="shared" si="12"/>
        <v>0</v>
      </c>
      <c r="AJ38" s="27">
        <v>0</v>
      </c>
      <c r="AK38" s="27">
        <v>0</v>
      </c>
      <c r="AL38" s="27">
        <v>0</v>
      </c>
      <c r="AM38" s="30">
        <f t="shared" si="13"/>
        <v>0</v>
      </c>
      <c r="AN38" s="27">
        <v>0</v>
      </c>
      <c r="AO38" s="27">
        <v>0</v>
      </c>
      <c r="AP38" s="27">
        <v>0</v>
      </c>
      <c r="AQ38" s="32">
        <v>1</v>
      </c>
      <c r="AR38" s="32" t="s">
        <v>262</v>
      </c>
      <c r="AS38" s="40">
        <v>43373</v>
      </c>
      <c r="AT38" s="54" t="s">
        <v>231</v>
      </c>
      <c r="AU38" s="55" t="s">
        <v>769</v>
      </c>
      <c r="AV38" s="26" t="s">
        <v>770</v>
      </c>
      <c r="AW38" s="26" t="s">
        <v>771</v>
      </c>
      <c r="AX38" s="26" t="s">
        <v>772</v>
      </c>
    </row>
    <row r="39" spans="1:50" s="34" customFormat="1" ht="157.5" collapsed="1" x14ac:dyDescent="0.25">
      <c r="A39" s="34" t="s">
        <v>25</v>
      </c>
      <c r="B39" s="26">
        <f>SUBTOTAL(103,$C$17:C39)</f>
        <v>23</v>
      </c>
      <c r="C39" s="26" t="s">
        <v>25</v>
      </c>
      <c r="D39" s="26" t="s">
        <v>452</v>
      </c>
      <c r="E39" s="39" t="s">
        <v>453</v>
      </c>
      <c r="F39" s="37">
        <v>42068</v>
      </c>
      <c r="G39" s="27">
        <v>113795066</v>
      </c>
      <c r="H39" s="27">
        <v>45822869.950000003</v>
      </c>
      <c r="I39" s="27">
        <v>91036052.799999997</v>
      </c>
      <c r="J39" s="28">
        <f t="shared" si="3"/>
        <v>0.79999999999999993</v>
      </c>
      <c r="K39" s="27">
        <v>91036052.799999997</v>
      </c>
      <c r="L39" s="28">
        <f t="shared" si="4"/>
        <v>0.79999999999999993</v>
      </c>
      <c r="M39" s="29">
        <v>0</v>
      </c>
      <c r="N39" s="29">
        <v>45213182.850000001</v>
      </c>
      <c r="O39" s="29">
        <v>0</v>
      </c>
      <c r="P39" s="29">
        <v>0</v>
      </c>
      <c r="Q39" s="29">
        <v>0</v>
      </c>
      <c r="R39" s="30">
        <f t="shared" si="5"/>
        <v>0</v>
      </c>
      <c r="S39" s="30">
        <f t="shared" si="6"/>
        <v>0</v>
      </c>
      <c r="T39" s="30">
        <f t="shared" si="7"/>
        <v>0</v>
      </c>
      <c r="U39" s="30">
        <f t="shared" si="8"/>
        <v>0</v>
      </c>
      <c r="V39" s="30">
        <f t="shared" si="9"/>
        <v>0</v>
      </c>
      <c r="W39" s="27">
        <v>0</v>
      </c>
      <c r="X39" s="27">
        <v>0</v>
      </c>
      <c r="Y39" s="27">
        <v>0</v>
      </c>
      <c r="Z39" s="27">
        <v>0</v>
      </c>
      <c r="AA39" s="30">
        <f t="shared" si="10"/>
        <v>0</v>
      </c>
      <c r="AB39" s="27">
        <v>0</v>
      </c>
      <c r="AC39" s="27">
        <v>0</v>
      </c>
      <c r="AD39" s="27">
        <v>0</v>
      </c>
      <c r="AE39" s="30">
        <f t="shared" si="11"/>
        <v>0</v>
      </c>
      <c r="AF39" s="27">
        <v>0</v>
      </c>
      <c r="AG39" s="27">
        <v>0</v>
      </c>
      <c r="AH39" s="27">
        <v>0</v>
      </c>
      <c r="AI39" s="30">
        <f t="shared" si="12"/>
        <v>0</v>
      </c>
      <c r="AJ39" s="27">
        <v>0</v>
      </c>
      <c r="AK39" s="27">
        <v>0</v>
      </c>
      <c r="AL39" s="27">
        <v>0</v>
      </c>
      <c r="AM39" s="30">
        <f t="shared" si="13"/>
        <v>0</v>
      </c>
      <c r="AN39" s="27">
        <v>0</v>
      </c>
      <c r="AO39" s="27">
        <v>0</v>
      </c>
      <c r="AP39" s="27">
        <v>0</v>
      </c>
      <c r="AQ39" s="32">
        <v>1</v>
      </c>
      <c r="AR39" s="32" t="s">
        <v>263</v>
      </c>
      <c r="AS39" s="40">
        <v>43404</v>
      </c>
      <c r="AT39" s="54" t="s">
        <v>231</v>
      </c>
      <c r="AU39" s="55" t="s">
        <v>774</v>
      </c>
      <c r="AV39" s="26" t="s">
        <v>770</v>
      </c>
      <c r="AW39" s="26" t="s">
        <v>771</v>
      </c>
      <c r="AX39" s="26" t="s">
        <v>772</v>
      </c>
    </row>
    <row r="40" spans="1:50" s="34" customFormat="1" ht="236.25" collapsed="1" x14ac:dyDescent="0.25">
      <c r="A40" s="34" t="s">
        <v>181</v>
      </c>
      <c r="B40" s="26">
        <f>SUBTOTAL(103,$C$17:C40)</f>
        <v>24</v>
      </c>
      <c r="C40" s="26" t="s">
        <v>181</v>
      </c>
      <c r="D40" s="26" t="s">
        <v>454</v>
      </c>
      <c r="E40" s="39" t="s">
        <v>455</v>
      </c>
      <c r="F40" s="37">
        <v>43006</v>
      </c>
      <c r="G40" s="27">
        <v>464363461</v>
      </c>
      <c r="H40" s="27">
        <v>0</v>
      </c>
      <c r="I40" s="27">
        <v>371490768.80000001</v>
      </c>
      <c r="J40" s="28">
        <f t="shared" si="3"/>
        <v>0.8</v>
      </c>
      <c r="K40" s="27">
        <v>371490768.80000001</v>
      </c>
      <c r="L40" s="28">
        <f t="shared" si="4"/>
        <v>0.8</v>
      </c>
      <c r="M40" s="29">
        <v>0</v>
      </c>
      <c r="N40" s="29">
        <v>371490768.80000001</v>
      </c>
      <c r="O40" s="29">
        <v>23328735.18</v>
      </c>
      <c r="P40" s="29">
        <v>0</v>
      </c>
      <c r="Q40" s="29">
        <v>0</v>
      </c>
      <c r="R40" s="30">
        <f t="shared" si="5"/>
        <v>0</v>
      </c>
      <c r="S40" s="30">
        <f t="shared" si="6"/>
        <v>0</v>
      </c>
      <c r="T40" s="30">
        <f t="shared" si="7"/>
        <v>0</v>
      </c>
      <c r="U40" s="30">
        <f t="shared" si="8"/>
        <v>0</v>
      </c>
      <c r="V40" s="30">
        <f t="shared" si="9"/>
        <v>0</v>
      </c>
      <c r="W40" s="27">
        <v>0</v>
      </c>
      <c r="X40" s="27">
        <v>0</v>
      </c>
      <c r="Y40" s="27">
        <v>0</v>
      </c>
      <c r="Z40" s="27">
        <v>0</v>
      </c>
      <c r="AA40" s="30">
        <f t="shared" si="10"/>
        <v>0</v>
      </c>
      <c r="AB40" s="27">
        <v>0</v>
      </c>
      <c r="AC40" s="27">
        <v>0</v>
      </c>
      <c r="AD40" s="27">
        <v>0</v>
      </c>
      <c r="AE40" s="30">
        <f t="shared" si="11"/>
        <v>0</v>
      </c>
      <c r="AF40" s="27">
        <v>0</v>
      </c>
      <c r="AG40" s="27">
        <v>0</v>
      </c>
      <c r="AH40" s="27">
        <v>0</v>
      </c>
      <c r="AI40" s="30">
        <f t="shared" si="12"/>
        <v>0</v>
      </c>
      <c r="AJ40" s="27">
        <v>0</v>
      </c>
      <c r="AK40" s="27">
        <v>0</v>
      </c>
      <c r="AL40" s="27">
        <v>0</v>
      </c>
      <c r="AM40" s="30">
        <f t="shared" si="13"/>
        <v>0</v>
      </c>
      <c r="AN40" s="27">
        <v>0</v>
      </c>
      <c r="AO40" s="27">
        <v>0</v>
      </c>
      <c r="AP40" s="27">
        <v>0</v>
      </c>
      <c r="AQ40" s="32">
        <v>1</v>
      </c>
      <c r="AR40" s="32" t="s">
        <v>264</v>
      </c>
      <c r="AS40" s="40">
        <v>43404</v>
      </c>
      <c r="AT40" s="54" t="s">
        <v>231</v>
      </c>
      <c r="AU40" s="55" t="s">
        <v>769</v>
      </c>
      <c r="AV40" s="26" t="s">
        <v>770</v>
      </c>
      <c r="AW40" s="26" t="s">
        <v>771</v>
      </c>
      <c r="AX40" s="26" t="s">
        <v>772</v>
      </c>
    </row>
    <row r="41" spans="1:50" s="34" customFormat="1" ht="262.5" collapsed="1" x14ac:dyDescent="0.25">
      <c r="A41" s="34" t="s">
        <v>28</v>
      </c>
      <c r="B41" s="26">
        <f>SUBTOTAL(103,$C$17:C41)</f>
        <v>25</v>
      </c>
      <c r="C41" s="26" t="s">
        <v>28</v>
      </c>
      <c r="D41" s="26" t="s">
        <v>456</v>
      </c>
      <c r="E41" s="39" t="s">
        <v>457</v>
      </c>
      <c r="F41" s="37">
        <v>42712</v>
      </c>
      <c r="G41" s="27">
        <v>23071529</v>
      </c>
      <c r="H41" s="27">
        <v>0</v>
      </c>
      <c r="I41" s="27">
        <v>11535764.5</v>
      </c>
      <c r="J41" s="28">
        <f t="shared" si="3"/>
        <v>0.5</v>
      </c>
      <c r="K41" s="27">
        <v>11535764.5</v>
      </c>
      <c r="L41" s="28">
        <f t="shared" si="4"/>
        <v>0.5</v>
      </c>
      <c r="M41" s="29">
        <v>0</v>
      </c>
      <c r="N41" s="29">
        <v>11535764.5</v>
      </c>
      <c r="O41" s="29">
        <v>308442.63</v>
      </c>
      <c r="P41" s="29">
        <v>0</v>
      </c>
      <c r="Q41" s="29">
        <v>0</v>
      </c>
      <c r="R41" s="30">
        <f t="shared" si="5"/>
        <v>0</v>
      </c>
      <c r="S41" s="30">
        <f t="shared" si="6"/>
        <v>0</v>
      </c>
      <c r="T41" s="30">
        <f t="shared" si="7"/>
        <v>0</v>
      </c>
      <c r="U41" s="30">
        <f t="shared" si="8"/>
        <v>0</v>
      </c>
      <c r="V41" s="30">
        <f t="shared" si="9"/>
        <v>0</v>
      </c>
      <c r="W41" s="27">
        <v>0</v>
      </c>
      <c r="X41" s="27">
        <v>0</v>
      </c>
      <c r="Y41" s="27">
        <v>0</v>
      </c>
      <c r="Z41" s="27">
        <v>0</v>
      </c>
      <c r="AA41" s="30">
        <f t="shared" si="10"/>
        <v>0</v>
      </c>
      <c r="AB41" s="27">
        <v>0</v>
      </c>
      <c r="AC41" s="27">
        <v>0</v>
      </c>
      <c r="AD41" s="27">
        <v>0</v>
      </c>
      <c r="AE41" s="30">
        <f t="shared" si="11"/>
        <v>0</v>
      </c>
      <c r="AF41" s="27">
        <v>0</v>
      </c>
      <c r="AG41" s="27">
        <v>0</v>
      </c>
      <c r="AH41" s="27">
        <v>0</v>
      </c>
      <c r="AI41" s="30">
        <f t="shared" si="12"/>
        <v>0</v>
      </c>
      <c r="AJ41" s="27">
        <v>0</v>
      </c>
      <c r="AK41" s="27">
        <v>0</v>
      </c>
      <c r="AL41" s="27">
        <v>0</v>
      </c>
      <c r="AM41" s="30">
        <f t="shared" si="13"/>
        <v>0</v>
      </c>
      <c r="AN41" s="27">
        <v>0</v>
      </c>
      <c r="AO41" s="27">
        <v>0</v>
      </c>
      <c r="AP41" s="27">
        <v>0</v>
      </c>
      <c r="AQ41" s="32">
        <v>1</v>
      </c>
      <c r="AR41" s="32" t="s">
        <v>265</v>
      </c>
      <c r="AS41" s="40">
        <v>43404</v>
      </c>
      <c r="AT41" s="54" t="s">
        <v>231</v>
      </c>
      <c r="AU41" s="55" t="s">
        <v>774</v>
      </c>
      <c r="AV41" s="26" t="s">
        <v>770</v>
      </c>
      <c r="AW41" s="26" t="s">
        <v>771</v>
      </c>
      <c r="AX41" s="26" t="s">
        <v>772</v>
      </c>
    </row>
    <row r="42" spans="1:50" s="34" customFormat="1" ht="157.5" collapsed="1" x14ac:dyDescent="0.25">
      <c r="A42" s="34" t="s">
        <v>158</v>
      </c>
      <c r="B42" s="26">
        <f>SUBTOTAL(103,$C$17:C42)</f>
        <v>26</v>
      </c>
      <c r="C42" s="26" t="s">
        <v>158</v>
      </c>
      <c r="D42" s="26" t="s">
        <v>458</v>
      </c>
      <c r="E42" s="39" t="s">
        <v>459</v>
      </c>
      <c r="F42" s="37">
        <v>42242</v>
      </c>
      <c r="G42" s="27">
        <v>239544659</v>
      </c>
      <c r="H42" s="27">
        <v>7399820.3399999999</v>
      </c>
      <c r="I42" s="27">
        <v>119772330</v>
      </c>
      <c r="J42" s="28">
        <f t="shared" si="3"/>
        <v>0.50000000208729345</v>
      </c>
      <c r="K42" s="27">
        <v>119772330</v>
      </c>
      <c r="L42" s="28">
        <f t="shared" si="4"/>
        <v>0.50000000208729345</v>
      </c>
      <c r="M42" s="29">
        <v>0</v>
      </c>
      <c r="N42" s="29">
        <v>112372509.66</v>
      </c>
      <c r="O42" s="29">
        <v>8187416.3799999999</v>
      </c>
      <c r="P42" s="29">
        <v>0</v>
      </c>
      <c r="Q42" s="29">
        <v>0</v>
      </c>
      <c r="R42" s="30">
        <f t="shared" si="5"/>
        <v>0</v>
      </c>
      <c r="S42" s="30">
        <f t="shared" si="6"/>
        <v>0</v>
      </c>
      <c r="T42" s="30">
        <f t="shared" si="7"/>
        <v>0</v>
      </c>
      <c r="U42" s="30">
        <f t="shared" si="8"/>
        <v>0</v>
      </c>
      <c r="V42" s="30">
        <f t="shared" si="9"/>
        <v>0</v>
      </c>
      <c r="W42" s="27">
        <v>0</v>
      </c>
      <c r="X42" s="27">
        <v>0</v>
      </c>
      <c r="Y42" s="27">
        <v>0</v>
      </c>
      <c r="Z42" s="27">
        <v>0</v>
      </c>
      <c r="AA42" s="30">
        <f t="shared" si="10"/>
        <v>0</v>
      </c>
      <c r="AB42" s="27">
        <v>0</v>
      </c>
      <c r="AC42" s="27">
        <v>0</v>
      </c>
      <c r="AD42" s="27">
        <v>0</v>
      </c>
      <c r="AE42" s="30">
        <f t="shared" si="11"/>
        <v>0</v>
      </c>
      <c r="AF42" s="27">
        <v>0</v>
      </c>
      <c r="AG42" s="27">
        <v>0</v>
      </c>
      <c r="AH42" s="27">
        <v>0</v>
      </c>
      <c r="AI42" s="30">
        <f t="shared" si="12"/>
        <v>0</v>
      </c>
      <c r="AJ42" s="27">
        <v>0</v>
      </c>
      <c r="AK42" s="27">
        <v>0</v>
      </c>
      <c r="AL42" s="27">
        <v>0</v>
      </c>
      <c r="AM42" s="30">
        <f t="shared" si="13"/>
        <v>0</v>
      </c>
      <c r="AN42" s="27">
        <v>0</v>
      </c>
      <c r="AO42" s="27">
        <v>0</v>
      </c>
      <c r="AP42" s="27">
        <v>0</v>
      </c>
      <c r="AQ42" s="32">
        <v>6</v>
      </c>
      <c r="AR42" s="32" t="s">
        <v>266</v>
      </c>
      <c r="AS42" s="40">
        <v>43404</v>
      </c>
      <c r="AT42" s="54" t="s">
        <v>231</v>
      </c>
      <c r="AU42" s="55" t="s">
        <v>773</v>
      </c>
      <c r="AV42" s="26" t="s">
        <v>770</v>
      </c>
      <c r="AW42" s="26" t="s">
        <v>771</v>
      </c>
      <c r="AX42" s="26" t="s">
        <v>772</v>
      </c>
    </row>
    <row r="43" spans="1:50" s="34" customFormat="1" ht="157.5" collapsed="1" x14ac:dyDescent="0.25">
      <c r="A43" s="34" t="s">
        <v>159</v>
      </c>
      <c r="B43" s="26">
        <f>SUBTOTAL(103,$C$17:C43)</f>
        <v>27</v>
      </c>
      <c r="C43" s="26" t="s">
        <v>159</v>
      </c>
      <c r="D43" s="26" t="s">
        <v>460</v>
      </c>
      <c r="E43" s="39" t="s">
        <v>461</v>
      </c>
      <c r="F43" s="37">
        <v>42242</v>
      </c>
      <c r="G43" s="27">
        <v>80933414</v>
      </c>
      <c r="H43" s="27">
        <v>5187684.8899999997</v>
      </c>
      <c r="I43" s="27">
        <v>64746731.200000003</v>
      </c>
      <c r="J43" s="28">
        <f t="shared" si="3"/>
        <v>0.8</v>
      </c>
      <c r="K43" s="27">
        <v>64746731.200000003</v>
      </c>
      <c r="L43" s="28">
        <f t="shared" si="4"/>
        <v>0.8</v>
      </c>
      <c r="M43" s="29">
        <v>0</v>
      </c>
      <c r="N43" s="29">
        <v>59559046.310000002</v>
      </c>
      <c r="O43" s="29">
        <v>1372854.39</v>
      </c>
      <c r="P43" s="29">
        <v>0</v>
      </c>
      <c r="Q43" s="29">
        <v>0</v>
      </c>
      <c r="R43" s="30">
        <f t="shared" si="5"/>
        <v>0</v>
      </c>
      <c r="S43" s="30">
        <f t="shared" si="6"/>
        <v>0</v>
      </c>
      <c r="T43" s="30">
        <f t="shared" si="7"/>
        <v>0</v>
      </c>
      <c r="U43" s="30">
        <f t="shared" si="8"/>
        <v>0</v>
      </c>
      <c r="V43" s="30">
        <f t="shared" si="9"/>
        <v>0</v>
      </c>
      <c r="W43" s="27">
        <v>0</v>
      </c>
      <c r="X43" s="27">
        <v>0</v>
      </c>
      <c r="Y43" s="27">
        <v>0</v>
      </c>
      <c r="Z43" s="27">
        <v>0</v>
      </c>
      <c r="AA43" s="30">
        <f t="shared" si="10"/>
        <v>0</v>
      </c>
      <c r="AB43" s="27">
        <v>0</v>
      </c>
      <c r="AC43" s="27">
        <v>0</v>
      </c>
      <c r="AD43" s="27">
        <v>0</v>
      </c>
      <c r="AE43" s="30">
        <f t="shared" si="11"/>
        <v>0</v>
      </c>
      <c r="AF43" s="27">
        <v>0</v>
      </c>
      <c r="AG43" s="27">
        <v>0</v>
      </c>
      <c r="AH43" s="27">
        <v>0</v>
      </c>
      <c r="AI43" s="30">
        <f t="shared" si="12"/>
        <v>0</v>
      </c>
      <c r="AJ43" s="27">
        <v>0</v>
      </c>
      <c r="AK43" s="27">
        <v>0</v>
      </c>
      <c r="AL43" s="27">
        <v>0</v>
      </c>
      <c r="AM43" s="30">
        <f t="shared" si="13"/>
        <v>0</v>
      </c>
      <c r="AN43" s="27">
        <v>0</v>
      </c>
      <c r="AO43" s="27">
        <v>0</v>
      </c>
      <c r="AP43" s="27">
        <v>0</v>
      </c>
      <c r="AQ43" s="32">
        <v>3</v>
      </c>
      <c r="AR43" s="32" t="s">
        <v>267</v>
      </c>
      <c r="AS43" s="40">
        <v>43404</v>
      </c>
      <c r="AT43" s="54" t="s">
        <v>231</v>
      </c>
      <c r="AU43" s="55" t="s">
        <v>773</v>
      </c>
      <c r="AV43" s="26" t="s">
        <v>770</v>
      </c>
      <c r="AW43" s="26" t="s">
        <v>771</v>
      </c>
      <c r="AX43" s="26" t="s">
        <v>772</v>
      </c>
    </row>
    <row r="44" spans="1:50" s="34" customFormat="1" ht="157.5" collapsed="1" x14ac:dyDescent="0.25">
      <c r="A44" s="34" t="s">
        <v>29</v>
      </c>
      <c r="B44" s="26">
        <f>SUBTOTAL(103,$C$17:C44)</f>
        <v>28</v>
      </c>
      <c r="C44" s="26" t="s">
        <v>29</v>
      </c>
      <c r="D44" s="26" t="s">
        <v>462</v>
      </c>
      <c r="E44" s="39" t="s">
        <v>463</v>
      </c>
      <c r="F44" s="37">
        <v>42242</v>
      </c>
      <c r="G44" s="27">
        <v>117223889</v>
      </c>
      <c r="H44" s="27">
        <v>0</v>
      </c>
      <c r="I44" s="27">
        <v>93779111.200000003</v>
      </c>
      <c r="J44" s="28">
        <f t="shared" si="3"/>
        <v>0.8</v>
      </c>
      <c r="K44" s="27">
        <v>93779111.200000003</v>
      </c>
      <c r="L44" s="28">
        <f t="shared" si="4"/>
        <v>0.8</v>
      </c>
      <c r="M44" s="29">
        <v>0</v>
      </c>
      <c r="N44" s="29">
        <v>93779111.200000003</v>
      </c>
      <c r="O44" s="29">
        <v>5329286.4800000004</v>
      </c>
      <c r="P44" s="29">
        <v>0</v>
      </c>
      <c r="Q44" s="29">
        <v>0</v>
      </c>
      <c r="R44" s="30">
        <f t="shared" si="5"/>
        <v>0</v>
      </c>
      <c r="S44" s="30">
        <f t="shared" si="6"/>
        <v>0</v>
      </c>
      <c r="T44" s="30">
        <f t="shared" si="7"/>
        <v>0</v>
      </c>
      <c r="U44" s="30">
        <f t="shared" si="8"/>
        <v>0</v>
      </c>
      <c r="V44" s="30">
        <f t="shared" si="9"/>
        <v>0</v>
      </c>
      <c r="W44" s="27">
        <v>0</v>
      </c>
      <c r="X44" s="27">
        <v>0</v>
      </c>
      <c r="Y44" s="27">
        <v>0</v>
      </c>
      <c r="Z44" s="27">
        <v>0</v>
      </c>
      <c r="AA44" s="30">
        <f t="shared" si="10"/>
        <v>0</v>
      </c>
      <c r="AB44" s="27">
        <v>0</v>
      </c>
      <c r="AC44" s="27">
        <v>0</v>
      </c>
      <c r="AD44" s="27">
        <v>0</v>
      </c>
      <c r="AE44" s="30">
        <f t="shared" si="11"/>
        <v>0</v>
      </c>
      <c r="AF44" s="27">
        <v>0</v>
      </c>
      <c r="AG44" s="27">
        <v>0</v>
      </c>
      <c r="AH44" s="27">
        <v>0</v>
      </c>
      <c r="AI44" s="30">
        <f t="shared" si="12"/>
        <v>0</v>
      </c>
      <c r="AJ44" s="27">
        <v>0</v>
      </c>
      <c r="AK44" s="27">
        <v>0</v>
      </c>
      <c r="AL44" s="27">
        <v>0</v>
      </c>
      <c r="AM44" s="30">
        <f t="shared" si="13"/>
        <v>0</v>
      </c>
      <c r="AN44" s="27">
        <v>0</v>
      </c>
      <c r="AO44" s="27">
        <v>0</v>
      </c>
      <c r="AP44" s="27">
        <v>0</v>
      </c>
      <c r="AQ44" s="32">
        <v>2</v>
      </c>
      <c r="AR44" s="32" t="s">
        <v>268</v>
      </c>
      <c r="AS44" s="40">
        <v>43404</v>
      </c>
      <c r="AT44" s="54" t="s">
        <v>231</v>
      </c>
      <c r="AU44" s="55" t="s">
        <v>774</v>
      </c>
      <c r="AV44" s="26" t="s">
        <v>770</v>
      </c>
      <c r="AW44" s="26" t="s">
        <v>771</v>
      </c>
      <c r="AX44" s="26" t="s">
        <v>772</v>
      </c>
    </row>
    <row r="45" spans="1:50" s="34" customFormat="1" ht="341.25" collapsed="1" x14ac:dyDescent="0.25">
      <c r="A45" s="34" t="s">
        <v>154</v>
      </c>
      <c r="B45" s="26">
        <f>SUBTOTAL(103,$C$17:C45)</f>
        <v>29</v>
      </c>
      <c r="C45" s="26" t="s">
        <v>154</v>
      </c>
      <c r="D45" s="26" t="s">
        <v>464</v>
      </c>
      <c r="E45" s="39" t="s">
        <v>465</v>
      </c>
      <c r="F45" s="37">
        <v>42901</v>
      </c>
      <c r="G45" s="27">
        <v>623914758</v>
      </c>
      <c r="H45" s="27">
        <v>154528677.28999999</v>
      </c>
      <c r="I45" s="27">
        <v>499131806.39999998</v>
      </c>
      <c r="J45" s="28">
        <f t="shared" si="3"/>
        <v>0.79999999999999993</v>
      </c>
      <c r="K45" s="27">
        <v>499131806.39999998</v>
      </c>
      <c r="L45" s="28">
        <f t="shared" si="4"/>
        <v>0.79999999999999993</v>
      </c>
      <c r="M45" s="29">
        <v>0</v>
      </c>
      <c r="N45" s="29">
        <v>344603129.11000001</v>
      </c>
      <c r="O45" s="29">
        <v>1746940.92</v>
      </c>
      <c r="P45" s="29">
        <v>0</v>
      </c>
      <c r="Q45" s="29">
        <v>93587213.700000003</v>
      </c>
      <c r="R45" s="30">
        <f t="shared" si="5"/>
        <v>0</v>
      </c>
      <c r="S45" s="30">
        <f t="shared" si="6"/>
        <v>0</v>
      </c>
      <c r="T45" s="30">
        <f t="shared" si="7"/>
        <v>0</v>
      </c>
      <c r="U45" s="30">
        <f t="shared" si="8"/>
        <v>0</v>
      </c>
      <c r="V45" s="30">
        <f t="shared" si="9"/>
        <v>0</v>
      </c>
      <c r="W45" s="27">
        <v>0</v>
      </c>
      <c r="X45" s="27">
        <v>0</v>
      </c>
      <c r="Y45" s="27">
        <v>0</v>
      </c>
      <c r="Z45" s="27">
        <v>0</v>
      </c>
      <c r="AA45" s="30">
        <f t="shared" si="10"/>
        <v>0</v>
      </c>
      <c r="AB45" s="27">
        <v>0</v>
      </c>
      <c r="AC45" s="27">
        <v>0</v>
      </c>
      <c r="AD45" s="27">
        <v>0</v>
      </c>
      <c r="AE45" s="30">
        <f t="shared" si="11"/>
        <v>0</v>
      </c>
      <c r="AF45" s="27">
        <v>0</v>
      </c>
      <c r="AG45" s="27">
        <v>0</v>
      </c>
      <c r="AH45" s="27">
        <v>0</v>
      </c>
      <c r="AI45" s="30">
        <f t="shared" si="12"/>
        <v>0</v>
      </c>
      <c r="AJ45" s="27">
        <v>0</v>
      </c>
      <c r="AK45" s="27">
        <v>0</v>
      </c>
      <c r="AL45" s="27">
        <v>0</v>
      </c>
      <c r="AM45" s="30">
        <f t="shared" si="13"/>
        <v>0</v>
      </c>
      <c r="AN45" s="27">
        <v>0</v>
      </c>
      <c r="AO45" s="27">
        <v>0</v>
      </c>
      <c r="AP45" s="27">
        <v>0</v>
      </c>
      <c r="AQ45" s="32">
        <v>12</v>
      </c>
      <c r="AR45" s="32" t="s">
        <v>269</v>
      </c>
      <c r="AS45" s="40">
        <v>43434</v>
      </c>
      <c r="AT45" s="54" t="s">
        <v>231</v>
      </c>
      <c r="AU45" s="55" t="s">
        <v>773</v>
      </c>
      <c r="AV45" s="26" t="s">
        <v>770</v>
      </c>
      <c r="AW45" s="26" t="s">
        <v>771</v>
      </c>
      <c r="AX45" s="26" t="s">
        <v>772</v>
      </c>
    </row>
    <row r="46" spans="1:50" s="34" customFormat="1" ht="141.75" customHeight="1" collapsed="1" x14ac:dyDescent="0.25">
      <c r="A46" s="34" t="s">
        <v>177</v>
      </c>
      <c r="B46" s="26">
        <f>SUBTOTAL(103,$C$17:C46)</f>
        <v>30</v>
      </c>
      <c r="C46" s="26" t="s">
        <v>177</v>
      </c>
      <c r="D46" s="26" t="s">
        <v>466</v>
      </c>
      <c r="E46" s="39" t="s">
        <v>467</v>
      </c>
      <c r="F46" s="37">
        <v>42324</v>
      </c>
      <c r="G46" s="27">
        <v>248635493</v>
      </c>
      <c r="H46" s="27">
        <v>71167471.620000005</v>
      </c>
      <c r="I46" s="27">
        <v>236203718.34999999</v>
      </c>
      <c r="J46" s="28">
        <f t="shared" si="3"/>
        <v>0.95</v>
      </c>
      <c r="K46" s="27">
        <v>236203718.34999999</v>
      </c>
      <c r="L46" s="28">
        <f t="shared" si="4"/>
        <v>0.95</v>
      </c>
      <c r="M46" s="29">
        <v>0</v>
      </c>
      <c r="N46" s="29">
        <v>165036246.72999999</v>
      </c>
      <c r="O46" s="29">
        <v>90552.77</v>
      </c>
      <c r="P46" s="29">
        <v>0</v>
      </c>
      <c r="Q46" s="29">
        <v>0</v>
      </c>
      <c r="R46" s="30">
        <f t="shared" si="5"/>
        <v>0</v>
      </c>
      <c r="S46" s="30">
        <f t="shared" si="6"/>
        <v>0</v>
      </c>
      <c r="T46" s="30">
        <f t="shared" si="7"/>
        <v>0</v>
      </c>
      <c r="U46" s="30">
        <f t="shared" si="8"/>
        <v>0</v>
      </c>
      <c r="V46" s="30">
        <f t="shared" si="9"/>
        <v>0</v>
      </c>
      <c r="W46" s="27">
        <v>0</v>
      </c>
      <c r="X46" s="27">
        <v>0</v>
      </c>
      <c r="Y46" s="27">
        <v>0</v>
      </c>
      <c r="Z46" s="27">
        <v>0</v>
      </c>
      <c r="AA46" s="30">
        <f t="shared" si="10"/>
        <v>0</v>
      </c>
      <c r="AB46" s="27">
        <v>0</v>
      </c>
      <c r="AC46" s="27">
        <v>0</v>
      </c>
      <c r="AD46" s="27">
        <v>0</v>
      </c>
      <c r="AE46" s="30">
        <f t="shared" si="11"/>
        <v>0</v>
      </c>
      <c r="AF46" s="27">
        <v>0</v>
      </c>
      <c r="AG46" s="27">
        <v>0</v>
      </c>
      <c r="AH46" s="27">
        <v>0</v>
      </c>
      <c r="AI46" s="30">
        <f t="shared" si="12"/>
        <v>0</v>
      </c>
      <c r="AJ46" s="27">
        <v>0</v>
      </c>
      <c r="AK46" s="27">
        <v>0</v>
      </c>
      <c r="AL46" s="27">
        <v>0</v>
      </c>
      <c r="AM46" s="30">
        <f t="shared" si="13"/>
        <v>0</v>
      </c>
      <c r="AN46" s="27">
        <v>0</v>
      </c>
      <c r="AO46" s="27">
        <v>0</v>
      </c>
      <c r="AP46" s="27">
        <v>0</v>
      </c>
      <c r="AQ46" s="32">
        <v>1</v>
      </c>
      <c r="AR46" s="32" t="s">
        <v>270</v>
      </c>
      <c r="AS46" s="40">
        <v>43434</v>
      </c>
      <c r="AT46" s="54" t="s">
        <v>231</v>
      </c>
      <c r="AU46" s="55" t="s">
        <v>769</v>
      </c>
      <c r="AV46" s="26" t="s">
        <v>770</v>
      </c>
      <c r="AW46" s="26" t="s">
        <v>771</v>
      </c>
      <c r="AX46" s="26" t="s">
        <v>772</v>
      </c>
    </row>
    <row r="47" spans="1:50" s="34" customFormat="1" ht="141.75" customHeight="1" collapsed="1" x14ac:dyDescent="0.25">
      <c r="A47" s="34" t="s">
        <v>162</v>
      </c>
      <c r="B47" s="26">
        <f>SUBTOTAL(103,$C$17:C47)</f>
        <v>31</v>
      </c>
      <c r="C47" s="26" t="s">
        <v>162</v>
      </c>
      <c r="D47" s="26" t="s">
        <v>468</v>
      </c>
      <c r="E47" s="39" t="s">
        <v>469</v>
      </c>
      <c r="F47" s="37">
        <v>42727</v>
      </c>
      <c r="G47" s="27">
        <v>210000000</v>
      </c>
      <c r="H47" s="27">
        <v>4869795.0999999996</v>
      </c>
      <c r="I47" s="27">
        <v>168000000</v>
      </c>
      <c r="J47" s="28">
        <f t="shared" si="3"/>
        <v>0.8</v>
      </c>
      <c r="K47" s="27">
        <v>168000000</v>
      </c>
      <c r="L47" s="28">
        <f t="shared" si="4"/>
        <v>0.8</v>
      </c>
      <c r="M47" s="29">
        <v>0</v>
      </c>
      <c r="N47" s="29">
        <v>163130204.90000001</v>
      </c>
      <c r="O47" s="29">
        <v>65824471.25</v>
      </c>
      <c r="P47" s="29">
        <v>0</v>
      </c>
      <c r="Q47" s="29">
        <v>0</v>
      </c>
      <c r="R47" s="30">
        <f t="shared" si="5"/>
        <v>0</v>
      </c>
      <c r="S47" s="30">
        <f t="shared" si="6"/>
        <v>0</v>
      </c>
      <c r="T47" s="30">
        <f t="shared" si="7"/>
        <v>0</v>
      </c>
      <c r="U47" s="30">
        <f t="shared" si="8"/>
        <v>0</v>
      </c>
      <c r="V47" s="30">
        <f t="shared" si="9"/>
        <v>0</v>
      </c>
      <c r="W47" s="27">
        <v>0</v>
      </c>
      <c r="X47" s="27">
        <v>0</v>
      </c>
      <c r="Y47" s="27">
        <v>0</v>
      </c>
      <c r="Z47" s="27">
        <v>0</v>
      </c>
      <c r="AA47" s="30">
        <f t="shared" si="10"/>
        <v>0</v>
      </c>
      <c r="AB47" s="27">
        <v>0</v>
      </c>
      <c r="AC47" s="27">
        <v>0</v>
      </c>
      <c r="AD47" s="27">
        <v>0</v>
      </c>
      <c r="AE47" s="30">
        <f t="shared" si="11"/>
        <v>0</v>
      </c>
      <c r="AF47" s="27">
        <v>0</v>
      </c>
      <c r="AG47" s="27">
        <v>0</v>
      </c>
      <c r="AH47" s="27">
        <v>0</v>
      </c>
      <c r="AI47" s="30">
        <f t="shared" si="12"/>
        <v>0</v>
      </c>
      <c r="AJ47" s="27">
        <v>0</v>
      </c>
      <c r="AK47" s="27">
        <v>0</v>
      </c>
      <c r="AL47" s="27">
        <v>0</v>
      </c>
      <c r="AM47" s="30">
        <f t="shared" si="13"/>
        <v>0</v>
      </c>
      <c r="AN47" s="27">
        <v>0</v>
      </c>
      <c r="AO47" s="27">
        <v>0</v>
      </c>
      <c r="AP47" s="27">
        <v>0</v>
      </c>
      <c r="AQ47" s="32">
        <v>1</v>
      </c>
      <c r="AR47" s="32" t="s">
        <v>271</v>
      </c>
      <c r="AS47" s="40">
        <v>43434</v>
      </c>
      <c r="AT47" s="54" t="s">
        <v>231</v>
      </c>
      <c r="AU47" s="55" t="s">
        <v>773</v>
      </c>
      <c r="AV47" s="26" t="s">
        <v>770</v>
      </c>
      <c r="AW47" s="26" t="s">
        <v>771</v>
      </c>
      <c r="AX47" s="26" t="s">
        <v>772</v>
      </c>
    </row>
    <row r="48" spans="1:50" s="34" customFormat="1" ht="141.75" customHeight="1" collapsed="1" x14ac:dyDescent="0.25">
      <c r="A48" s="34" t="s">
        <v>173</v>
      </c>
      <c r="B48" s="26">
        <f>SUBTOTAL(103,$C$17:C48)</f>
        <v>32</v>
      </c>
      <c r="C48" s="26" t="s">
        <v>173</v>
      </c>
      <c r="D48" s="26" t="s">
        <v>470</v>
      </c>
      <c r="E48" s="39" t="s">
        <v>471</v>
      </c>
      <c r="F48" s="37">
        <v>40702</v>
      </c>
      <c r="G48" s="27">
        <v>4680000000</v>
      </c>
      <c r="H48" s="27">
        <v>2464603164.9000001</v>
      </c>
      <c r="I48" s="27">
        <v>3825503840</v>
      </c>
      <c r="J48" s="28">
        <f t="shared" si="3"/>
        <v>0.81741535042735047</v>
      </c>
      <c r="K48" s="27">
        <v>3744000000</v>
      </c>
      <c r="L48" s="28">
        <f t="shared" si="4"/>
        <v>0.8</v>
      </c>
      <c r="M48" s="29">
        <v>0</v>
      </c>
      <c r="N48" s="29">
        <v>1360900675.0999999</v>
      </c>
      <c r="O48" s="29">
        <v>28998853.449999999</v>
      </c>
      <c r="P48" s="29">
        <v>0</v>
      </c>
      <c r="Q48" s="29">
        <v>0</v>
      </c>
      <c r="R48" s="30">
        <f t="shared" si="5"/>
        <v>0</v>
      </c>
      <c r="S48" s="30">
        <f t="shared" si="6"/>
        <v>0</v>
      </c>
      <c r="T48" s="30">
        <f t="shared" si="7"/>
        <v>0</v>
      </c>
      <c r="U48" s="30">
        <f t="shared" si="8"/>
        <v>0</v>
      </c>
      <c r="V48" s="30">
        <f t="shared" si="9"/>
        <v>0</v>
      </c>
      <c r="W48" s="27">
        <v>0</v>
      </c>
      <c r="X48" s="27">
        <v>0</v>
      </c>
      <c r="Y48" s="27">
        <v>0</v>
      </c>
      <c r="Z48" s="27">
        <v>0</v>
      </c>
      <c r="AA48" s="30">
        <f t="shared" si="10"/>
        <v>0</v>
      </c>
      <c r="AB48" s="27">
        <v>0</v>
      </c>
      <c r="AC48" s="27">
        <v>0</v>
      </c>
      <c r="AD48" s="27">
        <v>0</v>
      </c>
      <c r="AE48" s="30">
        <f t="shared" si="11"/>
        <v>0</v>
      </c>
      <c r="AF48" s="27">
        <v>0</v>
      </c>
      <c r="AG48" s="27">
        <v>0</v>
      </c>
      <c r="AH48" s="27">
        <v>0</v>
      </c>
      <c r="AI48" s="30">
        <f t="shared" si="12"/>
        <v>0</v>
      </c>
      <c r="AJ48" s="27">
        <v>0</v>
      </c>
      <c r="AK48" s="27">
        <v>0</v>
      </c>
      <c r="AL48" s="27">
        <v>0</v>
      </c>
      <c r="AM48" s="30">
        <f t="shared" si="13"/>
        <v>0</v>
      </c>
      <c r="AN48" s="27">
        <v>0</v>
      </c>
      <c r="AO48" s="27">
        <v>0</v>
      </c>
      <c r="AP48" s="27">
        <v>0</v>
      </c>
      <c r="AQ48" s="32">
        <v>5</v>
      </c>
      <c r="AR48" s="32" t="s">
        <v>272</v>
      </c>
      <c r="AS48" s="40">
        <v>43465</v>
      </c>
      <c r="AT48" s="54" t="s">
        <v>231</v>
      </c>
      <c r="AU48" s="55" t="s">
        <v>769</v>
      </c>
      <c r="AV48" s="26" t="s">
        <v>770</v>
      </c>
      <c r="AW48" s="26" t="s">
        <v>771</v>
      </c>
      <c r="AX48" s="26" t="s">
        <v>772</v>
      </c>
    </row>
    <row r="49" spans="1:50" s="34" customFormat="1" ht="170.25" customHeight="1" collapsed="1" x14ac:dyDescent="0.25">
      <c r="A49" s="34" t="s">
        <v>174</v>
      </c>
      <c r="B49" s="26">
        <f>SUBTOTAL(103,$C$17:C49)</f>
        <v>33</v>
      </c>
      <c r="C49" s="26" t="s">
        <v>174</v>
      </c>
      <c r="D49" s="26" t="s">
        <v>472</v>
      </c>
      <c r="E49" s="39" t="s">
        <v>473</v>
      </c>
      <c r="F49" s="37">
        <v>41101</v>
      </c>
      <c r="G49" s="27">
        <v>1419000000</v>
      </c>
      <c r="H49" s="27">
        <v>1186997630.1400001</v>
      </c>
      <c r="I49" s="27">
        <v>1348050000</v>
      </c>
      <c r="J49" s="28">
        <f t="shared" si="3"/>
        <v>0.95</v>
      </c>
      <c r="K49" s="27">
        <v>1348050000</v>
      </c>
      <c r="L49" s="28">
        <f t="shared" si="4"/>
        <v>0.95</v>
      </c>
      <c r="M49" s="29">
        <v>0</v>
      </c>
      <c r="N49" s="29">
        <v>161052369.86000001</v>
      </c>
      <c r="O49" s="29">
        <v>10680.96</v>
      </c>
      <c r="P49" s="29">
        <v>0</v>
      </c>
      <c r="Q49" s="29">
        <v>0</v>
      </c>
      <c r="R49" s="30">
        <f t="shared" si="5"/>
        <v>0</v>
      </c>
      <c r="S49" s="30">
        <f t="shared" si="6"/>
        <v>0</v>
      </c>
      <c r="T49" s="30">
        <f t="shared" si="7"/>
        <v>0</v>
      </c>
      <c r="U49" s="30">
        <f t="shared" si="8"/>
        <v>0</v>
      </c>
      <c r="V49" s="30">
        <f t="shared" si="9"/>
        <v>0</v>
      </c>
      <c r="W49" s="27">
        <v>0</v>
      </c>
      <c r="X49" s="27">
        <v>0</v>
      </c>
      <c r="Y49" s="27">
        <v>0</v>
      </c>
      <c r="Z49" s="27">
        <v>0</v>
      </c>
      <c r="AA49" s="30">
        <f t="shared" si="10"/>
        <v>0</v>
      </c>
      <c r="AB49" s="27">
        <v>0</v>
      </c>
      <c r="AC49" s="27">
        <v>0</v>
      </c>
      <c r="AD49" s="27">
        <v>0</v>
      </c>
      <c r="AE49" s="30">
        <f t="shared" si="11"/>
        <v>0</v>
      </c>
      <c r="AF49" s="27">
        <v>0</v>
      </c>
      <c r="AG49" s="27">
        <v>0</v>
      </c>
      <c r="AH49" s="27">
        <v>0</v>
      </c>
      <c r="AI49" s="30">
        <f t="shared" si="12"/>
        <v>0</v>
      </c>
      <c r="AJ49" s="27">
        <v>0</v>
      </c>
      <c r="AK49" s="27">
        <v>0</v>
      </c>
      <c r="AL49" s="27">
        <v>0</v>
      </c>
      <c r="AM49" s="30">
        <f t="shared" si="13"/>
        <v>0</v>
      </c>
      <c r="AN49" s="27">
        <v>0</v>
      </c>
      <c r="AO49" s="27">
        <v>0</v>
      </c>
      <c r="AP49" s="27">
        <v>0</v>
      </c>
      <c r="AQ49" s="32">
        <v>2</v>
      </c>
      <c r="AR49" s="32" t="s">
        <v>273</v>
      </c>
      <c r="AS49" s="40">
        <v>43465</v>
      </c>
      <c r="AT49" s="54" t="s">
        <v>231</v>
      </c>
      <c r="AU49" s="55" t="s">
        <v>769</v>
      </c>
      <c r="AV49" s="26" t="s">
        <v>770</v>
      </c>
      <c r="AW49" s="26" t="s">
        <v>771</v>
      </c>
      <c r="AX49" s="26" t="s">
        <v>772</v>
      </c>
    </row>
    <row r="50" spans="1:50" s="34" customFormat="1" ht="141.75" customHeight="1" collapsed="1" x14ac:dyDescent="0.25">
      <c r="A50" s="34" t="s">
        <v>185</v>
      </c>
      <c r="B50" s="26">
        <f>SUBTOTAL(103,$C$17:C50)</f>
        <v>34</v>
      </c>
      <c r="C50" s="26" t="s">
        <v>185</v>
      </c>
      <c r="D50" s="26" t="s">
        <v>474</v>
      </c>
      <c r="E50" s="39" t="s">
        <v>475</v>
      </c>
      <c r="F50" s="37">
        <v>41764</v>
      </c>
      <c r="G50" s="27">
        <v>1136654472</v>
      </c>
      <c r="H50" s="27">
        <v>371477685.88</v>
      </c>
      <c r="I50" s="27">
        <v>1075179543.5</v>
      </c>
      <c r="J50" s="28">
        <f t="shared" si="3"/>
        <v>0.94591590495233635</v>
      </c>
      <c r="K50" s="27">
        <v>890754758</v>
      </c>
      <c r="L50" s="28">
        <f t="shared" si="4"/>
        <v>0.78366361980934518</v>
      </c>
      <c r="M50" s="29">
        <v>2.2000000000000002</v>
      </c>
      <c r="N50" s="29">
        <v>703701859.82000005</v>
      </c>
      <c r="O50" s="29">
        <v>0</v>
      </c>
      <c r="P50" s="29">
        <v>0</v>
      </c>
      <c r="Q50" s="29">
        <v>0</v>
      </c>
      <c r="R50" s="30">
        <f t="shared" si="5"/>
        <v>2.2000000000000002</v>
      </c>
      <c r="S50" s="30">
        <f t="shared" si="6"/>
        <v>0</v>
      </c>
      <c r="T50" s="30">
        <f>X50+AC50+AG50+AK50+AO50+Y50</f>
        <v>2.2000000000000002</v>
      </c>
      <c r="U50" s="30">
        <f t="shared" si="8"/>
        <v>0</v>
      </c>
      <c r="V50" s="30">
        <f t="shared" si="9"/>
        <v>2.2000000000000002</v>
      </c>
      <c r="W50" s="27">
        <v>0</v>
      </c>
      <c r="X50" s="27">
        <v>2.2000000000000002</v>
      </c>
      <c r="Y50" s="27">
        <v>0</v>
      </c>
      <c r="Z50" s="27">
        <v>0</v>
      </c>
      <c r="AA50" s="30">
        <f t="shared" si="10"/>
        <v>0</v>
      </c>
      <c r="AB50" s="27">
        <v>0</v>
      </c>
      <c r="AC50" s="27">
        <v>0</v>
      </c>
      <c r="AD50" s="27">
        <v>0</v>
      </c>
      <c r="AE50" s="30">
        <f t="shared" si="11"/>
        <v>0</v>
      </c>
      <c r="AF50" s="27">
        <v>0</v>
      </c>
      <c r="AG50" s="27">
        <v>0</v>
      </c>
      <c r="AH50" s="27">
        <v>0</v>
      </c>
      <c r="AI50" s="30">
        <f t="shared" si="12"/>
        <v>0</v>
      </c>
      <c r="AJ50" s="27">
        <v>0</v>
      </c>
      <c r="AK50" s="27">
        <v>0</v>
      </c>
      <c r="AL50" s="27">
        <v>0</v>
      </c>
      <c r="AM50" s="30">
        <f t="shared" si="13"/>
        <v>0</v>
      </c>
      <c r="AN50" s="27">
        <v>0</v>
      </c>
      <c r="AO50" s="27">
        <v>0</v>
      </c>
      <c r="AP50" s="27">
        <v>0</v>
      </c>
      <c r="AQ50" s="32">
        <v>4</v>
      </c>
      <c r="AR50" s="32" t="s">
        <v>274</v>
      </c>
      <c r="AS50" s="40">
        <v>43465</v>
      </c>
      <c r="AT50" s="54" t="s">
        <v>231</v>
      </c>
      <c r="AU50" s="55" t="s">
        <v>769</v>
      </c>
      <c r="AV50" s="26" t="s">
        <v>770</v>
      </c>
      <c r="AW50" s="26" t="s">
        <v>771</v>
      </c>
      <c r="AX50" s="26" t="s">
        <v>772</v>
      </c>
    </row>
    <row r="51" spans="1:50" s="34" customFormat="1" ht="166.5" customHeight="1" collapsed="1" x14ac:dyDescent="0.25">
      <c r="A51" s="34" t="s">
        <v>186</v>
      </c>
      <c r="B51" s="26">
        <f>SUBTOTAL(103,$C$17:C51)</f>
        <v>35</v>
      </c>
      <c r="C51" s="26" t="s">
        <v>186</v>
      </c>
      <c r="D51" s="26" t="s">
        <v>476</v>
      </c>
      <c r="E51" s="39" t="s">
        <v>475</v>
      </c>
      <c r="F51" s="37">
        <v>41764</v>
      </c>
      <c r="G51" s="27">
        <v>92844098</v>
      </c>
      <c r="H51" s="27">
        <v>14348708.07</v>
      </c>
      <c r="I51" s="27">
        <v>92844098</v>
      </c>
      <c r="J51" s="28">
        <f t="shared" si="3"/>
        <v>1</v>
      </c>
      <c r="K51" s="27">
        <v>92844098</v>
      </c>
      <c r="L51" s="28">
        <f t="shared" si="4"/>
        <v>1</v>
      </c>
      <c r="M51" s="29">
        <v>0</v>
      </c>
      <c r="N51" s="29">
        <v>78495389.930000007</v>
      </c>
      <c r="O51" s="29">
        <v>0</v>
      </c>
      <c r="P51" s="29">
        <v>0</v>
      </c>
      <c r="Q51" s="29">
        <v>0</v>
      </c>
      <c r="R51" s="30">
        <f t="shared" si="5"/>
        <v>0</v>
      </c>
      <c r="S51" s="30">
        <f t="shared" si="6"/>
        <v>0</v>
      </c>
      <c r="T51" s="30">
        <f t="shared" si="7"/>
        <v>0</v>
      </c>
      <c r="U51" s="30">
        <f t="shared" si="8"/>
        <v>0</v>
      </c>
      <c r="V51" s="30">
        <f t="shared" si="9"/>
        <v>0</v>
      </c>
      <c r="W51" s="27">
        <v>0</v>
      </c>
      <c r="X51" s="27">
        <v>0</v>
      </c>
      <c r="Y51" s="27">
        <v>0</v>
      </c>
      <c r="Z51" s="27">
        <v>0</v>
      </c>
      <c r="AA51" s="30">
        <f t="shared" si="10"/>
        <v>0</v>
      </c>
      <c r="AB51" s="27">
        <v>0</v>
      </c>
      <c r="AC51" s="27">
        <v>0</v>
      </c>
      <c r="AD51" s="27">
        <v>0</v>
      </c>
      <c r="AE51" s="30">
        <f t="shared" si="11"/>
        <v>0</v>
      </c>
      <c r="AF51" s="27">
        <v>0</v>
      </c>
      <c r="AG51" s="27">
        <v>0</v>
      </c>
      <c r="AH51" s="27">
        <v>0</v>
      </c>
      <c r="AI51" s="30">
        <f t="shared" si="12"/>
        <v>0</v>
      </c>
      <c r="AJ51" s="27">
        <v>0</v>
      </c>
      <c r="AK51" s="27">
        <v>0</v>
      </c>
      <c r="AL51" s="27">
        <v>0</v>
      </c>
      <c r="AM51" s="30">
        <f t="shared" si="13"/>
        <v>0</v>
      </c>
      <c r="AN51" s="27">
        <v>0</v>
      </c>
      <c r="AO51" s="27">
        <v>0</v>
      </c>
      <c r="AP51" s="27">
        <v>0</v>
      </c>
      <c r="AQ51" s="32">
        <v>9</v>
      </c>
      <c r="AR51" s="32" t="s">
        <v>275</v>
      </c>
      <c r="AS51" s="40">
        <v>43465</v>
      </c>
      <c r="AT51" s="54" t="s">
        <v>231</v>
      </c>
      <c r="AU51" s="55" t="s">
        <v>769</v>
      </c>
      <c r="AV51" s="26" t="s">
        <v>770</v>
      </c>
      <c r="AW51" s="26" t="s">
        <v>771</v>
      </c>
      <c r="AX51" s="26" t="s">
        <v>772</v>
      </c>
    </row>
    <row r="52" spans="1:50" s="34" customFormat="1" ht="168" customHeight="1" collapsed="1" x14ac:dyDescent="0.25">
      <c r="A52" s="34" t="s">
        <v>179</v>
      </c>
      <c r="B52" s="26">
        <f>SUBTOTAL(103,$C$17:C52)</f>
        <v>36</v>
      </c>
      <c r="C52" s="26" t="s">
        <v>179</v>
      </c>
      <c r="D52" s="26" t="s">
        <v>477</v>
      </c>
      <c r="E52" s="39" t="s">
        <v>478</v>
      </c>
      <c r="F52" s="37">
        <v>42877</v>
      </c>
      <c r="G52" s="27">
        <v>162331837</v>
      </c>
      <c r="H52" s="27">
        <v>0</v>
      </c>
      <c r="I52" s="27">
        <v>129865469.59999999</v>
      </c>
      <c r="J52" s="28">
        <f t="shared" si="3"/>
        <v>0.79999999999999993</v>
      </c>
      <c r="K52" s="27">
        <v>129865469.59999999</v>
      </c>
      <c r="L52" s="28">
        <f t="shared" si="4"/>
        <v>0.79999999999999993</v>
      </c>
      <c r="M52" s="29">
        <v>0</v>
      </c>
      <c r="N52" s="29">
        <v>129865469.59999999</v>
      </c>
      <c r="O52" s="29">
        <v>5706.35</v>
      </c>
      <c r="P52" s="29">
        <v>0</v>
      </c>
      <c r="Q52" s="29">
        <v>0</v>
      </c>
      <c r="R52" s="30">
        <f t="shared" si="5"/>
        <v>0</v>
      </c>
      <c r="S52" s="30">
        <f t="shared" si="6"/>
        <v>0</v>
      </c>
      <c r="T52" s="30">
        <f t="shared" si="7"/>
        <v>0</v>
      </c>
      <c r="U52" s="30">
        <f t="shared" si="8"/>
        <v>0</v>
      </c>
      <c r="V52" s="30">
        <f t="shared" si="9"/>
        <v>0</v>
      </c>
      <c r="W52" s="27">
        <v>0</v>
      </c>
      <c r="X52" s="27">
        <v>0</v>
      </c>
      <c r="Y52" s="27">
        <v>0</v>
      </c>
      <c r="Z52" s="27">
        <v>0</v>
      </c>
      <c r="AA52" s="30">
        <f t="shared" si="10"/>
        <v>0</v>
      </c>
      <c r="AB52" s="27">
        <v>0</v>
      </c>
      <c r="AC52" s="27">
        <v>0</v>
      </c>
      <c r="AD52" s="27">
        <v>0</v>
      </c>
      <c r="AE52" s="30">
        <f t="shared" si="11"/>
        <v>0</v>
      </c>
      <c r="AF52" s="27">
        <v>0</v>
      </c>
      <c r="AG52" s="27">
        <v>0</v>
      </c>
      <c r="AH52" s="27">
        <v>0</v>
      </c>
      <c r="AI52" s="30">
        <f t="shared" si="12"/>
        <v>0</v>
      </c>
      <c r="AJ52" s="27">
        <v>0</v>
      </c>
      <c r="AK52" s="27">
        <v>0</v>
      </c>
      <c r="AL52" s="27">
        <v>0</v>
      </c>
      <c r="AM52" s="30">
        <f t="shared" si="13"/>
        <v>0</v>
      </c>
      <c r="AN52" s="27">
        <v>0</v>
      </c>
      <c r="AO52" s="27">
        <v>0</v>
      </c>
      <c r="AP52" s="27">
        <v>0</v>
      </c>
      <c r="AQ52" s="32">
        <v>1</v>
      </c>
      <c r="AR52" s="32" t="s">
        <v>276</v>
      </c>
      <c r="AS52" s="40">
        <v>43465</v>
      </c>
      <c r="AT52" s="54" t="s">
        <v>231</v>
      </c>
      <c r="AU52" s="55" t="s">
        <v>769</v>
      </c>
      <c r="AV52" s="26" t="s">
        <v>770</v>
      </c>
      <c r="AW52" s="26" t="s">
        <v>771</v>
      </c>
      <c r="AX52" s="26" t="s">
        <v>772</v>
      </c>
    </row>
    <row r="53" spans="1:50" s="34" customFormat="1" ht="157.5" collapsed="1" x14ac:dyDescent="0.25">
      <c r="A53" s="34" t="s">
        <v>35</v>
      </c>
      <c r="B53" s="26">
        <f>SUBTOTAL(103,$C$17:C53)</f>
        <v>37</v>
      </c>
      <c r="C53" s="26" t="s">
        <v>35</v>
      </c>
      <c r="D53" s="26" t="s">
        <v>479</v>
      </c>
      <c r="E53" s="39" t="s">
        <v>480</v>
      </c>
      <c r="F53" s="37">
        <v>42732</v>
      </c>
      <c r="G53" s="27">
        <v>90722598</v>
      </c>
      <c r="H53" s="27">
        <v>2018476.66</v>
      </c>
      <c r="I53" s="27">
        <v>72578078</v>
      </c>
      <c r="J53" s="28">
        <f t="shared" si="3"/>
        <v>0.79999999559095514</v>
      </c>
      <c r="K53" s="27">
        <v>72578078</v>
      </c>
      <c r="L53" s="28">
        <f t="shared" si="4"/>
        <v>0.79999999559095514</v>
      </c>
      <c r="M53" s="29">
        <v>0</v>
      </c>
      <c r="N53" s="29">
        <v>70559601.340000004</v>
      </c>
      <c r="O53" s="29">
        <v>240166.43</v>
      </c>
      <c r="P53" s="29">
        <v>0</v>
      </c>
      <c r="Q53" s="29">
        <v>0</v>
      </c>
      <c r="R53" s="30">
        <f t="shared" si="5"/>
        <v>0</v>
      </c>
      <c r="S53" s="30">
        <f t="shared" si="6"/>
        <v>0</v>
      </c>
      <c r="T53" s="30">
        <f t="shared" si="7"/>
        <v>0</v>
      </c>
      <c r="U53" s="30">
        <f t="shared" si="8"/>
        <v>0</v>
      </c>
      <c r="V53" s="30">
        <f t="shared" si="9"/>
        <v>0</v>
      </c>
      <c r="W53" s="27">
        <v>0</v>
      </c>
      <c r="X53" s="27">
        <v>0</v>
      </c>
      <c r="Y53" s="27">
        <v>0</v>
      </c>
      <c r="Z53" s="27">
        <v>0</v>
      </c>
      <c r="AA53" s="30">
        <f t="shared" si="10"/>
        <v>0</v>
      </c>
      <c r="AB53" s="27">
        <v>0</v>
      </c>
      <c r="AC53" s="27">
        <v>0</v>
      </c>
      <c r="AD53" s="27">
        <v>0</v>
      </c>
      <c r="AE53" s="30">
        <f t="shared" si="11"/>
        <v>0</v>
      </c>
      <c r="AF53" s="27">
        <v>0</v>
      </c>
      <c r="AG53" s="27">
        <v>0</v>
      </c>
      <c r="AH53" s="27">
        <v>0</v>
      </c>
      <c r="AI53" s="30">
        <f t="shared" si="12"/>
        <v>0</v>
      </c>
      <c r="AJ53" s="27">
        <v>0</v>
      </c>
      <c r="AK53" s="27">
        <v>0</v>
      </c>
      <c r="AL53" s="27">
        <v>0</v>
      </c>
      <c r="AM53" s="30">
        <f t="shared" si="13"/>
        <v>0</v>
      </c>
      <c r="AN53" s="27">
        <v>0</v>
      </c>
      <c r="AO53" s="27">
        <v>0</v>
      </c>
      <c r="AP53" s="27">
        <v>0</v>
      </c>
      <c r="AQ53" s="32">
        <v>4</v>
      </c>
      <c r="AR53" s="32" t="s">
        <v>277</v>
      </c>
      <c r="AS53" s="40">
        <v>43465</v>
      </c>
      <c r="AT53" s="54" t="s">
        <v>231</v>
      </c>
      <c r="AU53" s="55" t="s">
        <v>774</v>
      </c>
      <c r="AV53" s="26" t="s">
        <v>770</v>
      </c>
      <c r="AW53" s="26" t="s">
        <v>771</v>
      </c>
      <c r="AX53" s="26" t="s">
        <v>772</v>
      </c>
    </row>
    <row r="54" spans="1:50" s="34" customFormat="1" ht="157.5" collapsed="1" x14ac:dyDescent="0.25">
      <c r="A54" s="34" t="s">
        <v>172</v>
      </c>
      <c r="B54" s="26">
        <f>SUBTOTAL(103,$C$17:C54)</f>
        <v>38</v>
      </c>
      <c r="C54" s="26" t="s">
        <v>172</v>
      </c>
      <c r="D54" s="26" t="s">
        <v>481</v>
      </c>
      <c r="E54" s="39" t="s">
        <v>482</v>
      </c>
      <c r="F54" s="37">
        <v>41267</v>
      </c>
      <c r="G54" s="27">
        <v>813030680</v>
      </c>
      <c r="H54" s="27">
        <v>568736773.60000002</v>
      </c>
      <c r="I54" s="27">
        <v>772379146</v>
      </c>
      <c r="J54" s="28">
        <f t="shared" si="3"/>
        <v>0.95</v>
      </c>
      <c r="K54" s="27">
        <v>772379146</v>
      </c>
      <c r="L54" s="28">
        <f t="shared" si="4"/>
        <v>0.95</v>
      </c>
      <c r="M54" s="29">
        <v>0</v>
      </c>
      <c r="N54" s="29">
        <v>203642372.40000001</v>
      </c>
      <c r="O54" s="29">
        <v>41.96</v>
      </c>
      <c r="P54" s="29">
        <v>0</v>
      </c>
      <c r="Q54" s="29">
        <v>0</v>
      </c>
      <c r="R54" s="30">
        <f t="shared" si="5"/>
        <v>0</v>
      </c>
      <c r="S54" s="30">
        <f t="shared" si="6"/>
        <v>0</v>
      </c>
      <c r="T54" s="30">
        <f t="shared" si="7"/>
        <v>0</v>
      </c>
      <c r="U54" s="30">
        <f t="shared" si="8"/>
        <v>0</v>
      </c>
      <c r="V54" s="30">
        <f t="shared" si="9"/>
        <v>0</v>
      </c>
      <c r="W54" s="27">
        <v>0</v>
      </c>
      <c r="X54" s="27">
        <v>0</v>
      </c>
      <c r="Y54" s="27">
        <v>0</v>
      </c>
      <c r="Z54" s="27">
        <v>0</v>
      </c>
      <c r="AA54" s="30">
        <f t="shared" si="10"/>
        <v>0</v>
      </c>
      <c r="AB54" s="27">
        <v>0</v>
      </c>
      <c r="AC54" s="27">
        <v>0</v>
      </c>
      <c r="AD54" s="27">
        <v>0</v>
      </c>
      <c r="AE54" s="30">
        <f t="shared" si="11"/>
        <v>0</v>
      </c>
      <c r="AF54" s="27">
        <v>0</v>
      </c>
      <c r="AG54" s="27">
        <v>0</v>
      </c>
      <c r="AH54" s="27">
        <v>0</v>
      </c>
      <c r="AI54" s="30">
        <f t="shared" si="12"/>
        <v>0</v>
      </c>
      <c r="AJ54" s="27">
        <v>0</v>
      </c>
      <c r="AK54" s="27">
        <v>0</v>
      </c>
      <c r="AL54" s="27">
        <v>0</v>
      </c>
      <c r="AM54" s="30">
        <f t="shared" si="13"/>
        <v>0</v>
      </c>
      <c r="AN54" s="27">
        <v>0</v>
      </c>
      <c r="AO54" s="27">
        <v>0</v>
      </c>
      <c r="AP54" s="27">
        <v>0</v>
      </c>
      <c r="AQ54" s="32">
        <v>1</v>
      </c>
      <c r="AR54" s="32" t="s">
        <v>278</v>
      </c>
      <c r="AS54" s="40">
        <v>43465</v>
      </c>
      <c r="AT54" s="54" t="s">
        <v>231</v>
      </c>
      <c r="AU54" s="55" t="s">
        <v>769</v>
      </c>
      <c r="AV54" s="26" t="s">
        <v>770</v>
      </c>
      <c r="AW54" s="26" t="s">
        <v>771</v>
      </c>
      <c r="AX54" s="26" t="s">
        <v>772</v>
      </c>
    </row>
    <row r="55" spans="1:50" s="34" customFormat="1" ht="141.75" customHeight="1" collapsed="1" x14ac:dyDescent="0.25">
      <c r="A55" s="34" t="s">
        <v>199</v>
      </c>
      <c r="B55" s="26">
        <f>SUBTOTAL(103,$C$17:C55)</f>
        <v>39</v>
      </c>
      <c r="C55" s="26" t="s">
        <v>199</v>
      </c>
      <c r="D55" s="26" t="s">
        <v>483</v>
      </c>
      <c r="E55" s="39" t="s">
        <v>484</v>
      </c>
      <c r="F55" s="37">
        <v>43012</v>
      </c>
      <c r="G55" s="27">
        <v>490031428</v>
      </c>
      <c r="H55" s="27">
        <v>0</v>
      </c>
      <c r="I55" s="27">
        <v>147009430</v>
      </c>
      <c r="J55" s="28">
        <f t="shared" si="3"/>
        <v>0.30000000326509668</v>
      </c>
      <c r="K55" s="27">
        <v>147009430</v>
      </c>
      <c r="L55" s="28">
        <f t="shared" si="4"/>
        <v>0.30000000326509668</v>
      </c>
      <c r="M55" s="29">
        <v>0</v>
      </c>
      <c r="N55" s="29">
        <v>147009430</v>
      </c>
      <c r="O55" s="29">
        <v>3944428.69</v>
      </c>
      <c r="P55" s="29">
        <v>0</v>
      </c>
      <c r="Q55" s="29">
        <v>0</v>
      </c>
      <c r="R55" s="30">
        <f t="shared" si="5"/>
        <v>0</v>
      </c>
      <c r="S55" s="30">
        <f t="shared" si="6"/>
        <v>0</v>
      </c>
      <c r="T55" s="30">
        <f t="shared" si="7"/>
        <v>0</v>
      </c>
      <c r="U55" s="30">
        <f t="shared" si="8"/>
        <v>0</v>
      </c>
      <c r="V55" s="30">
        <f t="shared" si="9"/>
        <v>0</v>
      </c>
      <c r="W55" s="27">
        <v>0</v>
      </c>
      <c r="X55" s="27">
        <v>0</v>
      </c>
      <c r="Y55" s="27">
        <v>0</v>
      </c>
      <c r="Z55" s="27">
        <v>0</v>
      </c>
      <c r="AA55" s="30">
        <f t="shared" si="10"/>
        <v>0</v>
      </c>
      <c r="AB55" s="27">
        <v>0</v>
      </c>
      <c r="AC55" s="27">
        <v>0</v>
      </c>
      <c r="AD55" s="27">
        <v>0</v>
      </c>
      <c r="AE55" s="30">
        <f t="shared" si="11"/>
        <v>0</v>
      </c>
      <c r="AF55" s="27">
        <v>0</v>
      </c>
      <c r="AG55" s="27">
        <v>0</v>
      </c>
      <c r="AH55" s="27">
        <v>0</v>
      </c>
      <c r="AI55" s="30">
        <f t="shared" si="12"/>
        <v>0</v>
      </c>
      <c r="AJ55" s="27">
        <v>0</v>
      </c>
      <c r="AK55" s="27">
        <v>0</v>
      </c>
      <c r="AL55" s="27">
        <v>0</v>
      </c>
      <c r="AM55" s="30">
        <f t="shared" si="13"/>
        <v>0</v>
      </c>
      <c r="AN55" s="27">
        <v>0</v>
      </c>
      <c r="AO55" s="27">
        <v>0</v>
      </c>
      <c r="AP55" s="27">
        <v>0</v>
      </c>
      <c r="AQ55" s="32">
        <v>1</v>
      </c>
      <c r="AR55" s="32" t="s">
        <v>279</v>
      </c>
      <c r="AS55" s="40">
        <v>43465</v>
      </c>
      <c r="AT55" s="54" t="s">
        <v>231</v>
      </c>
      <c r="AU55" s="55" t="s">
        <v>769</v>
      </c>
      <c r="AV55" s="26" t="s">
        <v>770</v>
      </c>
      <c r="AW55" s="26" t="s">
        <v>771</v>
      </c>
      <c r="AX55" s="26" t="s">
        <v>772</v>
      </c>
    </row>
    <row r="56" spans="1:50" s="34" customFormat="1" ht="264.75" customHeight="1" collapsed="1" x14ac:dyDescent="0.25">
      <c r="A56" s="34" t="s">
        <v>26</v>
      </c>
      <c r="B56" s="26">
        <f>SUBTOTAL(103,$C$17:C56)</f>
        <v>40</v>
      </c>
      <c r="C56" s="26" t="s">
        <v>26</v>
      </c>
      <c r="D56" s="26" t="s">
        <v>485</v>
      </c>
      <c r="E56" s="39" t="s">
        <v>486</v>
      </c>
      <c r="F56" s="37">
        <v>41264</v>
      </c>
      <c r="G56" s="27">
        <v>966116500</v>
      </c>
      <c r="H56" s="27">
        <v>627111934.97000003</v>
      </c>
      <c r="I56" s="27">
        <v>917810675</v>
      </c>
      <c r="J56" s="28">
        <f t="shared" si="3"/>
        <v>0.95</v>
      </c>
      <c r="K56" s="27">
        <v>917810675</v>
      </c>
      <c r="L56" s="28">
        <f t="shared" si="4"/>
        <v>0.95</v>
      </c>
      <c r="M56" s="29">
        <v>0</v>
      </c>
      <c r="N56" s="29">
        <v>290698740.02999997</v>
      </c>
      <c r="O56" s="29">
        <v>822.1</v>
      </c>
      <c r="P56" s="29">
        <v>0</v>
      </c>
      <c r="Q56" s="29">
        <v>0</v>
      </c>
      <c r="R56" s="30">
        <f t="shared" si="5"/>
        <v>0</v>
      </c>
      <c r="S56" s="30">
        <f t="shared" si="6"/>
        <v>0</v>
      </c>
      <c r="T56" s="30">
        <f t="shared" si="7"/>
        <v>0</v>
      </c>
      <c r="U56" s="30">
        <f t="shared" si="8"/>
        <v>0</v>
      </c>
      <c r="V56" s="30">
        <f t="shared" si="9"/>
        <v>0</v>
      </c>
      <c r="W56" s="27">
        <v>0</v>
      </c>
      <c r="X56" s="27">
        <v>0</v>
      </c>
      <c r="Y56" s="27">
        <v>0</v>
      </c>
      <c r="Z56" s="27">
        <v>0</v>
      </c>
      <c r="AA56" s="30">
        <f t="shared" si="10"/>
        <v>0</v>
      </c>
      <c r="AB56" s="27">
        <v>0</v>
      </c>
      <c r="AC56" s="27">
        <v>0</v>
      </c>
      <c r="AD56" s="27">
        <v>0</v>
      </c>
      <c r="AE56" s="30">
        <f t="shared" si="11"/>
        <v>0</v>
      </c>
      <c r="AF56" s="27">
        <v>0</v>
      </c>
      <c r="AG56" s="27">
        <v>0</v>
      </c>
      <c r="AH56" s="27">
        <v>0</v>
      </c>
      <c r="AI56" s="30">
        <f t="shared" si="12"/>
        <v>0</v>
      </c>
      <c r="AJ56" s="27">
        <v>0</v>
      </c>
      <c r="AK56" s="27">
        <v>0</v>
      </c>
      <c r="AL56" s="27">
        <v>0</v>
      </c>
      <c r="AM56" s="30">
        <f t="shared" si="13"/>
        <v>0</v>
      </c>
      <c r="AN56" s="27">
        <v>0</v>
      </c>
      <c r="AO56" s="27">
        <v>0</v>
      </c>
      <c r="AP56" s="27">
        <v>0</v>
      </c>
      <c r="AQ56" s="32">
        <v>2</v>
      </c>
      <c r="AR56" s="32" t="s">
        <v>280</v>
      </c>
      <c r="AS56" s="40">
        <v>43465</v>
      </c>
      <c r="AT56" s="54" t="s">
        <v>231</v>
      </c>
      <c r="AU56" s="55" t="s">
        <v>774</v>
      </c>
      <c r="AV56" s="26" t="s">
        <v>770</v>
      </c>
      <c r="AW56" s="26" t="s">
        <v>771</v>
      </c>
      <c r="AX56" s="26" t="s">
        <v>772</v>
      </c>
    </row>
    <row r="57" spans="1:50" s="34" customFormat="1" ht="157.5" collapsed="1" x14ac:dyDescent="0.25">
      <c r="A57" s="34" t="s">
        <v>183</v>
      </c>
      <c r="B57" s="26">
        <f>SUBTOTAL(103,$C$17:C57)</f>
        <v>41</v>
      </c>
      <c r="C57" s="26" t="s">
        <v>183</v>
      </c>
      <c r="D57" s="26" t="s">
        <v>487</v>
      </c>
      <c r="E57" s="39" t="s">
        <v>488</v>
      </c>
      <c r="F57" s="37">
        <v>41491</v>
      </c>
      <c r="G57" s="27">
        <v>113500000</v>
      </c>
      <c r="H57" s="27">
        <v>34559850.640000001</v>
      </c>
      <c r="I57" s="27">
        <v>56750000</v>
      </c>
      <c r="J57" s="28">
        <f t="shared" si="3"/>
        <v>0.5</v>
      </c>
      <c r="K57" s="27">
        <v>30969250.629999999</v>
      </c>
      <c r="L57" s="28">
        <f t="shared" si="4"/>
        <v>0.27285683374449338</v>
      </c>
      <c r="M57" s="29">
        <v>0</v>
      </c>
      <c r="N57" s="29">
        <v>22190149.359999999</v>
      </c>
      <c r="O57" s="29">
        <v>0</v>
      </c>
      <c r="P57" s="29">
        <v>0</v>
      </c>
      <c r="Q57" s="29">
        <v>0</v>
      </c>
      <c r="R57" s="30">
        <f t="shared" si="5"/>
        <v>0</v>
      </c>
      <c r="S57" s="30">
        <f t="shared" si="6"/>
        <v>0</v>
      </c>
      <c r="T57" s="30">
        <f t="shared" si="7"/>
        <v>0</v>
      </c>
      <c r="U57" s="30">
        <f t="shared" si="8"/>
        <v>0</v>
      </c>
      <c r="V57" s="30">
        <f t="shared" si="9"/>
        <v>0</v>
      </c>
      <c r="W57" s="27">
        <v>0</v>
      </c>
      <c r="X57" s="27">
        <v>0</v>
      </c>
      <c r="Y57" s="27">
        <v>0</v>
      </c>
      <c r="Z57" s="27">
        <v>0</v>
      </c>
      <c r="AA57" s="30">
        <f t="shared" si="10"/>
        <v>0</v>
      </c>
      <c r="AB57" s="27">
        <v>0</v>
      </c>
      <c r="AC57" s="27">
        <v>0</v>
      </c>
      <c r="AD57" s="27">
        <v>0</v>
      </c>
      <c r="AE57" s="30">
        <f t="shared" si="11"/>
        <v>0</v>
      </c>
      <c r="AF57" s="27">
        <v>0</v>
      </c>
      <c r="AG57" s="27">
        <v>0</v>
      </c>
      <c r="AH57" s="27">
        <v>0</v>
      </c>
      <c r="AI57" s="30">
        <f t="shared" si="12"/>
        <v>0</v>
      </c>
      <c r="AJ57" s="27">
        <v>0</v>
      </c>
      <c r="AK57" s="27">
        <v>0</v>
      </c>
      <c r="AL57" s="27">
        <v>0</v>
      </c>
      <c r="AM57" s="30">
        <f t="shared" si="13"/>
        <v>0</v>
      </c>
      <c r="AN57" s="27">
        <v>0</v>
      </c>
      <c r="AO57" s="27">
        <v>0</v>
      </c>
      <c r="AP57" s="27">
        <v>0</v>
      </c>
      <c r="AQ57" s="32">
        <v>1</v>
      </c>
      <c r="AR57" s="32" t="s">
        <v>281</v>
      </c>
      <c r="AS57" s="40">
        <v>43465</v>
      </c>
      <c r="AT57" s="54" t="s">
        <v>231</v>
      </c>
      <c r="AU57" s="55" t="s">
        <v>769</v>
      </c>
      <c r="AV57" s="26" t="s">
        <v>770</v>
      </c>
      <c r="AW57" s="26" t="s">
        <v>771</v>
      </c>
      <c r="AX57" s="26" t="s">
        <v>772</v>
      </c>
    </row>
    <row r="58" spans="1:50" s="34" customFormat="1" ht="204" customHeight="1" collapsed="1" x14ac:dyDescent="0.25">
      <c r="A58" s="34" t="s">
        <v>189</v>
      </c>
      <c r="B58" s="26">
        <f>SUBTOTAL(103,$C$17:C58)</f>
        <v>42</v>
      </c>
      <c r="C58" s="26" t="s">
        <v>189</v>
      </c>
      <c r="D58" s="26" t="s">
        <v>489</v>
      </c>
      <c r="E58" s="39" t="s">
        <v>490</v>
      </c>
      <c r="F58" s="37">
        <v>42725</v>
      </c>
      <c r="G58" s="27">
        <v>3678875115</v>
      </c>
      <c r="H58" s="27">
        <v>37459619.289999999</v>
      </c>
      <c r="I58" s="27">
        <v>250879700</v>
      </c>
      <c r="J58" s="28">
        <f t="shared" si="3"/>
        <v>6.8194676948146418E-2</v>
      </c>
      <c r="K58" s="27">
        <v>250879700</v>
      </c>
      <c r="L58" s="28">
        <f t="shared" si="4"/>
        <v>6.8194676948146418E-2</v>
      </c>
      <c r="M58" s="29">
        <v>0</v>
      </c>
      <c r="N58" s="29">
        <v>213420080.71000001</v>
      </c>
      <c r="O58" s="29">
        <v>35231825.289999999</v>
      </c>
      <c r="P58" s="29">
        <v>0</v>
      </c>
      <c r="Q58" s="29">
        <v>0</v>
      </c>
      <c r="R58" s="30">
        <f t="shared" si="5"/>
        <v>0</v>
      </c>
      <c r="S58" s="30">
        <f t="shared" si="6"/>
        <v>0</v>
      </c>
      <c r="T58" s="30">
        <f t="shared" si="7"/>
        <v>0</v>
      </c>
      <c r="U58" s="30">
        <f t="shared" si="8"/>
        <v>0</v>
      </c>
      <c r="V58" s="30">
        <f t="shared" si="9"/>
        <v>0</v>
      </c>
      <c r="W58" s="27">
        <v>0</v>
      </c>
      <c r="X58" s="27">
        <v>0</v>
      </c>
      <c r="Y58" s="27">
        <v>0</v>
      </c>
      <c r="Z58" s="27">
        <v>0</v>
      </c>
      <c r="AA58" s="30">
        <f t="shared" si="10"/>
        <v>0</v>
      </c>
      <c r="AB58" s="27">
        <v>0</v>
      </c>
      <c r="AC58" s="27">
        <v>0</v>
      </c>
      <c r="AD58" s="27">
        <v>0</v>
      </c>
      <c r="AE58" s="30">
        <f t="shared" si="11"/>
        <v>0</v>
      </c>
      <c r="AF58" s="27">
        <v>0</v>
      </c>
      <c r="AG58" s="27">
        <v>0</v>
      </c>
      <c r="AH58" s="27">
        <v>0</v>
      </c>
      <c r="AI58" s="30">
        <f t="shared" si="12"/>
        <v>0</v>
      </c>
      <c r="AJ58" s="27">
        <v>0</v>
      </c>
      <c r="AK58" s="27">
        <v>0</v>
      </c>
      <c r="AL58" s="27">
        <v>0</v>
      </c>
      <c r="AM58" s="30">
        <f t="shared" si="13"/>
        <v>0</v>
      </c>
      <c r="AN58" s="27">
        <v>0</v>
      </c>
      <c r="AO58" s="27">
        <v>0</v>
      </c>
      <c r="AP58" s="27">
        <v>0</v>
      </c>
      <c r="AQ58" s="32">
        <v>4</v>
      </c>
      <c r="AR58" s="32" t="s">
        <v>282</v>
      </c>
      <c r="AS58" s="40">
        <v>43465</v>
      </c>
      <c r="AT58" s="54" t="s">
        <v>231</v>
      </c>
      <c r="AU58" s="55" t="s">
        <v>769</v>
      </c>
      <c r="AV58" s="26" t="s">
        <v>770</v>
      </c>
      <c r="AW58" s="26" t="s">
        <v>771</v>
      </c>
      <c r="AX58" s="26" t="s">
        <v>772</v>
      </c>
    </row>
    <row r="59" spans="1:50" s="34" customFormat="1" ht="219" customHeight="1" collapsed="1" x14ac:dyDescent="0.25">
      <c r="A59" s="34" t="s">
        <v>155</v>
      </c>
      <c r="B59" s="26">
        <f>SUBTOTAL(103,$C$17:C59)</f>
        <v>43</v>
      </c>
      <c r="C59" s="26" t="s">
        <v>155</v>
      </c>
      <c r="D59" s="26" t="s">
        <v>491</v>
      </c>
      <c r="E59" s="39" t="s">
        <v>492</v>
      </c>
      <c r="F59" s="37">
        <v>41639</v>
      </c>
      <c r="G59" s="27">
        <v>381887624</v>
      </c>
      <c r="H59" s="27">
        <v>341864105.01999998</v>
      </c>
      <c r="I59" s="27">
        <v>362793242.80000001</v>
      </c>
      <c r="J59" s="28">
        <f t="shared" si="3"/>
        <v>0.95000000000000007</v>
      </c>
      <c r="K59" s="27">
        <v>305510099.19999999</v>
      </c>
      <c r="L59" s="28">
        <f t="shared" si="4"/>
        <v>0.79999999999999993</v>
      </c>
      <c r="M59" s="29">
        <v>0</v>
      </c>
      <c r="N59" s="29">
        <v>20929137.780000001</v>
      </c>
      <c r="O59" s="29">
        <v>25430352.739999998</v>
      </c>
      <c r="P59" s="29">
        <v>0</v>
      </c>
      <c r="Q59" s="29">
        <v>0</v>
      </c>
      <c r="R59" s="30">
        <f t="shared" si="5"/>
        <v>0</v>
      </c>
      <c r="S59" s="30">
        <f t="shared" si="6"/>
        <v>0</v>
      </c>
      <c r="T59" s="30">
        <f t="shared" si="7"/>
        <v>0</v>
      </c>
      <c r="U59" s="30">
        <f t="shared" si="8"/>
        <v>0</v>
      </c>
      <c r="V59" s="30">
        <f t="shared" si="9"/>
        <v>0</v>
      </c>
      <c r="W59" s="27">
        <v>0</v>
      </c>
      <c r="X59" s="27">
        <v>0</v>
      </c>
      <c r="Y59" s="27">
        <v>0</v>
      </c>
      <c r="Z59" s="27">
        <v>0</v>
      </c>
      <c r="AA59" s="30">
        <f t="shared" si="10"/>
        <v>0</v>
      </c>
      <c r="AB59" s="27">
        <v>0</v>
      </c>
      <c r="AC59" s="27">
        <v>0</v>
      </c>
      <c r="AD59" s="27">
        <v>0</v>
      </c>
      <c r="AE59" s="30">
        <f t="shared" si="11"/>
        <v>0</v>
      </c>
      <c r="AF59" s="27">
        <v>0</v>
      </c>
      <c r="AG59" s="27">
        <v>0</v>
      </c>
      <c r="AH59" s="27">
        <v>0</v>
      </c>
      <c r="AI59" s="30">
        <f t="shared" si="12"/>
        <v>0</v>
      </c>
      <c r="AJ59" s="27">
        <v>0</v>
      </c>
      <c r="AK59" s="27">
        <v>0</v>
      </c>
      <c r="AL59" s="27">
        <v>0</v>
      </c>
      <c r="AM59" s="30">
        <f t="shared" si="13"/>
        <v>0</v>
      </c>
      <c r="AN59" s="27">
        <v>0</v>
      </c>
      <c r="AO59" s="27">
        <v>0</v>
      </c>
      <c r="AP59" s="27">
        <v>0</v>
      </c>
      <c r="AQ59" s="32">
        <v>5</v>
      </c>
      <c r="AR59" s="32" t="s">
        <v>283</v>
      </c>
      <c r="AS59" s="40">
        <v>43465</v>
      </c>
      <c r="AT59" s="54" t="s">
        <v>231</v>
      </c>
      <c r="AU59" s="55" t="s">
        <v>773</v>
      </c>
      <c r="AV59" s="26" t="s">
        <v>770</v>
      </c>
      <c r="AW59" s="26" t="s">
        <v>771</v>
      </c>
      <c r="AX59" s="26" t="s">
        <v>772</v>
      </c>
    </row>
    <row r="60" spans="1:50" s="34" customFormat="1" ht="255" customHeight="1" collapsed="1" x14ac:dyDescent="0.25">
      <c r="A60" s="34" t="s">
        <v>43</v>
      </c>
      <c r="B60" s="26">
        <f>SUBTOTAL(103,$C$17:C60)</f>
        <v>44</v>
      </c>
      <c r="C60" s="26" t="s">
        <v>43</v>
      </c>
      <c r="D60" s="26" t="s">
        <v>493</v>
      </c>
      <c r="E60" s="39" t="s">
        <v>494</v>
      </c>
      <c r="F60" s="37">
        <v>41414</v>
      </c>
      <c r="G60" s="27">
        <v>25560402797.049999</v>
      </c>
      <c r="H60" s="27">
        <v>17261080429.950001</v>
      </c>
      <c r="I60" s="27">
        <v>24349761448</v>
      </c>
      <c r="J60" s="28">
        <f t="shared" si="3"/>
        <v>0.95263606138516244</v>
      </c>
      <c r="K60" s="27">
        <v>21618316855.91</v>
      </c>
      <c r="L60" s="28">
        <f t="shared" si="4"/>
        <v>0.84577371599187134</v>
      </c>
      <c r="M60" s="29">
        <v>0</v>
      </c>
      <c r="N60" s="29">
        <v>7088681018.0500002</v>
      </c>
      <c r="O60" s="29">
        <v>8170.78</v>
      </c>
      <c r="P60" s="29">
        <v>0</v>
      </c>
      <c r="Q60" s="29">
        <v>0</v>
      </c>
      <c r="R60" s="30">
        <f t="shared" si="5"/>
        <v>0</v>
      </c>
      <c r="S60" s="30">
        <f t="shared" si="6"/>
        <v>0</v>
      </c>
      <c r="T60" s="30">
        <f t="shared" si="7"/>
        <v>0</v>
      </c>
      <c r="U60" s="30">
        <f t="shared" si="8"/>
        <v>0</v>
      </c>
      <c r="V60" s="30">
        <f t="shared" si="9"/>
        <v>0</v>
      </c>
      <c r="W60" s="27">
        <v>0</v>
      </c>
      <c r="X60" s="27">
        <v>0</v>
      </c>
      <c r="Y60" s="27">
        <v>0</v>
      </c>
      <c r="Z60" s="27">
        <v>0</v>
      </c>
      <c r="AA60" s="30">
        <f t="shared" si="10"/>
        <v>0</v>
      </c>
      <c r="AB60" s="27">
        <v>0</v>
      </c>
      <c r="AC60" s="27">
        <v>0</v>
      </c>
      <c r="AD60" s="27">
        <v>0</v>
      </c>
      <c r="AE60" s="30">
        <f t="shared" si="11"/>
        <v>0</v>
      </c>
      <c r="AF60" s="27">
        <v>0</v>
      </c>
      <c r="AG60" s="27">
        <v>0</v>
      </c>
      <c r="AH60" s="27">
        <v>0</v>
      </c>
      <c r="AI60" s="30">
        <f t="shared" si="12"/>
        <v>0</v>
      </c>
      <c r="AJ60" s="27">
        <v>0</v>
      </c>
      <c r="AK60" s="27">
        <v>0</v>
      </c>
      <c r="AL60" s="27">
        <v>0</v>
      </c>
      <c r="AM60" s="30">
        <f t="shared" si="13"/>
        <v>0</v>
      </c>
      <c r="AN60" s="27">
        <v>0</v>
      </c>
      <c r="AO60" s="27">
        <v>0</v>
      </c>
      <c r="AP60" s="27">
        <v>0</v>
      </c>
      <c r="AQ60" s="32">
        <v>3</v>
      </c>
      <c r="AR60" s="32" t="s">
        <v>284</v>
      </c>
      <c r="AS60" s="40">
        <v>43465</v>
      </c>
      <c r="AT60" s="54" t="s">
        <v>231</v>
      </c>
      <c r="AU60" s="55" t="s">
        <v>774</v>
      </c>
      <c r="AV60" s="26" t="s">
        <v>770</v>
      </c>
      <c r="AW60" s="26" t="s">
        <v>771</v>
      </c>
      <c r="AX60" s="26" t="s">
        <v>772</v>
      </c>
    </row>
    <row r="61" spans="1:50" s="34" customFormat="1" ht="157.5" collapsed="1" x14ac:dyDescent="0.25">
      <c r="A61" s="34" t="s">
        <v>42</v>
      </c>
      <c r="B61" s="26">
        <f>SUBTOTAL(103,$C$17:C61)</f>
        <v>45</v>
      </c>
      <c r="C61" s="26" t="s">
        <v>42</v>
      </c>
      <c r="D61" s="26" t="s">
        <v>495</v>
      </c>
      <c r="E61" s="39" t="s">
        <v>496</v>
      </c>
      <c r="F61" s="37">
        <v>41381</v>
      </c>
      <c r="G61" s="27">
        <v>14214581000.84</v>
      </c>
      <c r="H61" s="27">
        <v>10093844451.57</v>
      </c>
      <c r="I61" s="27">
        <v>13544688175</v>
      </c>
      <c r="J61" s="28">
        <f t="shared" si="3"/>
        <v>0.95287284051493226</v>
      </c>
      <c r="K61" s="27">
        <v>12537636935</v>
      </c>
      <c r="L61" s="28">
        <f t="shared" si="4"/>
        <v>0.88202648634237601</v>
      </c>
      <c r="M61" s="29">
        <v>0</v>
      </c>
      <c r="N61" s="29">
        <v>3450843723.4299998</v>
      </c>
      <c r="O61" s="29">
        <v>0</v>
      </c>
      <c r="P61" s="29">
        <v>0</v>
      </c>
      <c r="Q61" s="29">
        <v>0</v>
      </c>
      <c r="R61" s="30">
        <f t="shared" si="5"/>
        <v>0</v>
      </c>
      <c r="S61" s="30">
        <f t="shared" si="6"/>
        <v>0</v>
      </c>
      <c r="T61" s="30">
        <f t="shared" si="7"/>
        <v>0</v>
      </c>
      <c r="U61" s="30">
        <f t="shared" si="8"/>
        <v>0</v>
      </c>
      <c r="V61" s="30">
        <f t="shared" si="9"/>
        <v>0</v>
      </c>
      <c r="W61" s="27">
        <v>0</v>
      </c>
      <c r="X61" s="27">
        <v>0</v>
      </c>
      <c r="Y61" s="27">
        <v>0</v>
      </c>
      <c r="Z61" s="27">
        <v>0</v>
      </c>
      <c r="AA61" s="30">
        <f t="shared" si="10"/>
        <v>0</v>
      </c>
      <c r="AB61" s="27">
        <v>0</v>
      </c>
      <c r="AC61" s="27">
        <v>0</v>
      </c>
      <c r="AD61" s="27">
        <v>0</v>
      </c>
      <c r="AE61" s="30">
        <f t="shared" si="11"/>
        <v>0</v>
      </c>
      <c r="AF61" s="27">
        <v>0</v>
      </c>
      <c r="AG61" s="27">
        <v>0</v>
      </c>
      <c r="AH61" s="27">
        <v>0</v>
      </c>
      <c r="AI61" s="30">
        <f t="shared" si="12"/>
        <v>0</v>
      </c>
      <c r="AJ61" s="27">
        <v>0</v>
      </c>
      <c r="AK61" s="27">
        <v>0</v>
      </c>
      <c r="AL61" s="27">
        <v>0</v>
      </c>
      <c r="AM61" s="30">
        <f t="shared" si="13"/>
        <v>0</v>
      </c>
      <c r="AN61" s="27">
        <v>0</v>
      </c>
      <c r="AO61" s="27">
        <v>0</v>
      </c>
      <c r="AP61" s="27">
        <v>0</v>
      </c>
      <c r="AQ61" s="32">
        <v>2</v>
      </c>
      <c r="AR61" s="32" t="s">
        <v>285</v>
      </c>
      <c r="AS61" s="40">
        <v>43465</v>
      </c>
      <c r="AT61" s="54" t="s">
        <v>231</v>
      </c>
      <c r="AU61" s="55" t="s">
        <v>774</v>
      </c>
      <c r="AV61" s="26" t="s">
        <v>770</v>
      </c>
      <c r="AW61" s="26" t="s">
        <v>771</v>
      </c>
      <c r="AX61" s="26" t="s">
        <v>772</v>
      </c>
    </row>
    <row r="62" spans="1:50" s="34" customFormat="1" ht="237.75" customHeight="1" collapsed="1" x14ac:dyDescent="0.25">
      <c r="A62" s="34" t="s">
        <v>33</v>
      </c>
      <c r="B62" s="26">
        <f>SUBTOTAL(103,$C$17:C62)</f>
        <v>46</v>
      </c>
      <c r="C62" s="26" t="s">
        <v>33</v>
      </c>
      <c r="D62" s="26" t="s">
        <v>497</v>
      </c>
      <c r="E62" s="39" t="s">
        <v>498</v>
      </c>
      <c r="F62" s="37">
        <v>42242</v>
      </c>
      <c r="G62" s="27">
        <v>31262876</v>
      </c>
      <c r="H62" s="27">
        <v>0</v>
      </c>
      <c r="I62" s="27">
        <v>25010298</v>
      </c>
      <c r="J62" s="28">
        <f t="shared" si="3"/>
        <v>0.79999991043690288</v>
      </c>
      <c r="K62" s="27">
        <v>25010298</v>
      </c>
      <c r="L62" s="28">
        <f t="shared" si="4"/>
        <v>0.79999991043690288</v>
      </c>
      <c r="M62" s="29">
        <v>0</v>
      </c>
      <c r="N62" s="29">
        <v>25010298</v>
      </c>
      <c r="O62" s="29">
        <v>0</v>
      </c>
      <c r="P62" s="29">
        <v>0</v>
      </c>
      <c r="Q62" s="29">
        <v>0</v>
      </c>
      <c r="R62" s="30">
        <f t="shared" si="5"/>
        <v>0</v>
      </c>
      <c r="S62" s="30">
        <f t="shared" si="6"/>
        <v>0</v>
      </c>
      <c r="T62" s="30">
        <f t="shared" si="7"/>
        <v>0</v>
      </c>
      <c r="U62" s="30">
        <f t="shared" si="8"/>
        <v>0</v>
      </c>
      <c r="V62" s="30">
        <f t="shared" si="9"/>
        <v>0</v>
      </c>
      <c r="W62" s="27">
        <v>0</v>
      </c>
      <c r="X62" s="27">
        <v>0</v>
      </c>
      <c r="Y62" s="27">
        <v>0</v>
      </c>
      <c r="Z62" s="27">
        <v>0</v>
      </c>
      <c r="AA62" s="30">
        <f t="shared" si="10"/>
        <v>0</v>
      </c>
      <c r="AB62" s="27">
        <v>0</v>
      </c>
      <c r="AC62" s="27">
        <v>0</v>
      </c>
      <c r="AD62" s="27">
        <v>0</v>
      </c>
      <c r="AE62" s="30">
        <f t="shared" si="11"/>
        <v>0</v>
      </c>
      <c r="AF62" s="27">
        <v>0</v>
      </c>
      <c r="AG62" s="27">
        <v>0</v>
      </c>
      <c r="AH62" s="27">
        <v>0</v>
      </c>
      <c r="AI62" s="30">
        <f t="shared" si="12"/>
        <v>0</v>
      </c>
      <c r="AJ62" s="27">
        <v>0</v>
      </c>
      <c r="AK62" s="27">
        <v>0</v>
      </c>
      <c r="AL62" s="27">
        <v>0</v>
      </c>
      <c r="AM62" s="30">
        <f t="shared" si="13"/>
        <v>0</v>
      </c>
      <c r="AN62" s="27">
        <v>0</v>
      </c>
      <c r="AO62" s="27">
        <v>0</v>
      </c>
      <c r="AP62" s="27">
        <v>0</v>
      </c>
      <c r="AQ62" s="32">
        <v>1</v>
      </c>
      <c r="AR62" s="32" t="s">
        <v>243</v>
      </c>
      <c r="AS62" s="40">
        <v>43465</v>
      </c>
      <c r="AT62" s="54" t="s">
        <v>231</v>
      </c>
      <c r="AU62" s="55" t="s">
        <v>774</v>
      </c>
      <c r="AV62" s="26" t="s">
        <v>770</v>
      </c>
      <c r="AW62" s="26" t="s">
        <v>771</v>
      </c>
      <c r="AX62" s="26" t="s">
        <v>772</v>
      </c>
    </row>
    <row r="63" spans="1:50" s="34" customFormat="1" ht="367.5" collapsed="1" x14ac:dyDescent="0.25">
      <c r="A63" s="34" t="s">
        <v>156</v>
      </c>
      <c r="B63" s="26">
        <f>SUBTOTAL(103,$C$17:C63)</f>
        <v>47</v>
      </c>
      <c r="C63" s="26" t="s">
        <v>234</v>
      </c>
      <c r="D63" s="26" t="s">
        <v>499</v>
      </c>
      <c r="E63" s="39" t="s">
        <v>500</v>
      </c>
      <c r="F63" s="37">
        <v>43172</v>
      </c>
      <c r="G63" s="27">
        <v>1128264210</v>
      </c>
      <c r="H63" s="27">
        <v>0</v>
      </c>
      <c r="I63" s="27">
        <v>338479263</v>
      </c>
      <c r="J63" s="28">
        <f t="shared" si="3"/>
        <v>0.3</v>
      </c>
      <c r="K63" s="27">
        <v>338479263</v>
      </c>
      <c r="L63" s="28">
        <f t="shared" si="4"/>
        <v>0.3</v>
      </c>
      <c r="M63" s="29">
        <v>0</v>
      </c>
      <c r="N63" s="29">
        <v>338479263</v>
      </c>
      <c r="O63" s="29">
        <v>346660689.30000001</v>
      </c>
      <c r="P63" s="29">
        <v>0</v>
      </c>
      <c r="Q63" s="29">
        <v>0</v>
      </c>
      <c r="R63" s="30">
        <f t="shared" si="5"/>
        <v>0</v>
      </c>
      <c r="S63" s="30">
        <f t="shared" si="6"/>
        <v>0</v>
      </c>
      <c r="T63" s="30">
        <f t="shared" si="7"/>
        <v>0</v>
      </c>
      <c r="U63" s="30">
        <f t="shared" si="8"/>
        <v>0</v>
      </c>
      <c r="V63" s="30">
        <f t="shared" si="9"/>
        <v>0</v>
      </c>
      <c r="W63" s="27">
        <v>0</v>
      </c>
      <c r="X63" s="27">
        <v>0</v>
      </c>
      <c r="Y63" s="27">
        <v>0</v>
      </c>
      <c r="Z63" s="27">
        <v>0</v>
      </c>
      <c r="AA63" s="30">
        <f t="shared" si="10"/>
        <v>0</v>
      </c>
      <c r="AB63" s="27">
        <v>0</v>
      </c>
      <c r="AC63" s="27">
        <v>0</v>
      </c>
      <c r="AD63" s="27">
        <v>0</v>
      </c>
      <c r="AE63" s="30">
        <f t="shared" si="11"/>
        <v>0</v>
      </c>
      <c r="AF63" s="27">
        <v>0</v>
      </c>
      <c r="AG63" s="27">
        <v>0</v>
      </c>
      <c r="AH63" s="27">
        <v>0</v>
      </c>
      <c r="AI63" s="30">
        <f t="shared" si="12"/>
        <v>0</v>
      </c>
      <c r="AJ63" s="27">
        <v>0</v>
      </c>
      <c r="AK63" s="27">
        <v>0</v>
      </c>
      <c r="AL63" s="27">
        <v>0</v>
      </c>
      <c r="AM63" s="30">
        <f t="shared" si="13"/>
        <v>0</v>
      </c>
      <c r="AN63" s="27">
        <v>0</v>
      </c>
      <c r="AO63" s="27">
        <v>0</v>
      </c>
      <c r="AP63" s="27">
        <v>0</v>
      </c>
      <c r="AQ63" s="32">
        <v>12</v>
      </c>
      <c r="AR63" s="32" t="s">
        <v>286</v>
      </c>
      <c r="AS63" s="40">
        <v>43465</v>
      </c>
      <c r="AT63" s="54" t="s">
        <v>231</v>
      </c>
      <c r="AU63" s="55" t="s">
        <v>773</v>
      </c>
      <c r="AV63" s="26" t="s">
        <v>770</v>
      </c>
      <c r="AW63" s="26" t="s">
        <v>771</v>
      </c>
      <c r="AX63" s="26" t="s">
        <v>772</v>
      </c>
    </row>
    <row r="64" spans="1:50" s="34" customFormat="1" ht="252.75" customHeight="1" collapsed="1" x14ac:dyDescent="0.25">
      <c r="A64" s="34" t="s">
        <v>31</v>
      </c>
      <c r="B64" s="26">
        <f>SUBTOTAL(103,$C$17:C64)</f>
        <v>48</v>
      </c>
      <c r="C64" s="26" t="s">
        <v>31</v>
      </c>
      <c r="D64" s="26" t="s">
        <v>501</v>
      </c>
      <c r="E64" s="39" t="s">
        <v>502</v>
      </c>
      <c r="F64" s="37">
        <v>42242</v>
      </c>
      <c r="G64" s="27">
        <v>32183205</v>
      </c>
      <c r="H64" s="27">
        <v>0</v>
      </c>
      <c r="I64" s="27">
        <v>25746564</v>
      </c>
      <c r="J64" s="28">
        <f t="shared" si="3"/>
        <v>0.8</v>
      </c>
      <c r="K64" s="27">
        <v>25746564</v>
      </c>
      <c r="L64" s="28">
        <f t="shared" si="4"/>
        <v>0.8</v>
      </c>
      <c r="M64" s="29">
        <v>0</v>
      </c>
      <c r="N64" s="29">
        <v>25746564</v>
      </c>
      <c r="O64" s="29">
        <v>14568.08</v>
      </c>
      <c r="P64" s="29">
        <v>0</v>
      </c>
      <c r="Q64" s="29">
        <v>0</v>
      </c>
      <c r="R64" s="30">
        <f t="shared" si="5"/>
        <v>0</v>
      </c>
      <c r="S64" s="30">
        <f t="shared" si="6"/>
        <v>0</v>
      </c>
      <c r="T64" s="30">
        <f t="shared" si="7"/>
        <v>0</v>
      </c>
      <c r="U64" s="30">
        <f t="shared" si="8"/>
        <v>0</v>
      </c>
      <c r="V64" s="30">
        <f t="shared" si="9"/>
        <v>0</v>
      </c>
      <c r="W64" s="27">
        <v>0</v>
      </c>
      <c r="X64" s="27">
        <v>0</v>
      </c>
      <c r="Y64" s="27">
        <v>0</v>
      </c>
      <c r="Z64" s="27">
        <v>0</v>
      </c>
      <c r="AA64" s="30">
        <f t="shared" si="10"/>
        <v>0</v>
      </c>
      <c r="AB64" s="27">
        <v>0</v>
      </c>
      <c r="AC64" s="27">
        <v>0</v>
      </c>
      <c r="AD64" s="27">
        <v>0</v>
      </c>
      <c r="AE64" s="30">
        <f t="shared" si="11"/>
        <v>0</v>
      </c>
      <c r="AF64" s="27">
        <v>0</v>
      </c>
      <c r="AG64" s="27">
        <v>0</v>
      </c>
      <c r="AH64" s="27">
        <v>0</v>
      </c>
      <c r="AI64" s="30">
        <f t="shared" si="12"/>
        <v>0</v>
      </c>
      <c r="AJ64" s="27">
        <v>0</v>
      </c>
      <c r="AK64" s="27">
        <v>0</v>
      </c>
      <c r="AL64" s="27">
        <v>0</v>
      </c>
      <c r="AM64" s="30">
        <f t="shared" si="13"/>
        <v>0</v>
      </c>
      <c r="AN64" s="27">
        <v>0</v>
      </c>
      <c r="AO64" s="27">
        <v>0</v>
      </c>
      <c r="AP64" s="27">
        <v>0</v>
      </c>
      <c r="AQ64" s="32">
        <v>1</v>
      </c>
      <c r="AR64" s="32" t="s">
        <v>243</v>
      </c>
      <c r="AS64" s="40">
        <v>43465</v>
      </c>
      <c r="AT64" s="54" t="s">
        <v>231</v>
      </c>
      <c r="AU64" s="55" t="s">
        <v>774</v>
      </c>
      <c r="AV64" s="26" t="s">
        <v>770</v>
      </c>
      <c r="AW64" s="26" t="s">
        <v>771</v>
      </c>
      <c r="AX64" s="26" t="s">
        <v>772</v>
      </c>
    </row>
    <row r="65" spans="1:50" s="34" customFormat="1" ht="213.75" customHeight="1" collapsed="1" x14ac:dyDescent="0.25">
      <c r="A65" s="34" t="s">
        <v>32</v>
      </c>
      <c r="B65" s="26">
        <f>SUBTOTAL(103,$C$17:C65)</f>
        <v>49</v>
      </c>
      <c r="C65" s="26" t="s">
        <v>32</v>
      </c>
      <c r="D65" s="26" t="s">
        <v>503</v>
      </c>
      <c r="E65" s="39" t="s">
        <v>504</v>
      </c>
      <c r="F65" s="37">
        <v>42242</v>
      </c>
      <c r="G65" s="27">
        <v>28873330</v>
      </c>
      <c r="H65" s="27">
        <v>0</v>
      </c>
      <c r="I65" s="27">
        <v>23098655</v>
      </c>
      <c r="J65" s="28">
        <f t="shared" si="3"/>
        <v>0.79999968829366064</v>
      </c>
      <c r="K65" s="27">
        <v>23098655</v>
      </c>
      <c r="L65" s="28">
        <f t="shared" si="4"/>
        <v>0.79999968829366064</v>
      </c>
      <c r="M65" s="29">
        <v>0</v>
      </c>
      <c r="N65" s="29">
        <v>23098655</v>
      </c>
      <c r="O65" s="29">
        <v>435997.58</v>
      </c>
      <c r="P65" s="29">
        <v>0</v>
      </c>
      <c r="Q65" s="29">
        <v>0</v>
      </c>
      <c r="R65" s="30">
        <f t="shared" si="5"/>
        <v>0</v>
      </c>
      <c r="S65" s="30">
        <f t="shared" si="6"/>
        <v>0</v>
      </c>
      <c r="T65" s="30">
        <f t="shared" si="7"/>
        <v>0</v>
      </c>
      <c r="U65" s="30">
        <f t="shared" si="8"/>
        <v>0</v>
      </c>
      <c r="V65" s="30">
        <f t="shared" si="9"/>
        <v>0</v>
      </c>
      <c r="W65" s="27">
        <v>0</v>
      </c>
      <c r="X65" s="27">
        <v>0</v>
      </c>
      <c r="Y65" s="27">
        <v>0</v>
      </c>
      <c r="Z65" s="27">
        <v>0</v>
      </c>
      <c r="AA65" s="30">
        <f t="shared" si="10"/>
        <v>0</v>
      </c>
      <c r="AB65" s="27">
        <v>0</v>
      </c>
      <c r="AC65" s="27">
        <v>0</v>
      </c>
      <c r="AD65" s="27">
        <v>0</v>
      </c>
      <c r="AE65" s="30">
        <f t="shared" si="11"/>
        <v>0</v>
      </c>
      <c r="AF65" s="27">
        <v>0</v>
      </c>
      <c r="AG65" s="27">
        <v>0</v>
      </c>
      <c r="AH65" s="27">
        <v>0</v>
      </c>
      <c r="AI65" s="30">
        <f t="shared" si="12"/>
        <v>0</v>
      </c>
      <c r="AJ65" s="27">
        <v>0</v>
      </c>
      <c r="AK65" s="27">
        <v>0</v>
      </c>
      <c r="AL65" s="27">
        <v>0</v>
      </c>
      <c r="AM65" s="30">
        <f t="shared" si="13"/>
        <v>0</v>
      </c>
      <c r="AN65" s="27">
        <v>0</v>
      </c>
      <c r="AO65" s="27">
        <v>0</v>
      </c>
      <c r="AP65" s="27">
        <v>0</v>
      </c>
      <c r="AQ65" s="32">
        <v>1</v>
      </c>
      <c r="AR65" s="32" t="s">
        <v>243</v>
      </c>
      <c r="AS65" s="40">
        <v>43465</v>
      </c>
      <c r="AT65" s="54" t="s">
        <v>231</v>
      </c>
      <c r="AU65" s="55" t="s">
        <v>774</v>
      </c>
      <c r="AV65" s="26" t="s">
        <v>770</v>
      </c>
      <c r="AW65" s="26" t="s">
        <v>771</v>
      </c>
      <c r="AX65" s="26" t="s">
        <v>772</v>
      </c>
    </row>
    <row r="66" spans="1:50" s="34" customFormat="1" ht="185.25" customHeight="1" collapsed="1" x14ac:dyDescent="0.25">
      <c r="A66" s="73" t="s">
        <v>211</v>
      </c>
      <c r="B66" s="26">
        <f>SUBTOTAL(103,$C$17:C66)</f>
        <v>50</v>
      </c>
      <c r="C66" s="26" t="s">
        <v>233</v>
      </c>
      <c r="D66" s="26" t="s">
        <v>505</v>
      </c>
      <c r="E66" s="39" t="s">
        <v>506</v>
      </c>
      <c r="F66" s="37">
        <v>42723</v>
      </c>
      <c r="G66" s="27">
        <v>604680175</v>
      </c>
      <c r="H66" s="27">
        <v>207675904.41999999</v>
      </c>
      <c r="I66" s="27">
        <v>352700000</v>
      </c>
      <c r="J66" s="28">
        <f t="shared" si="3"/>
        <v>0.5832835515072079</v>
      </c>
      <c r="K66" s="27">
        <v>352700000</v>
      </c>
      <c r="L66" s="28">
        <f t="shared" si="4"/>
        <v>0.5832835515072079</v>
      </c>
      <c r="M66" s="29">
        <v>0</v>
      </c>
      <c r="N66" s="29">
        <v>145024095.58000001</v>
      </c>
      <c r="O66" s="29">
        <v>185.3</v>
      </c>
      <c r="P66" s="29">
        <v>0</v>
      </c>
      <c r="Q66" s="29">
        <v>0</v>
      </c>
      <c r="R66" s="30">
        <f t="shared" si="5"/>
        <v>0</v>
      </c>
      <c r="S66" s="30">
        <f t="shared" si="6"/>
        <v>0</v>
      </c>
      <c r="T66" s="30">
        <f t="shared" si="7"/>
        <v>0</v>
      </c>
      <c r="U66" s="30">
        <f t="shared" si="8"/>
        <v>0</v>
      </c>
      <c r="V66" s="30">
        <f t="shared" si="9"/>
        <v>0</v>
      </c>
      <c r="W66" s="27">
        <v>0</v>
      </c>
      <c r="X66" s="27">
        <v>0</v>
      </c>
      <c r="Y66" s="27">
        <v>0</v>
      </c>
      <c r="Z66" s="27">
        <v>0</v>
      </c>
      <c r="AA66" s="30">
        <f t="shared" si="10"/>
        <v>0</v>
      </c>
      <c r="AB66" s="27">
        <v>0</v>
      </c>
      <c r="AC66" s="27">
        <v>0</v>
      </c>
      <c r="AD66" s="27">
        <v>0</v>
      </c>
      <c r="AE66" s="30">
        <f t="shared" si="11"/>
        <v>0</v>
      </c>
      <c r="AF66" s="27">
        <v>0</v>
      </c>
      <c r="AG66" s="27">
        <v>0</v>
      </c>
      <c r="AH66" s="27">
        <v>0</v>
      </c>
      <c r="AI66" s="30">
        <f t="shared" si="12"/>
        <v>0</v>
      </c>
      <c r="AJ66" s="27">
        <v>0</v>
      </c>
      <c r="AK66" s="27">
        <v>0</v>
      </c>
      <c r="AL66" s="27">
        <v>0</v>
      </c>
      <c r="AM66" s="30">
        <f t="shared" si="13"/>
        <v>0</v>
      </c>
      <c r="AN66" s="27">
        <v>0</v>
      </c>
      <c r="AO66" s="27">
        <v>0</v>
      </c>
      <c r="AP66" s="27">
        <v>0</v>
      </c>
      <c r="AQ66" s="71">
        <v>1</v>
      </c>
      <c r="AR66" s="71" t="s">
        <v>287</v>
      </c>
      <c r="AS66" s="70">
        <v>43465</v>
      </c>
      <c r="AT66" s="54" t="s">
        <v>231</v>
      </c>
      <c r="AU66" s="55" t="s">
        <v>769</v>
      </c>
      <c r="AV66" s="26" t="s">
        <v>770</v>
      </c>
      <c r="AW66" s="26" t="s">
        <v>771</v>
      </c>
      <c r="AX66" s="26" t="s">
        <v>772</v>
      </c>
    </row>
    <row r="67" spans="1:50" s="34" customFormat="1" ht="174.75" customHeight="1" collapsed="1" x14ac:dyDescent="0.25">
      <c r="A67" s="34" t="s">
        <v>193</v>
      </c>
      <c r="B67" s="26">
        <f>SUBTOTAL(103,$C$17:C67)</f>
        <v>51</v>
      </c>
      <c r="C67" s="26" t="s">
        <v>193</v>
      </c>
      <c r="D67" s="26" t="s">
        <v>507</v>
      </c>
      <c r="E67" s="39" t="s">
        <v>411</v>
      </c>
      <c r="F67" s="37">
        <v>42734</v>
      </c>
      <c r="G67" s="27">
        <v>265393667</v>
      </c>
      <c r="H67" s="27">
        <v>241193373.30000001</v>
      </c>
      <c r="I67" s="27">
        <v>241193373</v>
      </c>
      <c r="J67" s="28">
        <f t="shared" si="3"/>
        <v>0.90881359652037208</v>
      </c>
      <c r="K67" s="27">
        <v>212314933.59999999</v>
      </c>
      <c r="L67" s="28">
        <f t="shared" si="4"/>
        <v>0.79999999999999993</v>
      </c>
      <c r="M67" s="29">
        <v>0.3</v>
      </c>
      <c r="N67" s="29">
        <v>0</v>
      </c>
      <c r="O67" s="29">
        <v>14703002.949999999</v>
      </c>
      <c r="P67" s="29">
        <v>0</v>
      </c>
      <c r="Q67" s="29">
        <v>0</v>
      </c>
      <c r="R67" s="30">
        <f t="shared" si="5"/>
        <v>0.3</v>
      </c>
      <c r="S67" s="30">
        <f t="shared" si="6"/>
        <v>0</v>
      </c>
      <c r="T67" s="30">
        <f t="shared" si="7"/>
        <v>0.3</v>
      </c>
      <c r="U67" s="30">
        <f t="shared" si="8"/>
        <v>0</v>
      </c>
      <c r="V67" s="30">
        <f t="shared" si="9"/>
        <v>0.3</v>
      </c>
      <c r="W67" s="27">
        <v>0</v>
      </c>
      <c r="X67" s="27">
        <v>0.3</v>
      </c>
      <c r="Y67" s="27">
        <v>0</v>
      </c>
      <c r="Z67" s="27">
        <v>0</v>
      </c>
      <c r="AA67" s="30">
        <f t="shared" si="10"/>
        <v>0</v>
      </c>
      <c r="AB67" s="27">
        <v>0</v>
      </c>
      <c r="AC67" s="27">
        <v>0</v>
      </c>
      <c r="AD67" s="27">
        <v>0</v>
      </c>
      <c r="AE67" s="30">
        <f t="shared" si="11"/>
        <v>0</v>
      </c>
      <c r="AF67" s="27">
        <v>0</v>
      </c>
      <c r="AG67" s="27">
        <v>0</v>
      </c>
      <c r="AH67" s="27">
        <v>0</v>
      </c>
      <c r="AI67" s="30">
        <f t="shared" si="12"/>
        <v>0</v>
      </c>
      <c r="AJ67" s="27">
        <v>0</v>
      </c>
      <c r="AK67" s="27">
        <v>0</v>
      </c>
      <c r="AL67" s="27">
        <v>0</v>
      </c>
      <c r="AM67" s="30">
        <f t="shared" si="13"/>
        <v>0</v>
      </c>
      <c r="AN67" s="27">
        <v>0</v>
      </c>
      <c r="AO67" s="27">
        <v>0</v>
      </c>
      <c r="AP67" s="27">
        <v>0</v>
      </c>
      <c r="AQ67" s="32">
        <v>1</v>
      </c>
      <c r="AR67" s="32" t="s">
        <v>288</v>
      </c>
      <c r="AS67" s="40">
        <v>43465</v>
      </c>
      <c r="AT67" s="54" t="s">
        <v>231</v>
      </c>
      <c r="AU67" s="55" t="s">
        <v>769</v>
      </c>
      <c r="AV67" s="26" t="s">
        <v>770</v>
      </c>
      <c r="AW67" s="26" t="s">
        <v>771</v>
      </c>
      <c r="AX67" s="26" t="s">
        <v>772</v>
      </c>
    </row>
    <row r="68" spans="1:50" s="34" customFormat="1" ht="174.75" customHeight="1" collapsed="1" x14ac:dyDescent="0.25">
      <c r="A68" s="34" t="s">
        <v>27</v>
      </c>
      <c r="B68" s="26">
        <f>SUBTOTAL(103,$C$17:C68)</f>
        <v>52</v>
      </c>
      <c r="C68" s="26" t="s">
        <v>27</v>
      </c>
      <c r="D68" s="26" t="s">
        <v>508</v>
      </c>
      <c r="E68" s="39" t="s">
        <v>509</v>
      </c>
      <c r="F68" s="37">
        <v>42137</v>
      </c>
      <c r="G68" s="27">
        <v>251959614</v>
      </c>
      <c r="H68" s="27">
        <v>184139521.47999999</v>
      </c>
      <c r="I68" s="27">
        <v>239361633.30000001</v>
      </c>
      <c r="J68" s="28">
        <f t="shared" si="3"/>
        <v>0.95000000000000007</v>
      </c>
      <c r="K68" s="27">
        <v>239361633.30000001</v>
      </c>
      <c r="L68" s="28">
        <f t="shared" si="4"/>
        <v>0.95000000000000007</v>
      </c>
      <c r="M68" s="29">
        <v>0</v>
      </c>
      <c r="N68" s="29">
        <v>55222111.82</v>
      </c>
      <c r="O68" s="29">
        <v>0</v>
      </c>
      <c r="P68" s="29">
        <v>0</v>
      </c>
      <c r="Q68" s="29">
        <v>0</v>
      </c>
      <c r="R68" s="30">
        <f t="shared" si="5"/>
        <v>0</v>
      </c>
      <c r="S68" s="30">
        <f t="shared" si="6"/>
        <v>0</v>
      </c>
      <c r="T68" s="30">
        <f t="shared" si="7"/>
        <v>0</v>
      </c>
      <c r="U68" s="30">
        <f t="shared" si="8"/>
        <v>0</v>
      </c>
      <c r="V68" s="30">
        <f t="shared" si="9"/>
        <v>0</v>
      </c>
      <c r="W68" s="27">
        <v>0</v>
      </c>
      <c r="X68" s="27">
        <v>0</v>
      </c>
      <c r="Y68" s="27">
        <v>0</v>
      </c>
      <c r="Z68" s="27">
        <v>0</v>
      </c>
      <c r="AA68" s="30">
        <f t="shared" si="10"/>
        <v>0</v>
      </c>
      <c r="AB68" s="27">
        <v>0</v>
      </c>
      <c r="AC68" s="27">
        <v>0</v>
      </c>
      <c r="AD68" s="27">
        <v>0</v>
      </c>
      <c r="AE68" s="30">
        <f t="shared" si="11"/>
        <v>0</v>
      </c>
      <c r="AF68" s="27">
        <v>0</v>
      </c>
      <c r="AG68" s="27">
        <v>0</v>
      </c>
      <c r="AH68" s="27">
        <v>0</v>
      </c>
      <c r="AI68" s="30">
        <f t="shared" si="12"/>
        <v>0</v>
      </c>
      <c r="AJ68" s="27">
        <v>0</v>
      </c>
      <c r="AK68" s="27">
        <v>0</v>
      </c>
      <c r="AL68" s="27">
        <v>0</v>
      </c>
      <c r="AM68" s="30">
        <f t="shared" si="13"/>
        <v>0</v>
      </c>
      <c r="AN68" s="27">
        <v>0</v>
      </c>
      <c r="AO68" s="27">
        <v>0</v>
      </c>
      <c r="AP68" s="27">
        <v>0</v>
      </c>
      <c r="AQ68" s="32">
        <v>1</v>
      </c>
      <c r="AR68" s="32" t="s">
        <v>289</v>
      </c>
      <c r="AS68" s="40">
        <v>43465</v>
      </c>
      <c r="AT68" s="54" t="s">
        <v>231</v>
      </c>
      <c r="AU68" s="55" t="s">
        <v>774</v>
      </c>
      <c r="AV68" s="26" t="s">
        <v>770</v>
      </c>
      <c r="AW68" s="26" t="s">
        <v>771</v>
      </c>
      <c r="AX68" s="26" t="s">
        <v>772</v>
      </c>
    </row>
    <row r="69" spans="1:50" s="34" customFormat="1" ht="194.25" customHeight="1" collapsed="1" x14ac:dyDescent="0.25">
      <c r="A69" s="34" t="s">
        <v>182</v>
      </c>
      <c r="B69" s="26">
        <f>SUBTOTAL(103,$C$17:C69)</f>
        <v>53</v>
      </c>
      <c r="C69" s="26" t="s">
        <v>182</v>
      </c>
      <c r="D69" s="26" t="s">
        <v>510</v>
      </c>
      <c r="E69" s="39" t="s">
        <v>511</v>
      </c>
      <c r="F69" s="37">
        <v>42874</v>
      </c>
      <c r="G69" s="27">
        <v>260819757</v>
      </c>
      <c r="H69" s="27">
        <v>0</v>
      </c>
      <c r="I69" s="27">
        <v>208655800</v>
      </c>
      <c r="J69" s="28">
        <f t="shared" si="3"/>
        <v>0.79999997852923388</v>
      </c>
      <c r="K69" s="27">
        <v>208655800</v>
      </c>
      <c r="L69" s="28">
        <f t="shared" si="4"/>
        <v>0.79999997852923388</v>
      </c>
      <c r="M69" s="29">
        <v>0</v>
      </c>
      <c r="N69" s="29">
        <v>208655800</v>
      </c>
      <c r="O69" s="29">
        <v>30105.93</v>
      </c>
      <c r="P69" s="29">
        <v>0</v>
      </c>
      <c r="Q69" s="29">
        <v>0</v>
      </c>
      <c r="R69" s="30">
        <f t="shared" si="5"/>
        <v>0</v>
      </c>
      <c r="S69" s="30">
        <f t="shared" si="6"/>
        <v>0</v>
      </c>
      <c r="T69" s="30">
        <f t="shared" si="7"/>
        <v>0</v>
      </c>
      <c r="U69" s="30">
        <f t="shared" si="8"/>
        <v>0</v>
      </c>
      <c r="V69" s="30">
        <f t="shared" si="9"/>
        <v>0</v>
      </c>
      <c r="W69" s="27">
        <v>0</v>
      </c>
      <c r="X69" s="27">
        <v>0</v>
      </c>
      <c r="Y69" s="27">
        <v>0</v>
      </c>
      <c r="Z69" s="27">
        <v>0</v>
      </c>
      <c r="AA69" s="30">
        <f t="shared" si="10"/>
        <v>0</v>
      </c>
      <c r="AB69" s="27">
        <v>0</v>
      </c>
      <c r="AC69" s="27">
        <v>0</v>
      </c>
      <c r="AD69" s="27">
        <v>0</v>
      </c>
      <c r="AE69" s="30">
        <f t="shared" si="11"/>
        <v>0</v>
      </c>
      <c r="AF69" s="27">
        <v>0</v>
      </c>
      <c r="AG69" s="27">
        <v>0</v>
      </c>
      <c r="AH69" s="27">
        <v>0</v>
      </c>
      <c r="AI69" s="30">
        <f t="shared" si="12"/>
        <v>0</v>
      </c>
      <c r="AJ69" s="27">
        <v>0</v>
      </c>
      <c r="AK69" s="27">
        <v>0</v>
      </c>
      <c r="AL69" s="27">
        <v>0</v>
      </c>
      <c r="AM69" s="30">
        <f t="shared" si="13"/>
        <v>0</v>
      </c>
      <c r="AN69" s="27">
        <v>0</v>
      </c>
      <c r="AO69" s="27">
        <v>0</v>
      </c>
      <c r="AP69" s="27">
        <v>0</v>
      </c>
      <c r="AQ69" s="32">
        <v>1</v>
      </c>
      <c r="AR69" s="32" t="s">
        <v>290</v>
      </c>
      <c r="AS69" s="40">
        <v>43465</v>
      </c>
      <c r="AT69" s="54" t="s">
        <v>231</v>
      </c>
      <c r="AU69" s="55" t="s">
        <v>769</v>
      </c>
      <c r="AV69" s="26" t="s">
        <v>770</v>
      </c>
      <c r="AW69" s="26" t="s">
        <v>771</v>
      </c>
      <c r="AX69" s="26" t="s">
        <v>772</v>
      </c>
    </row>
    <row r="70" spans="1:50" s="34" customFormat="1" ht="197.25" customHeight="1" collapsed="1" x14ac:dyDescent="0.25">
      <c r="A70" s="34" t="s">
        <v>212</v>
      </c>
      <c r="B70" s="26">
        <f>SUBTOTAL(103,$C$17:C70)</f>
        <v>54</v>
      </c>
      <c r="C70" s="26" t="s">
        <v>212</v>
      </c>
      <c r="D70" s="26" t="s">
        <v>512</v>
      </c>
      <c r="E70" s="39" t="s">
        <v>513</v>
      </c>
      <c r="F70" s="37">
        <v>42244</v>
      </c>
      <c r="G70" s="27">
        <v>48044531</v>
      </c>
      <c r="H70" s="27">
        <v>45924959.439999998</v>
      </c>
      <c r="I70" s="27">
        <v>45642304.450000003</v>
      </c>
      <c r="J70" s="28">
        <f t="shared" si="3"/>
        <v>0.95000000000000007</v>
      </c>
      <c r="K70" s="27">
        <v>14413359.300000001</v>
      </c>
      <c r="L70" s="28">
        <f t="shared" si="4"/>
        <v>0.3</v>
      </c>
      <c r="M70" s="29">
        <v>282654.99</v>
      </c>
      <c r="N70" s="29">
        <v>0</v>
      </c>
      <c r="O70" s="29">
        <v>0</v>
      </c>
      <c r="P70" s="29">
        <v>282654.99</v>
      </c>
      <c r="Q70" s="29">
        <v>282654.99</v>
      </c>
      <c r="R70" s="30">
        <f t="shared" si="5"/>
        <v>282654.99</v>
      </c>
      <c r="S70" s="30">
        <f t="shared" si="6"/>
        <v>0</v>
      </c>
      <c r="T70" s="30">
        <f t="shared" si="7"/>
        <v>282654.99</v>
      </c>
      <c r="U70" s="30">
        <f t="shared" si="8"/>
        <v>0</v>
      </c>
      <c r="V70" s="30">
        <f t="shared" si="9"/>
        <v>282654.99</v>
      </c>
      <c r="W70" s="27">
        <v>0</v>
      </c>
      <c r="X70" s="27">
        <v>282654.99</v>
      </c>
      <c r="Y70" s="27">
        <v>0</v>
      </c>
      <c r="Z70" s="27">
        <v>0</v>
      </c>
      <c r="AA70" s="30">
        <f t="shared" si="10"/>
        <v>0</v>
      </c>
      <c r="AB70" s="27">
        <v>0</v>
      </c>
      <c r="AC70" s="27">
        <v>0</v>
      </c>
      <c r="AD70" s="27">
        <v>0</v>
      </c>
      <c r="AE70" s="30">
        <f t="shared" si="11"/>
        <v>0</v>
      </c>
      <c r="AF70" s="27">
        <v>0</v>
      </c>
      <c r="AG70" s="27">
        <v>0</v>
      </c>
      <c r="AH70" s="27">
        <v>0</v>
      </c>
      <c r="AI70" s="30">
        <f t="shared" si="12"/>
        <v>0</v>
      </c>
      <c r="AJ70" s="27">
        <v>0</v>
      </c>
      <c r="AK70" s="27">
        <v>0</v>
      </c>
      <c r="AL70" s="27">
        <v>0</v>
      </c>
      <c r="AM70" s="30">
        <f t="shared" si="13"/>
        <v>0</v>
      </c>
      <c r="AN70" s="27">
        <v>0</v>
      </c>
      <c r="AO70" s="27">
        <v>0</v>
      </c>
      <c r="AP70" s="27">
        <v>0</v>
      </c>
      <c r="AQ70" s="32">
        <v>1</v>
      </c>
      <c r="AR70" s="32" t="s">
        <v>291</v>
      </c>
      <c r="AS70" s="40">
        <v>43159</v>
      </c>
      <c r="AT70" s="54"/>
      <c r="AU70" s="55" t="s">
        <v>769</v>
      </c>
      <c r="AV70" s="26" t="s">
        <v>775</v>
      </c>
      <c r="AW70" s="26" t="s">
        <v>771</v>
      </c>
      <c r="AX70" s="26" t="s">
        <v>772</v>
      </c>
    </row>
    <row r="71" spans="1:50" s="34" customFormat="1" ht="210" collapsed="1" x14ac:dyDescent="0.25">
      <c r="A71" s="34" t="s">
        <v>191</v>
      </c>
      <c r="B71" s="26">
        <f>SUBTOTAL(103,$C$17:C71)</f>
        <v>55</v>
      </c>
      <c r="C71" s="26" t="s">
        <v>191</v>
      </c>
      <c r="D71" s="26" t="s">
        <v>514</v>
      </c>
      <c r="E71" s="39" t="s">
        <v>515</v>
      </c>
      <c r="F71" s="37">
        <v>42473</v>
      </c>
      <c r="G71" s="27">
        <v>28813013</v>
      </c>
      <c r="H71" s="27">
        <v>19134042.059999999</v>
      </c>
      <c r="I71" s="27">
        <v>17844660.309999999</v>
      </c>
      <c r="J71" s="28">
        <f t="shared" si="3"/>
        <v>0.61932642414037009</v>
      </c>
      <c r="K71" s="27">
        <v>8643903.9000000004</v>
      </c>
      <c r="L71" s="28">
        <f t="shared" si="4"/>
        <v>0.3</v>
      </c>
      <c r="M71" s="29">
        <v>1289381.75</v>
      </c>
      <c r="N71" s="29">
        <v>0</v>
      </c>
      <c r="O71" s="29">
        <v>0</v>
      </c>
      <c r="P71" s="29">
        <v>1289381.75</v>
      </c>
      <c r="Q71" s="29">
        <v>1289381.75</v>
      </c>
      <c r="R71" s="30">
        <f t="shared" si="5"/>
        <v>1289381.75</v>
      </c>
      <c r="S71" s="30">
        <f t="shared" si="6"/>
        <v>0</v>
      </c>
      <c r="T71" s="30">
        <f t="shared" si="7"/>
        <v>1289381.75</v>
      </c>
      <c r="U71" s="30">
        <f t="shared" si="8"/>
        <v>0</v>
      </c>
      <c r="V71" s="30">
        <f t="shared" si="9"/>
        <v>1289381.75</v>
      </c>
      <c r="W71" s="27">
        <v>0</v>
      </c>
      <c r="X71" s="27">
        <v>1289381.75</v>
      </c>
      <c r="Y71" s="27">
        <v>0</v>
      </c>
      <c r="Z71" s="27">
        <v>0</v>
      </c>
      <c r="AA71" s="30">
        <f t="shared" si="10"/>
        <v>0</v>
      </c>
      <c r="AB71" s="27">
        <v>0</v>
      </c>
      <c r="AC71" s="27">
        <v>0</v>
      </c>
      <c r="AD71" s="27">
        <v>0</v>
      </c>
      <c r="AE71" s="30">
        <f t="shared" si="11"/>
        <v>0</v>
      </c>
      <c r="AF71" s="27">
        <v>0</v>
      </c>
      <c r="AG71" s="27">
        <v>0</v>
      </c>
      <c r="AH71" s="27">
        <v>0</v>
      </c>
      <c r="AI71" s="30">
        <f t="shared" si="12"/>
        <v>0</v>
      </c>
      <c r="AJ71" s="27">
        <v>0</v>
      </c>
      <c r="AK71" s="27">
        <v>0</v>
      </c>
      <c r="AL71" s="27">
        <v>0</v>
      </c>
      <c r="AM71" s="30">
        <f t="shared" si="13"/>
        <v>0</v>
      </c>
      <c r="AN71" s="27">
        <v>0</v>
      </c>
      <c r="AO71" s="27">
        <v>0</v>
      </c>
      <c r="AP71" s="27">
        <v>0</v>
      </c>
      <c r="AQ71" s="32">
        <v>8</v>
      </c>
      <c r="AR71" s="32" t="s">
        <v>292</v>
      </c>
      <c r="AS71" s="40">
        <v>43251</v>
      </c>
      <c r="AT71" s="54" t="s">
        <v>231</v>
      </c>
      <c r="AU71" s="55" t="s">
        <v>769</v>
      </c>
      <c r="AV71" s="26" t="s">
        <v>770</v>
      </c>
      <c r="AW71" s="26" t="s">
        <v>771</v>
      </c>
      <c r="AX71" s="26" t="s">
        <v>772</v>
      </c>
    </row>
    <row r="72" spans="1:50" s="34" customFormat="1" ht="157.5" collapsed="1" x14ac:dyDescent="0.25">
      <c r="A72" s="34" t="s">
        <v>190</v>
      </c>
      <c r="B72" s="26">
        <f>SUBTOTAL(103,$C$17:C72)</f>
        <v>56</v>
      </c>
      <c r="C72" s="26" t="s">
        <v>190</v>
      </c>
      <c r="D72" s="26" t="s">
        <v>516</v>
      </c>
      <c r="E72" s="39" t="s">
        <v>517</v>
      </c>
      <c r="F72" s="37">
        <v>42914</v>
      </c>
      <c r="G72" s="27">
        <v>6563340</v>
      </c>
      <c r="H72" s="27">
        <v>0</v>
      </c>
      <c r="I72" s="27">
        <v>1969002</v>
      </c>
      <c r="J72" s="28">
        <f t="shared" si="3"/>
        <v>0.3</v>
      </c>
      <c r="K72" s="27">
        <v>1969002</v>
      </c>
      <c r="L72" s="28">
        <f t="shared" si="4"/>
        <v>0.3</v>
      </c>
      <c r="M72" s="29">
        <v>0</v>
      </c>
      <c r="N72" s="29">
        <v>1969002</v>
      </c>
      <c r="O72" s="29">
        <v>0</v>
      </c>
      <c r="P72" s="29">
        <v>0</v>
      </c>
      <c r="Q72" s="29">
        <v>0</v>
      </c>
      <c r="R72" s="30">
        <f t="shared" si="5"/>
        <v>0</v>
      </c>
      <c r="S72" s="30">
        <f t="shared" si="6"/>
        <v>0</v>
      </c>
      <c r="T72" s="30">
        <f t="shared" si="7"/>
        <v>0</v>
      </c>
      <c r="U72" s="30">
        <f t="shared" si="8"/>
        <v>0</v>
      </c>
      <c r="V72" s="30">
        <f t="shared" si="9"/>
        <v>0</v>
      </c>
      <c r="W72" s="27">
        <v>0</v>
      </c>
      <c r="X72" s="27">
        <v>0</v>
      </c>
      <c r="Y72" s="27">
        <v>0</v>
      </c>
      <c r="Z72" s="27">
        <v>0</v>
      </c>
      <c r="AA72" s="30">
        <f t="shared" si="10"/>
        <v>0</v>
      </c>
      <c r="AB72" s="27">
        <v>0</v>
      </c>
      <c r="AC72" s="27">
        <v>0</v>
      </c>
      <c r="AD72" s="27">
        <v>0</v>
      </c>
      <c r="AE72" s="30">
        <f t="shared" si="11"/>
        <v>0</v>
      </c>
      <c r="AF72" s="27">
        <v>0</v>
      </c>
      <c r="AG72" s="27">
        <v>0</v>
      </c>
      <c r="AH72" s="27">
        <v>0</v>
      </c>
      <c r="AI72" s="30">
        <f t="shared" si="12"/>
        <v>0</v>
      </c>
      <c r="AJ72" s="27">
        <v>0</v>
      </c>
      <c r="AK72" s="27">
        <v>0</v>
      </c>
      <c r="AL72" s="27">
        <v>0</v>
      </c>
      <c r="AM72" s="30">
        <f t="shared" si="13"/>
        <v>0</v>
      </c>
      <c r="AN72" s="27">
        <v>0</v>
      </c>
      <c r="AO72" s="27">
        <v>0</v>
      </c>
      <c r="AP72" s="27">
        <v>0</v>
      </c>
      <c r="AQ72" s="32">
        <v>1</v>
      </c>
      <c r="AR72" s="32" t="s">
        <v>293</v>
      </c>
      <c r="AS72" s="40">
        <v>43312</v>
      </c>
      <c r="AT72" s="54" t="s">
        <v>231</v>
      </c>
      <c r="AU72" s="55" t="s">
        <v>769</v>
      </c>
      <c r="AV72" s="26" t="s">
        <v>770</v>
      </c>
      <c r="AW72" s="26" t="s">
        <v>771</v>
      </c>
      <c r="AX72" s="26" t="s">
        <v>772</v>
      </c>
    </row>
    <row r="73" spans="1:50" s="34" customFormat="1" ht="157.5" collapsed="1" x14ac:dyDescent="0.25">
      <c r="A73" s="34" t="s">
        <v>213</v>
      </c>
      <c r="B73" s="26">
        <f>SUBTOTAL(103,$C$17:C73)</f>
        <v>57</v>
      </c>
      <c r="C73" s="26" t="s">
        <v>213</v>
      </c>
      <c r="D73" s="26" t="s">
        <v>518</v>
      </c>
      <c r="E73" s="39" t="s">
        <v>519</v>
      </c>
      <c r="F73" s="37">
        <v>42643</v>
      </c>
      <c r="G73" s="27">
        <v>37495117</v>
      </c>
      <c r="H73" s="27">
        <v>24301750.170000002</v>
      </c>
      <c r="I73" s="27">
        <v>23551586.649999999</v>
      </c>
      <c r="J73" s="28">
        <f t="shared" si="3"/>
        <v>0.6281241007995787</v>
      </c>
      <c r="K73" s="27">
        <v>11248535.1</v>
      </c>
      <c r="L73" s="28">
        <f t="shared" si="4"/>
        <v>0.3</v>
      </c>
      <c r="M73" s="29">
        <v>750163.52</v>
      </c>
      <c r="N73" s="29">
        <v>0</v>
      </c>
      <c r="O73" s="29">
        <v>0</v>
      </c>
      <c r="P73" s="29">
        <v>750163.52</v>
      </c>
      <c r="Q73" s="29">
        <v>750163.52</v>
      </c>
      <c r="R73" s="30">
        <f t="shared" si="5"/>
        <v>750163.52</v>
      </c>
      <c r="S73" s="30">
        <f t="shared" si="6"/>
        <v>0</v>
      </c>
      <c r="T73" s="30">
        <f t="shared" si="7"/>
        <v>750163.52</v>
      </c>
      <c r="U73" s="30">
        <f t="shared" si="8"/>
        <v>0</v>
      </c>
      <c r="V73" s="30">
        <f t="shared" si="9"/>
        <v>750163.52</v>
      </c>
      <c r="W73" s="27">
        <v>0</v>
      </c>
      <c r="X73" s="27">
        <v>750163.52</v>
      </c>
      <c r="Y73" s="27">
        <v>0</v>
      </c>
      <c r="Z73" s="27">
        <v>0</v>
      </c>
      <c r="AA73" s="30">
        <f t="shared" si="10"/>
        <v>0</v>
      </c>
      <c r="AB73" s="27">
        <v>0</v>
      </c>
      <c r="AC73" s="27">
        <v>0</v>
      </c>
      <c r="AD73" s="27">
        <v>0</v>
      </c>
      <c r="AE73" s="30">
        <f t="shared" si="11"/>
        <v>0</v>
      </c>
      <c r="AF73" s="27">
        <v>0</v>
      </c>
      <c r="AG73" s="27">
        <v>0</v>
      </c>
      <c r="AH73" s="27">
        <v>0</v>
      </c>
      <c r="AI73" s="30">
        <f t="shared" si="12"/>
        <v>0</v>
      </c>
      <c r="AJ73" s="27">
        <v>0</v>
      </c>
      <c r="AK73" s="27">
        <v>0</v>
      </c>
      <c r="AL73" s="27">
        <v>0</v>
      </c>
      <c r="AM73" s="30">
        <f t="shared" si="13"/>
        <v>0</v>
      </c>
      <c r="AN73" s="27">
        <v>0</v>
      </c>
      <c r="AO73" s="27">
        <v>0</v>
      </c>
      <c r="AP73" s="27">
        <v>0</v>
      </c>
      <c r="AQ73" s="32">
        <v>6</v>
      </c>
      <c r="AR73" s="32" t="s">
        <v>294</v>
      </c>
      <c r="AS73" s="40">
        <v>43465</v>
      </c>
      <c r="AT73" s="54" t="s">
        <v>231</v>
      </c>
      <c r="AU73" s="55" t="s">
        <v>769</v>
      </c>
      <c r="AV73" s="26" t="s">
        <v>770</v>
      </c>
      <c r="AW73" s="26" t="s">
        <v>771</v>
      </c>
      <c r="AX73" s="26" t="s">
        <v>772</v>
      </c>
    </row>
    <row r="74" spans="1:50" s="34" customFormat="1" ht="157.5" collapsed="1" x14ac:dyDescent="0.25">
      <c r="A74" s="34" t="s">
        <v>168</v>
      </c>
      <c r="B74" s="26">
        <f>SUBTOTAL(103,$C$17:C74)</f>
        <v>58</v>
      </c>
      <c r="C74" s="26" t="s">
        <v>168</v>
      </c>
      <c r="D74" s="26" t="s">
        <v>520</v>
      </c>
      <c r="E74" s="39" t="s">
        <v>521</v>
      </c>
      <c r="F74" s="37">
        <v>41962</v>
      </c>
      <c r="G74" s="27">
        <v>31748008.25</v>
      </c>
      <c r="H74" s="27">
        <v>18517342.34</v>
      </c>
      <c r="I74" s="27">
        <v>25574405.960000001</v>
      </c>
      <c r="J74" s="28">
        <f t="shared" si="3"/>
        <v>0.80554363469399692</v>
      </c>
      <c r="K74" s="27">
        <v>25398406.600000001</v>
      </c>
      <c r="L74" s="28">
        <f t="shared" si="4"/>
        <v>0.8</v>
      </c>
      <c r="M74" s="29">
        <v>0</v>
      </c>
      <c r="N74" s="29">
        <v>7057063.6200000001</v>
      </c>
      <c r="O74" s="29">
        <v>0</v>
      </c>
      <c r="P74" s="29">
        <v>0</v>
      </c>
      <c r="Q74" s="29">
        <v>4586201.88</v>
      </c>
      <c r="R74" s="30">
        <f t="shared" si="5"/>
        <v>0</v>
      </c>
      <c r="S74" s="30">
        <f t="shared" si="6"/>
        <v>0</v>
      </c>
      <c r="T74" s="30">
        <f t="shared" si="7"/>
        <v>0</v>
      </c>
      <c r="U74" s="30">
        <f t="shared" si="8"/>
        <v>0</v>
      </c>
      <c r="V74" s="30">
        <f t="shared" si="9"/>
        <v>0</v>
      </c>
      <c r="W74" s="27">
        <v>0</v>
      </c>
      <c r="X74" s="27">
        <v>0</v>
      </c>
      <c r="Y74" s="27">
        <v>0</v>
      </c>
      <c r="Z74" s="27">
        <v>0</v>
      </c>
      <c r="AA74" s="30">
        <f t="shared" si="10"/>
        <v>0</v>
      </c>
      <c r="AB74" s="27">
        <v>0</v>
      </c>
      <c r="AC74" s="27">
        <v>0</v>
      </c>
      <c r="AD74" s="27">
        <v>0</v>
      </c>
      <c r="AE74" s="30">
        <f t="shared" si="11"/>
        <v>0</v>
      </c>
      <c r="AF74" s="27">
        <v>0</v>
      </c>
      <c r="AG74" s="27">
        <v>0</v>
      </c>
      <c r="AH74" s="27">
        <v>0</v>
      </c>
      <c r="AI74" s="30">
        <f t="shared" si="12"/>
        <v>0</v>
      </c>
      <c r="AJ74" s="27">
        <v>0</v>
      </c>
      <c r="AK74" s="27">
        <v>0</v>
      </c>
      <c r="AL74" s="27">
        <v>0</v>
      </c>
      <c r="AM74" s="30">
        <f t="shared" si="13"/>
        <v>0</v>
      </c>
      <c r="AN74" s="27">
        <v>0</v>
      </c>
      <c r="AO74" s="27">
        <v>0</v>
      </c>
      <c r="AP74" s="27">
        <v>0</v>
      </c>
      <c r="AQ74" s="32">
        <v>6</v>
      </c>
      <c r="AR74" s="32" t="s">
        <v>295</v>
      </c>
      <c r="AS74" s="40">
        <v>43190</v>
      </c>
      <c r="AT74" s="54" t="s">
        <v>231</v>
      </c>
      <c r="AU74" s="55" t="s">
        <v>773</v>
      </c>
      <c r="AV74" s="26" t="s">
        <v>770</v>
      </c>
      <c r="AW74" s="26" t="s">
        <v>771</v>
      </c>
      <c r="AX74" s="26" t="s">
        <v>776</v>
      </c>
    </row>
    <row r="75" spans="1:50" s="34" customFormat="1" ht="132.75" customHeight="1" collapsed="1" x14ac:dyDescent="0.25">
      <c r="A75" s="34" t="s">
        <v>170</v>
      </c>
      <c r="B75" s="26">
        <f>SUBTOTAL(103,$C$17:C75)</f>
        <v>59</v>
      </c>
      <c r="C75" s="26" t="s">
        <v>170</v>
      </c>
      <c r="D75" s="26" t="s">
        <v>522</v>
      </c>
      <c r="E75" s="39" t="s">
        <v>523</v>
      </c>
      <c r="F75" s="37">
        <v>41962</v>
      </c>
      <c r="G75" s="27">
        <v>48963382.939999998</v>
      </c>
      <c r="H75" s="27">
        <v>20521495.640000001</v>
      </c>
      <c r="I75" s="27">
        <v>38850100</v>
      </c>
      <c r="J75" s="28">
        <f t="shared" si="3"/>
        <v>0.79345212007934851</v>
      </c>
      <c r="K75" s="27">
        <v>38850100</v>
      </c>
      <c r="L75" s="28">
        <f t="shared" si="4"/>
        <v>0.79345212007934851</v>
      </c>
      <c r="M75" s="29">
        <v>0</v>
      </c>
      <c r="N75" s="29">
        <v>18328604.359999999</v>
      </c>
      <c r="O75" s="29">
        <v>0</v>
      </c>
      <c r="P75" s="29">
        <v>0</v>
      </c>
      <c r="Q75" s="29">
        <v>0</v>
      </c>
      <c r="R75" s="30">
        <f t="shared" si="5"/>
        <v>0</v>
      </c>
      <c r="S75" s="30">
        <f t="shared" si="6"/>
        <v>0</v>
      </c>
      <c r="T75" s="30">
        <f t="shared" si="7"/>
        <v>0</v>
      </c>
      <c r="U75" s="30">
        <f t="shared" si="8"/>
        <v>0</v>
      </c>
      <c r="V75" s="30">
        <f t="shared" si="9"/>
        <v>0</v>
      </c>
      <c r="W75" s="27">
        <v>0</v>
      </c>
      <c r="X75" s="27">
        <v>0</v>
      </c>
      <c r="Y75" s="27">
        <v>0</v>
      </c>
      <c r="Z75" s="27">
        <v>0</v>
      </c>
      <c r="AA75" s="30">
        <f t="shared" si="10"/>
        <v>0</v>
      </c>
      <c r="AB75" s="27">
        <v>0</v>
      </c>
      <c r="AC75" s="27">
        <v>0</v>
      </c>
      <c r="AD75" s="27">
        <v>0</v>
      </c>
      <c r="AE75" s="30">
        <f t="shared" si="11"/>
        <v>0</v>
      </c>
      <c r="AF75" s="27">
        <v>0</v>
      </c>
      <c r="AG75" s="27">
        <v>0</v>
      </c>
      <c r="AH75" s="27">
        <v>0</v>
      </c>
      <c r="AI75" s="30">
        <f t="shared" si="12"/>
        <v>0</v>
      </c>
      <c r="AJ75" s="27">
        <v>0</v>
      </c>
      <c r="AK75" s="27">
        <v>0</v>
      </c>
      <c r="AL75" s="27">
        <v>0</v>
      </c>
      <c r="AM75" s="30">
        <f t="shared" si="13"/>
        <v>0</v>
      </c>
      <c r="AN75" s="27">
        <v>0</v>
      </c>
      <c r="AO75" s="27">
        <v>0</v>
      </c>
      <c r="AP75" s="27">
        <v>0</v>
      </c>
      <c r="AQ75" s="32">
        <v>1</v>
      </c>
      <c r="AR75" s="32" t="s">
        <v>296</v>
      </c>
      <c r="AS75" s="40">
        <v>43190</v>
      </c>
      <c r="AT75" s="54" t="s">
        <v>231</v>
      </c>
      <c r="AU75" s="55" t="s">
        <v>773</v>
      </c>
      <c r="AV75" s="26" t="s">
        <v>770</v>
      </c>
      <c r="AW75" s="26" t="s">
        <v>771</v>
      </c>
      <c r="AX75" s="26" t="s">
        <v>776</v>
      </c>
    </row>
    <row r="76" spans="1:50" s="34" customFormat="1" ht="288.75" collapsed="1" x14ac:dyDescent="0.25">
      <c r="A76" s="34" t="s">
        <v>167</v>
      </c>
      <c r="B76" s="26">
        <f>SUBTOTAL(103,$C$17:C76)</f>
        <v>60</v>
      </c>
      <c r="C76" s="26" t="s">
        <v>167</v>
      </c>
      <c r="D76" s="26" t="s">
        <v>524</v>
      </c>
      <c r="E76" s="39" t="s">
        <v>525</v>
      </c>
      <c r="F76" s="37">
        <v>41962</v>
      </c>
      <c r="G76" s="27">
        <v>138514780.53</v>
      </c>
      <c r="H76" s="27">
        <v>37532750.880000003</v>
      </c>
      <c r="I76" s="27">
        <v>111104433.8</v>
      </c>
      <c r="J76" s="28">
        <f t="shared" si="3"/>
        <v>0.80211247763509697</v>
      </c>
      <c r="K76" s="27">
        <v>110811824.42</v>
      </c>
      <c r="L76" s="28">
        <f t="shared" si="4"/>
        <v>0.79999999997112226</v>
      </c>
      <c r="M76" s="29">
        <v>0</v>
      </c>
      <c r="N76" s="29">
        <v>73571682.920000002</v>
      </c>
      <c r="O76" s="29">
        <v>1110</v>
      </c>
      <c r="P76" s="29">
        <v>0</v>
      </c>
      <c r="Q76" s="29">
        <v>20484607.699999999</v>
      </c>
      <c r="R76" s="30">
        <f t="shared" si="5"/>
        <v>0</v>
      </c>
      <c r="S76" s="30">
        <f t="shared" si="6"/>
        <v>0</v>
      </c>
      <c r="T76" s="30">
        <f t="shared" si="7"/>
        <v>0</v>
      </c>
      <c r="U76" s="30">
        <f t="shared" si="8"/>
        <v>0</v>
      </c>
      <c r="V76" s="30">
        <f t="shared" si="9"/>
        <v>0</v>
      </c>
      <c r="W76" s="27">
        <v>0</v>
      </c>
      <c r="X76" s="27">
        <v>0</v>
      </c>
      <c r="Y76" s="27">
        <v>0</v>
      </c>
      <c r="Z76" s="27">
        <v>0</v>
      </c>
      <c r="AA76" s="30">
        <f t="shared" si="10"/>
        <v>0</v>
      </c>
      <c r="AB76" s="27">
        <v>0</v>
      </c>
      <c r="AC76" s="27">
        <v>0</v>
      </c>
      <c r="AD76" s="27">
        <v>0</v>
      </c>
      <c r="AE76" s="30">
        <f t="shared" si="11"/>
        <v>0</v>
      </c>
      <c r="AF76" s="27">
        <v>0</v>
      </c>
      <c r="AG76" s="27">
        <v>0</v>
      </c>
      <c r="AH76" s="27">
        <v>0</v>
      </c>
      <c r="AI76" s="30">
        <f t="shared" si="12"/>
        <v>0</v>
      </c>
      <c r="AJ76" s="27">
        <v>0</v>
      </c>
      <c r="AK76" s="27">
        <v>0</v>
      </c>
      <c r="AL76" s="27">
        <v>0</v>
      </c>
      <c r="AM76" s="30">
        <f t="shared" si="13"/>
        <v>0</v>
      </c>
      <c r="AN76" s="27">
        <v>0</v>
      </c>
      <c r="AO76" s="27">
        <v>0</v>
      </c>
      <c r="AP76" s="27">
        <v>0</v>
      </c>
      <c r="AQ76" s="32">
        <v>11</v>
      </c>
      <c r="AR76" s="32" t="s">
        <v>297</v>
      </c>
      <c r="AS76" s="40">
        <v>43434</v>
      </c>
      <c r="AT76" s="54" t="s">
        <v>231</v>
      </c>
      <c r="AU76" s="55" t="s">
        <v>773</v>
      </c>
      <c r="AV76" s="26" t="s">
        <v>770</v>
      </c>
      <c r="AW76" s="26" t="s">
        <v>771</v>
      </c>
      <c r="AX76" s="26" t="s">
        <v>776</v>
      </c>
    </row>
    <row r="77" spans="1:50" s="34" customFormat="1" ht="195" customHeight="1" collapsed="1" x14ac:dyDescent="0.25">
      <c r="A77" s="34" t="s">
        <v>137</v>
      </c>
      <c r="B77" s="26">
        <f>SUBTOTAL(103,$C$17:C77)</f>
        <v>61</v>
      </c>
      <c r="C77" s="26" t="s">
        <v>137</v>
      </c>
      <c r="D77" s="26" t="s">
        <v>526</v>
      </c>
      <c r="E77" s="39" t="s">
        <v>527</v>
      </c>
      <c r="F77" s="37">
        <v>42110</v>
      </c>
      <c r="G77" s="27">
        <v>166660000</v>
      </c>
      <c r="H77" s="27">
        <v>102012734.83</v>
      </c>
      <c r="I77" s="27">
        <v>158326998.81</v>
      </c>
      <c r="J77" s="28">
        <f t="shared" si="3"/>
        <v>0.94999999285971437</v>
      </c>
      <c r="K77" s="27">
        <v>133328000</v>
      </c>
      <c r="L77" s="28">
        <f t="shared" si="4"/>
        <v>0.8</v>
      </c>
      <c r="M77" s="29">
        <v>0</v>
      </c>
      <c r="N77" s="29">
        <v>56314263.979999997</v>
      </c>
      <c r="O77" s="29">
        <v>893222.59</v>
      </c>
      <c r="P77" s="29">
        <v>0</v>
      </c>
      <c r="Q77" s="29">
        <v>0</v>
      </c>
      <c r="R77" s="30">
        <f t="shared" si="5"/>
        <v>0</v>
      </c>
      <c r="S77" s="30">
        <f t="shared" si="6"/>
        <v>0</v>
      </c>
      <c r="T77" s="30">
        <f t="shared" si="7"/>
        <v>0</v>
      </c>
      <c r="U77" s="30">
        <f t="shared" si="8"/>
        <v>0</v>
      </c>
      <c r="V77" s="30">
        <f t="shared" si="9"/>
        <v>0</v>
      </c>
      <c r="W77" s="27">
        <v>0</v>
      </c>
      <c r="X77" s="27">
        <v>0</v>
      </c>
      <c r="Y77" s="27">
        <v>0</v>
      </c>
      <c r="Z77" s="27">
        <v>0</v>
      </c>
      <c r="AA77" s="30">
        <f t="shared" si="10"/>
        <v>0</v>
      </c>
      <c r="AB77" s="27">
        <v>0</v>
      </c>
      <c r="AC77" s="27">
        <v>0</v>
      </c>
      <c r="AD77" s="27">
        <v>0</v>
      </c>
      <c r="AE77" s="30">
        <f t="shared" si="11"/>
        <v>0</v>
      </c>
      <c r="AF77" s="27">
        <v>0</v>
      </c>
      <c r="AG77" s="27">
        <v>0</v>
      </c>
      <c r="AH77" s="27">
        <v>0</v>
      </c>
      <c r="AI77" s="30">
        <f t="shared" si="12"/>
        <v>0</v>
      </c>
      <c r="AJ77" s="27">
        <v>0</v>
      </c>
      <c r="AK77" s="27">
        <v>0</v>
      </c>
      <c r="AL77" s="27">
        <v>0</v>
      </c>
      <c r="AM77" s="30">
        <f t="shared" si="13"/>
        <v>0</v>
      </c>
      <c r="AN77" s="27">
        <v>0</v>
      </c>
      <c r="AO77" s="27">
        <v>0</v>
      </c>
      <c r="AP77" s="27">
        <v>0</v>
      </c>
      <c r="AQ77" s="32">
        <v>1</v>
      </c>
      <c r="AR77" s="32" t="s">
        <v>298</v>
      </c>
      <c r="AS77" s="40">
        <v>43190</v>
      </c>
      <c r="AT77" s="54" t="s">
        <v>231</v>
      </c>
      <c r="AU77" s="55" t="s">
        <v>777</v>
      </c>
      <c r="AV77" s="26" t="s">
        <v>770</v>
      </c>
      <c r="AW77" s="26" t="s">
        <v>771</v>
      </c>
      <c r="AX77" s="26" t="s">
        <v>776</v>
      </c>
    </row>
    <row r="78" spans="1:50" s="34" customFormat="1" ht="409.5" customHeight="1" collapsed="1" x14ac:dyDescent="0.25">
      <c r="A78" s="34" t="s">
        <v>148</v>
      </c>
      <c r="B78" s="26">
        <f>SUBTOTAL(103,$C$17:C78)</f>
        <v>62</v>
      </c>
      <c r="C78" s="26" t="s">
        <v>148</v>
      </c>
      <c r="D78" s="26" t="s">
        <v>528</v>
      </c>
      <c r="E78" s="39" t="s">
        <v>411</v>
      </c>
      <c r="F78" s="37">
        <v>42734</v>
      </c>
      <c r="G78" s="27">
        <v>392887090</v>
      </c>
      <c r="H78" s="27">
        <v>170206249.93000001</v>
      </c>
      <c r="I78" s="27">
        <v>314309672</v>
      </c>
      <c r="J78" s="28">
        <f t="shared" si="3"/>
        <v>0.8</v>
      </c>
      <c r="K78" s="27">
        <v>314309672</v>
      </c>
      <c r="L78" s="28">
        <f t="shared" si="4"/>
        <v>0.8</v>
      </c>
      <c r="M78" s="29">
        <v>0</v>
      </c>
      <c r="N78" s="29">
        <v>144103422.06999999</v>
      </c>
      <c r="O78" s="29">
        <v>14703002.949999999</v>
      </c>
      <c r="P78" s="29">
        <v>58933063.5</v>
      </c>
      <c r="Q78" s="29">
        <v>58933063.5</v>
      </c>
      <c r="R78" s="30">
        <f t="shared" si="5"/>
        <v>58933063.5</v>
      </c>
      <c r="S78" s="30">
        <f t="shared" si="6"/>
        <v>0</v>
      </c>
      <c r="T78" s="30">
        <f t="shared" si="7"/>
        <v>58933063.5</v>
      </c>
      <c r="U78" s="30">
        <f t="shared" si="8"/>
        <v>0</v>
      </c>
      <c r="V78" s="30">
        <f t="shared" si="9"/>
        <v>58933063.5</v>
      </c>
      <c r="W78" s="27">
        <v>0</v>
      </c>
      <c r="X78" s="27">
        <v>0</v>
      </c>
      <c r="Y78" s="27">
        <v>58933063.5</v>
      </c>
      <c r="Z78" s="27">
        <v>0</v>
      </c>
      <c r="AA78" s="30">
        <f t="shared" si="10"/>
        <v>0</v>
      </c>
      <c r="AB78" s="27">
        <v>0</v>
      </c>
      <c r="AC78" s="27">
        <v>0</v>
      </c>
      <c r="AD78" s="27">
        <v>0</v>
      </c>
      <c r="AE78" s="30">
        <f t="shared" si="11"/>
        <v>0</v>
      </c>
      <c r="AF78" s="27">
        <v>0</v>
      </c>
      <c r="AG78" s="27">
        <v>0</v>
      </c>
      <c r="AH78" s="27">
        <v>0</v>
      </c>
      <c r="AI78" s="30">
        <f t="shared" si="12"/>
        <v>0</v>
      </c>
      <c r="AJ78" s="27">
        <v>0</v>
      </c>
      <c r="AK78" s="27">
        <v>0</v>
      </c>
      <c r="AL78" s="27">
        <v>0</v>
      </c>
      <c r="AM78" s="30">
        <f t="shared" si="13"/>
        <v>0</v>
      </c>
      <c r="AN78" s="27">
        <v>0</v>
      </c>
      <c r="AO78" s="27">
        <v>0</v>
      </c>
      <c r="AP78" s="27">
        <v>0</v>
      </c>
      <c r="AQ78" s="32">
        <v>25</v>
      </c>
      <c r="AR78" s="32" t="s">
        <v>299</v>
      </c>
      <c r="AS78" s="40">
        <v>43190</v>
      </c>
      <c r="AT78" s="54" t="s">
        <v>231</v>
      </c>
      <c r="AU78" s="55" t="s">
        <v>777</v>
      </c>
      <c r="AV78" s="26" t="s">
        <v>770</v>
      </c>
      <c r="AW78" s="26" t="s">
        <v>771</v>
      </c>
      <c r="AX78" s="26" t="s">
        <v>776</v>
      </c>
    </row>
    <row r="79" spans="1:50" s="34" customFormat="1" ht="208.5" customHeight="1" collapsed="1" x14ac:dyDescent="0.25">
      <c r="A79" s="34" t="s">
        <v>146</v>
      </c>
      <c r="B79" s="26">
        <f>SUBTOTAL(103,$C$17:C79)</f>
        <v>63</v>
      </c>
      <c r="C79" s="26" t="s">
        <v>146</v>
      </c>
      <c r="D79" s="26" t="s">
        <v>529</v>
      </c>
      <c r="E79" s="39" t="s">
        <v>530</v>
      </c>
      <c r="F79" s="37">
        <v>42332</v>
      </c>
      <c r="G79" s="27">
        <v>1979047488</v>
      </c>
      <c r="H79" s="27">
        <v>854598413.61000001</v>
      </c>
      <c r="I79" s="27">
        <v>854598413.61000001</v>
      </c>
      <c r="J79" s="28">
        <f t="shared" si="3"/>
        <v>0.43182309610652458</v>
      </c>
      <c r="K79" s="27">
        <v>724393030</v>
      </c>
      <c r="L79" s="28">
        <f t="shared" si="4"/>
        <v>0.36603115104229372</v>
      </c>
      <c r="M79" s="29">
        <v>0</v>
      </c>
      <c r="N79" s="29">
        <v>0</v>
      </c>
      <c r="O79" s="29">
        <v>30181625.280000001</v>
      </c>
      <c r="P79" s="29">
        <v>0</v>
      </c>
      <c r="Q79" s="29">
        <v>0</v>
      </c>
      <c r="R79" s="30">
        <f t="shared" si="5"/>
        <v>0</v>
      </c>
      <c r="S79" s="30">
        <f t="shared" si="6"/>
        <v>0</v>
      </c>
      <c r="T79" s="30">
        <f t="shared" si="7"/>
        <v>0</v>
      </c>
      <c r="U79" s="30">
        <f t="shared" si="8"/>
        <v>0</v>
      </c>
      <c r="V79" s="30">
        <f t="shared" si="9"/>
        <v>0</v>
      </c>
      <c r="W79" s="27">
        <v>0</v>
      </c>
      <c r="X79" s="27">
        <v>0</v>
      </c>
      <c r="Y79" s="27">
        <v>0</v>
      </c>
      <c r="Z79" s="27">
        <v>0</v>
      </c>
      <c r="AA79" s="30">
        <f t="shared" si="10"/>
        <v>0</v>
      </c>
      <c r="AB79" s="27">
        <v>0</v>
      </c>
      <c r="AC79" s="27">
        <v>0</v>
      </c>
      <c r="AD79" s="27">
        <v>0</v>
      </c>
      <c r="AE79" s="30">
        <f t="shared" si="11"/>
        <v>0</v>
      </c>
      <c r="AF79" s="27">
        <v>0</v>
      </c>
      <c r="AG79" s="27">
        <v>0</v>
      </c>
      <c r="AH79" s="27">
        <v>0</v>
      </c>
      <c r="AI79" s="30">
        <f t="shared" si="12"/>
        <v>0</v>
      </c>
      <c r="AJ79" s="27">
        <v>0</v>
      </c>
      <c r="AK79" s="27">
        <v>0</v>
      </c>
      <c r="AL79" s="27">
        <v>0</v>
      </c>
      <c r="AM79" s="30">
        <f t="shared" si="13"/>
        <v>0</v>
      </c>
      <c r="AN79" s="27">
        <v>0</v>
      </c>
      <c r="AO79" s="27">
        <v>0</v>
      </c>
      <c r="AP79" s="27">
        <v>0</v>
      </c>
      <c r="AQ79" s="32">
        <v>6</v>
      </c>
      <c r="AR79" s="32" t="s">
        <v>300</v>
      </c>
      <c r="AS79" s="40">
        <v>43190</v>
      </c>
      <c r="AT79" s="54" t="s">
        <v>231</v>
      </c>
      <c r="AU79" s="55" t="s">
        <v>777</v>
      </c>
      <c r="AV79" s="26" t="s">
        <v>770</v>
      </c>
      <c r="AW79" s="26" t="s">
        <v>771</v>
      </c>
      <c r="AX79" s="26" t="s">
        <v>776</v>
      </c>
    </row>
    <row r="80" spans="1:50" s="34" customFormat="1" ht="288.75" collapsed="1" x14ac:dyDescent="0.25">
      <c r="A80" s="34" t="s">
        <v>115</v>
      </c>
      <c r="B80" s="26">
        <f>SUBTOTAL(103,$C$17:C80)</f>
        <v>64</v>
      </c>
      <c r="C80" s="26" t="s">
        <v>115</v>
      </c>
      <c r="D80" s="26" t="s">
        <v>531</v>
      </c>
      <c r="E80" s="39" t="s">
        <v>532</v>
      </c>
      <c r="F80" s="37">
        <v>42628</v>
      </c>
      <c r="G80" s="27">
        <v>614888188</v>
      </c>
      <c r="H80" s="27">
        <v>295774398.52999997</v>
      </c>
      <c r="I80" s="27">
        <v>491910550.39999998</v>
      </c>
      <c r="J80" s="28">
        <f t="shared" si="3"/>
        <v>0.79999999999999993</v>
      </c>
      <c r="K80" s="27">
        <v>491910550.39999998</v>
      </c>
      <c r="L80" s="28">
        <f t="shared" si="4"/>
        <v>0.79999999999999993</v>
      </c>
      <c r="M80" s="29">
        <v>0</v>
      </c>
      <c r="N80" s="29">
        <v>196136151.87</v>
      </c>
      <c r="O80" s="29">
        <v>16662351.300000001</v>
      </c>
      <c r="P80" s="29">
        <v>0</v>
      </c>
      <c r="Q80" s="29">
        <v>0</v>
      </c>
      <c r="R80" s="30">
        <f t="shared" ref="R80:R142" si="14">SUM(S80:U80)</f>
        <v>0</v>
      </c>
      <c r="S80" s="30">
        <f t="shared" si="6"/>
        <v>0</v>
      </c>
      <c r="T80" s="30">
        <f t="shared" si="7"/>
        <v>0</v>
      </c>
      <c r="U80" s="30">
        <f t="shared" ref="U80:U142" si="15">Z80+AD80+AH80+AL80+AP80</f>
        <v>0</v>
      </c>
      <c r="V80" s="30">
        <f t="shared" ref="V80:V142" si="16">SUM(W80:Z80)</f>
        <v>0</v>
      </c>
      <c r="W80" s="27">
        <v>0</v>
      </c>
      <c r="X80" s="27">
        <v>0</v>
      </c>
      <c r="Y80" s="27">
        <v>0</v>
      </c>
      <c r="Z80" s="27">
        <v>0</v>
      </c>
      <c r="AA80" s="30">
        <f t="shared" ref="AA80:AA142" si="17">SUM(AB80:AD80)</f>
        <v>0</v>
      </c>
      <c r="AB80" s="27">
        <v>0</v>
      </c>
      <c r="AC80" s="27">
        <v>0</v>
      </c>
      <c r="AD80" s="27">
        <v>0</v>
      </c>
      <c r="AE80" s="30">
        <f t="shared" ref="AE80:AE142" si="18">SUM(AF80:AH80)</f>
        <v>0</v>
      </c>
      <c r="AF80" s="27">
        <v>0</v>
      </c>
      <c r="AG80" s="27">
        <v>0</v>
      </c>
      <c r="AH80" s="27">
        <v>0</v>
      </c>
      <c r="AI80" s="30">
        <f t="shared" ref="AI80:AI142" si="19">SUM(AJ80:AL80)</f>
        <v>0</v>
      </c>
      <c r="AJ80" s="27">
        <v>0</v>
      </c>
      <c r="AK80" s="27">
        <v>0</v>
      </c>
      <c r="AL80" s="27">
        <v>0</v>
      </c>
      <c r="AM80" s="30">
        <f t="shared" ref="AM80:AM142" si="20">SUM(AN80:AP80)</f>
        <v>0</v>
      </c>
      <c r="AN80" s="27">
        <v>0</v>
      </c>
      <c r="AO80" s="27">
        <v>0</v>
      </c>
      <c r="AP80" s="27">
        <v>0</v>
      </c>
      <c r="AQ80" s="32">
        <v>7</v>
      </c>
      <c r="AR80" s="32" t="s">
        <v>301</v>
      </c>
      <c r="AS80" s="40">
        <v>43190</v>
      </c>
      <c r="AT80" s="54" t="s">
        <v>231</v>
      </c>
      <c r="AU80" s="55" t="s">
        <v>778</v>
      </c>
      <c r="AV80" s="26" t="s">
        <v>770</v>
      </c>
      <c r="AW80" s="26" t="s">
        <v>771</v>
      </c>
      <c r="AX80" s="26" t="s">
        <v>776</v>
      </c>
    </row>
    <row r="81" spans="1:50" s="34" customFormat="1" ht="157.5" collapsed="1" x14ac:dyDescent="0.25">
      <c r="A81" s="34" t="s">
        <v>116</v>
      </c>
      <c r="B81" s="26">
        <f>SUBTOTAL(103,$C$17:C81)</f>
        <v>65</v>
      </c>
      <c r="C81" s="26" t="s">
        <v>116</v>
      </c>
      <c r="D81" s="26" t="s">
        <v>533</v>
      </c>
      <c r="E81" s="39" t="s">
        <v>534</v>
      </c>
      <c r="F81" s="37">
        <v>42628</v>
      </c>
      <c r="G81" s="27">
        <v>61712760</v>
      </c>
      <c r="H81" s="27">
        <v>47153537.5</v>
      </c>
      <c r="I81" s="27">
        <v>50730163.200000003</v>
      </c>
      <c r="J81" s="28">
        <f t="shared" ref="J81:J152" si="21">I81/G81</f>
        <v>0.82203685591116005</v>
      </c>
      <c r="K81" s="27">
        <v>50730163.200000003</v>
      </c>
      <c r="L81" s="28">
        <f t="shared" ref="L81:L152" si="22">K81/G81</f>
        <v>0.82203685591116005</v>
      </c>
      <c r="M81" s="29">
        <v>0</v>
      </c>
      <c r="N81" s="29">
        <v>3576625.7</v>
      </c>
      <c r="O81" s="29">
        <v>1398481.84</v>
      </c>
      <c r="P81" s="29">
        <v>0</v>
      </c>
      <c r="Q81" s="29">
        <v>0</v>
      </c>
      <c r="R81" s="30">
        <f t="shared" si="14"/>
        <v>0</v>
      </c>
      <c r="S81" s="30">
        <f t="shared" ref="S81:S152" si="23">W81+AB81+AF81+AJ81+AN81</f>
        <v>0</v>
      </c>
      <c r="T81" s="30">
        <f t="shared" ref="T81:T144" si="24">X81+AC81+AG81+AK81+AO81+Y81</f>
        <v>0</v>
      </c>
      <c r="U81" s="30">
        <f t="shared" si="15"/>
        <v>0</v>
      </c>
      <c r="V81" s="30">
        <f t="shared" si="16"/>
        <v>0</v>
      </c>
      <c r="W81" s="27">
        <v>0</v>
      </c>
      <c r="X81" s="27">
        <v>0</v>
      </c>
      <c r="Y81" s="27">
        <v>0</v>
      </c>
      <c r="Z81" s="27">
        <v>0</v>
      </c>
      <c r="AA81" s="30">
        <f t="shared" si="17"/>
        <v>0</v>
      </c>
      <c r="AB81" s="27">
        <v>0</v>
      </c>
      <c r="AC81" s="27">
        <v>0</v>
      </c>
      <c r="AD81" s="27">
        <v>0</v>
      </c>
      <c r="AE81" s="30">
        <f t="shared" si="18"/>
        <v>0</v>
      </c>
      <c r="AF81" s="27">
        <v>0</v>
      </c>
      <c r="AG81" s="27">
        <v>0</v>
      </c>
      <c r="AH81" s="27">
        <v>0</v>
      </c>
      <c r="AI81" s="30">
        <f t="shared" si="19"/>
        <v>0</v>
      </c>
      <c r="AJ81" s="27">
        <v>0</v>
      </c>
      <c r="AK81" s="27">
        <v>0</v>
      </c>
      <c r="AL81" s="27">
        <v>0</v>
      </c>
      <c r="AM81" s="30">
        <f t="shared" si="20"/>
        <v>0</v>
      </c>
      <c r="AN81" s="27">
        <v>0</v>
      </c>
      <c r="AO81" s="27">
        <v>0</v>
      </c>
      <c r="AP81" s="27">
        <v>0</v>
      </c>
      <c r="AQ81" s="32">
        <v>2</v>
      </c>
      <c r="AR81" s="32" t="s">
        <v>302</v>
      </c>
      <c r="AS81" s="40">
        <v>43190</v>
      </c>
      <c r="AT81" s="54" t="s">
        <v>231</v>
      </c>
      <c r="AU81" s="55" t="s">
        <v>778</v>
      </c>
      <c r="AV81" s="26" t="s">
        <v>770</v>
      </c>
      <c r="AW81" s="26" t="s">
        <v>771</v>
      </c>
      <c r="AX81" s="26" t="s">
        <v>776</v>
      </c>
    </row>
    <row r="82" spans="1:50" s="34" customFormat="1" ht="157.5" collapsed="1" x14ac:dyDescent="0.25">
      <c r="A82" s="34" t="s">
        <v>166</v>
      </c>
      <c r="B82" s="26">
        <f>SUBTOTAL(103,$C$17:C82)</f>
        <v>66</v>
      </c>
      <c r="C82" s="26" t="s">
        <v>166</v>
      </c>
      <c r="D82" s="26" t="s">
        <v>535</v>
      </c>
      <c r="E82" s="39" t="s">
        <v>536</v>
      </c>
      <c r="F82" s="37">
        <v>41962</v>
      </c>
      <c r="G82" s="27">
        <v>76246520.189999998</v>
      </c>
      <c r="H82" s="27">
        <v>12288242.699999999</v>
      </c>
      <c r="I82" s="27">
        <v>61156881.359999999</v>
      </c>
      <c r="J82" s="28">
        <f t="shared" si="21"/>
        <v>0.80209406550754225</v>
      </c>
      <c r="K82" s="27">
        <v>60997216.149999999</v>
      </c>
      <c r="L82" s="28">
        <f t="shared" si="22"/>
        <v>0.79999999997376925</v>
      </c>
      <c r="M82" s="29">
        <v>0</v>
      </c>
      <c r="N82" s="29">
        <v>48868638.659999996</v>
      </c>
      <c r="O82" s="29">
        <v>2573.15</v>
      </c>
      <c r="P82" s="29">
        <v>0</v>
      </c>
      <c r="Q82" s="29">
        <v>11277312.82</v>
      </c>
      <c r="R82" s="30">
        <f t="shared" si="14"/>
        <v>0</v>
      </c>
      <c r="S82" s="30">
        <f t="shared" si="23"/>
        <v>0</v>
      </c>
      <c r="T82" s="30">
        <f t="shared" si="24"/>
        <v>0</v>
      </c>
      <c r="U82" s="30">
        <f t="shared" si="15"/>
        <v>0</v>
      </c>
      <c r="V82" s="30">
        <f t="shared" si="16"/>
        <v>0</v>
      </c>
      <c r="W82" s="27">
        <v>0</v>
      </c>
      <c r="X82" s="27">
        <v>0</v>
      </c>
      <c r="Y82" s="27">
        <v>0</v>
      </c>
      <c r="Z82" s="27">
        <v>0</v>
      </c>
      <c r="AA82" s="30">
        <f t="shared" si="17"/>
        <v>0</v>
      </c>
      <c r="AB82" s="27">
        <v>0</v>
      </c>
      <c r="AC82" s="27">
        <v>0</v>
      </c>
      <c r="AD82" s="27">
        <v>0</v>
      </c>
      <c r="AE82" s="30">
        <f t="shared" si="18"/>
        <v>0</v>
      </c>
      <c r="AF82" s="27">
        <v>0</v>
      </c>
      <c r="AG82" s="27">
        <v>0</v>
      </c>
      <c r="AH82" s="27">
        <v>0</v>
      </c>
      <c r="AI82" s="30">
        <f t="shared" si="19"/>
        <v>0</v>
      </c>
      <c r="AJ82" s="27">
        <v>0</v>
      </c>
      <c r="AK82" s="27">
        <v>0</v>
      </c>
      <c r="AL82" s="27">
        <v>0</v>
      </c>
      <c r="AM82" s="30">
        <f t="shared" si="20"/>
        <v>0</v>
      </c>
      <c r="AN82" s="27">
        <v>0</v>
      </c>
      <c r="AO82" s="27">
        <v>0</v>
      </c>
      <c r="AP82" s="27">
        <v>0</v>
      </c>
      <c r="AQ82" s="32">
        <v>5</v>
      </c>
      <c r="AR82" s="32" t="s">
        <v>303</v>
      </c>
      <c r="AS82" s="40">
        <v>43220</v>
      </c>
      <c r="AT82" s="54" t="s">
        <v>231</v>
      </c>
      <c r="AU82" s="55" t="s">
        <v>773</v>
      </c>
      <c r="AV82" s="26" t="s">
        <v>770</v>
      </c>
      <c r="AW82" s="26" t="s">
        <v>771</v>
      </c>
      <c r="AX82" s="26" t="s">
        <v>776</v>
      </c>
    </row>
    <row r="83" spans="1:50" s="34" customFormat="1" ht="157.5" collapsed="1" x14ac:dyDescent="0.25">
      <c r="A83" s="34" t="s">
        <v>150</v>
      </c>
      <c r="B83" s="26">
        <f>SUBTOTAL(103,$C$17:C83)</f>
        <v>67</v>
      </c>
      <c r="C83" s="26" t="s">
        <v>150</v>
      </c>
      <c r="D83" s="26" t="s">
        <v>537</v>
      </c>
      <c r="E83" s="39" t="s">
        <v>538</v>
      </c>
      <c r="F83" s="37">
        <v>43019</v>
      </c>
      <c r="G83" s="27">
        <v>94099954</v>
      </c>
      <c r="H83" s="27">
        <v>0</v>
      </c>
      <c r="I83" s="27">
        <v>75279963.200000003</v>
      </c>
      <c r="J83" s="28">
        <f t="shared" si="21"/>
        <v>0.8</v>
      </c>
      <c r="K83" s="27">
        <v>75279963.200000003</v>
      </c>
      <c r="L83" s="28">
        <f t="shared" si="22"/>
        <v>0.8</v>
      </c>
      <c r="M83" s="29">
        <v>0</v>
      </c>
      <c r="N83" s="29">
        <v>75279963.200000003</v>
      </c>
      <c r="O83" s="29">
        <v>2030832.74</v>
      </c>
      <c r="P83" s="29">
        <v>0</v>
      </c>
      <c r="Q83" s="29">
        <v>0</v>
      </c>
      <c r="R83" s="30">
        <f t="shared" si="14"/>
        <v>0</v>
      </c>
      <c r="S83" s="30">
        <f t="shared" si="23"/>
        <v>0</v>
      </c>
      <c r="T83" s="30">
        <f t="shared" si="24"/>
        <v>0</v>
      </c>
      <c r="U83" s="30">
        <f t="shared" si="15"/>
        <v>0</v>
      </c>
      <c r="V83" s="30">
        <f t="shared" si="16"/>
        <v>0</v>
      </c>
      <c r="W83" s="27">
        <v>0</v>
      </c>
      <c r="X83" s="27">
        <v>0</v>
      </c>
      <c r="Y83" s="27">
        <v>0</v>
      </c>
      <c r="Z83" s="27">
        <v>0</v>
      </c>
      <c r="AA83" s="30">
        <f t="shared" si="17"/>
        <v>0</v>
      </c>
      <c r="AB83" s="27">
        <v>0</v>
      </c>
      <c r="AC83" s="27">
        <v>0</v>
      </c>
      <c r="AD83" s="27">
        <v>0</v>
      </c>
      <c r="AE83" s="30">
        <f t="shared" si="18"/>
        <v>0</v>
      </c>
      <c r="AF83" s="27">
        <v>0</v>
      </c>
      <c r="AG83" s="27">
        <v>0</v>
      </c>
      <c r="AH83" s="27">
        <v>0</v>
      </c>
      <c r="AI83" s="30">
        <f t="shared" si="19"/>
        <v>0</v>
      </c>
      <c r="AJ83" s="27">
        <v>0</v>
      </c>
      <c r="AK83" s="27">
        <v>0</v>
      </c>
      <c r="AL83" s="27">
        <v>0</v>
      </c>
      <c r="AM83" s="30">
        <f t="shared" si="20"/>
        <v>0</v>
      </c>
      <c r="AN83" s="27">
        <v>0</v>
      </c>
      <c r="AO83" s="27">
        <v>0</v>
      </c>
      <c r="AP83" s="27">
        <v>0</v>
      </c>
      <c r="AQ83" s="32">
        <v>1</v>
      </c>
      <c r="AR83" s="32" t="s">
        <v>288</v>
      </c>
      <c r="AS83" s="40">
        <v>43220</v>
      </c>
      <c r="AT83" s="54" t="s">
        <v>231</v>
      </c>
      <c r="AU83" s="55" t="s">
        <v>777</v>
      </c>
      <c r="AV83" s="26" t="s">
        <v>770</v>
      </c>
      <c r="AW83" s="26" t="s">
        <v>771</v>
      </c>
      <c r="AX83" s="26" t="s">
        <v>776</v>
      </c>
    </row>
    <row r="84" spans="1:50" s="34" customFormat="1" ht="157.5" collapsed="1" x14ac:dyDescent="0.25">
      <c r="A84" s="34" t="s">
        <v>140</v>
      </c>
      <c r="B84" s="26">
        <f>SUBTOTAL(103,$C$17:C84)</f>
        <v>68</v>
      </c>
      <c r="C84" s="26" t="s">
        <v>140</v>
      </c>
      <c r="D84" s="26" t="s">
        <v>539</v>
      </c>
      <c r="E84" s="39" t="s">
        <v>540</v>
      </c>
      <c r="F84" s="37">
        <v>41934</v>
      </c>
      <c r="G84" s="27">
        <v>805448836</v>
      </c>
      <c r="H84" s="27">
        <v>392425961.79000002</v>
      </c>
      <c r="I84" s="27">
        <v>765176394.20000005</v>
      </c>
      <c r="J84" s="28">
        <f t="shared" si="21"/>
        <v>0.95000000000000007</v>
      </c>
      <c r="K84" s="27">
        <v>597264964.08000004</v>
      </c>
      <c r="L84" s="28">
        <f t="shared" si="22"/>
        <v>0.74153060676842297</v>
      </c>
      <c r="M84" s="29">
        <v>0</v>
      </c>
      <c r="N84" s="29">
        <v>372750432.41000003</v>
      </c>
      <c r="O84" s="29">
        <v>170621249.90000001</v>
      </c>
      <c r="P84" s="29">
        <v>0</v>
      </c>
      <c r="Q84" s="29">
        <v>0</v>
      </c>
      <c r="R84" s="30">
        <f t="shared" si="14"/>
        <v>0</v>
      </c>
      <c r="S84" s="30">
        <f t="shared" si="23"/>
        <v>0</v>
      </c>
      <c r="T84" s="30">
        <f t="shared" si="24"/>
        <v>0</v>
      </c>
      <c r="U84" s="30">
        <f t="shared" si="15"/>
        <v>0</v>
      </c>
      <c r="V84" s="30">
        <f t="shared" si="16"/>
        <v>0</v>
      </c>
      <c r="W84" s="27">
        <v>0</v>
      </c>
      <c r="X84" s="27">
        <v>0</v>
      </c>
      <c r="Y84" s="27">
        <v>0</v>
      </c>
      <c r="Z84" s="27">
        <v>0</v>
      </c>
      <c r="AA84" s="30">
        <f t="shared" si="17"/>
        <v>0</v>
      </c>
      <c r="AB84" s="27">
        <v>0</v>
      </c>
      <c r="AC84" s="27">
        <v>0</v>
      </c>
      <c r="AD84" s="27">
        <v>0</v>
      </c>
      <c r="AE84" s="30">
        <f t="shared" si="18"/>
        <v>0</v>
      </c>
      <c r="AF84" s="27">
        <v>0</v>
      </c>
      <c r="AG84" s="27">
        <v>0</v>
      </c>
      <c r="AH84" s="27">
        <v>0</v>
      </c>
      <c r="AI84" s="30">
        <f t="shared" si="19"/>
        <v>0</v>
      </c>
      <c r="AJ84" s="27">
        <v>0</v>
      </c>
      <c r="AK84" s="27">
        <v>0</v>
      </c>
      <c r="AL84" s="27">
        <v>0</v>
      </c>
      <c r="AM84" s="30">
        <f t="shared" si="20"/>
        <v>0</v>
      </c>
      <c r="AN84" s="27">
        <v>0</v>
      </c>
      <c r="AO84" s="27">
        <v>0</v>
      </c>
      <c r="AP84" s="27">
        <v>0</v>
      </c>
      <c r="AQ84" s="32">
        <v>1</v>
      </c>
      <c r="AR84" s="32" t="s">
        <v>304</v>
      </c>
      <c r="AS84" s="40">
        <v>43281</v>
      </c>
      <c r="AT84" s="54" t="s">
        <v>231</v>
      </c>
      <c r="AU84" s="55" t="s">
        <v>777</v>
      </c>
      <c r="AV84" s="26" t="s">
        <v>770</v>
      </c>
      <c r="AW84" s="26" t="s">
        <v>771</v>
      </c>
      <c r="AX84" s="26" t="s">
        <v>776</v>
      </c>
    </row>
    <row r="85" spans="1:50" s="34" customFormat="1" ht="189.75" customHeight="1" collapsed="1" x14ac:dyDescent="0.25">
      <c r="A85" s="34" t="s">
        <v>138</v>
      </c>
      <c r="B85" s="26">
        <f>SUBTOTAL(103,$C$17:C85)</f>
        <v>69</v>
      </c>
      <c r="C85" s="26" t="s">
        <v>138</v>
      </c>
      <c r="D85" s="26" t="s">
        <v>541</v>
      </c>
      <c r="E85" s="39" t="s">
        <v>542</v>
      </c>
      <c r="F85" s="37">
        <v>42200</v>
      </c>
      <c r="G85" s="27">
        <v>331601676</v>
      </c>
      <c r="H85" s="27">
        <v>103597848.56999999</v>
      </c>
      <c r="I85" s="27">
        <v>266965329.16</v>
      </c>
      <c r="J85" s="28">
        <f t="shared" si="21"/>
        <v>0.80507834695021263</v>
      </c>
      <c r="K85" s="27">
        <v>265281340.80000001</v>
      </c>
      <c r="L85" s="28">
        <f t="shared" si="22"/>
        <v>0.8</v>
      </c>
      <c r="M85" s="29">
        <v>0</v>
      </c>
      <c r="N85" s="29">
        <v>163367480.59</v>
      </c>
      <c r="O85" s="29">
        <v>62600149.969999999</v>
      </c>
      <c r="P85" s="29">
        <v>0</v>
      </c>
      <c r="Q85" s="29">
        <v>0</v>
      </c>
      <c r="R85" s="30">
        <f t="shared" si="14"/>
        <v>0</v>
      </c>
      <c r="S85" s="30">
        <f t="shared" si="23"/>
        <v>0</v>
      </c>
      <c r="T85" s="30">
        <f t="shared" si="24"/>
        <v>0</v>
      </c>
      <c r="U85" s="30">
        <f t="shared" si="15"/>
        <v>0</v>
      </c>
      <c r="V85" s="30">
        <f t="shared" si="16"/>
        <v>0</v>
      </c>
      <c r="W85" s="27">
        <v>0</v>
      </c>
      <c r="X85" s="27">
        <v>0</v>
      </c>
      <c r="Y85" s="27">
        <v>0</v>
      </c>
      <c r="Z85" s="27">
        <v>0</v>
      </c>
      <c r="AA85" s="30">
        <f t="shared" si="17"/>
        <v>0</v>
      </c>
      <c r="AB85" s="27">
        <v>0</v>
      </c>
      <c r="AC85" s="27">
        <v>0</v>
      </c>
      <c r="AD85" s="27">
        <v>0</v>
      </c>
      <c r="AE85" s="30">
        <f t="shared" si="18"/>
        <v>0</v>
      </c>
      <c r="AF85" s="27">
        <v>0</v>
      </c>
      <c r="AG85" s="27">
        <v>0</v>
      </c>
      <c r="AH85" s="27">
        <v>0</v>
      </c>
      <c r="AI85" s="30">
        <f t="shared" si="19"/>
        <v>0</v>
      </c>
      <c r="AJ85" s="27">
        <v>0</v>
      </c>
      <c r="AK85" s="27">
        <v>0</v>
      </c>
      <c r="AL85" s="27">
        <v>0</v>
      </c>
      <c r="AM85" s="30">
        <f t="shared" si="20"/>
        <v>0</v>
      </c>
      <c r="AN85" s="27">
        <v>0</v>
      </c>
      <c r="AO85" s="27">
        <v>0</v>
      </c>
      <c r="AP85" s="27">
        <v>0</v>
      </c>
      <c r="AQ85" s="32">
        <v>1</v>
      </c>
      <c r="AR85" s="32" t="s">
        <v>305</v>
      </c>
      <c r="AS85" s="40">
        <v>43281</v>
      </c>
      <c r="AT85" s="54" t="s">
        <v>231</v>
      </c>
      <c r="AU85" s="55" t="s">
        <v>777</v>
      </c>
      <c r="AV85" s="26" t="s">
        <v>770</v>
      </c>
      <c r="AW85" s="26" t="s">
        <v>771</v>
      </c>
      <c r="AX85" s="26" t="s">
        <v>776</v>
      </c>
    </row>
    <row r="86" spans="1:50" s="34" customFormat="1" ht="140.25" customHeight="1" collapsed="1" x14ac:dyDescent="0.25">
      <c r="A86" s="73" t="s">
        <v>214</v>
      </c>
      <c r="B86" s="26">
        <f>SUBTOTAL(103,$C$17:C86)</f>
        <v>70</v>
      </c>
      <c r="C86" s="26" t="s">
        <v>226</v>
      </c>
      <c r="D86" s="26" t="s">
        <v>543</v>
      </c>
      <c r="E86" s="39" t="s">
        <v>544</v>
      </c>
      <c r="F86" s="37">
        <v>42052</v>
      </c>
      <c r="G86" s="27">
        <v>335287868</v>
      </c>
      <c r="H86" s="27">
        <v>227971139.55000001</v>
      </c>
      <c r="I86" s="27">
        <v>284418918.99000001</v>
      </c>
      <c r="J86" s="28">
        <f t="shared" si="21"/>
        <v>0.84828276276909609</v>
      </c>
      <c r="K86" s="27">
        <v>267643934</v>
      </c>
      <c r="L86" s="28">
        <f t="shared" si="22"/>
        <v>0.7982511732276576</v>
      </c>
      <c r="M86" s="29">
        <v>0</v>
      </c>
      <c r="N86" s="29">
        <v>56447779.439999998</v>
      </c>
      <c r="O86" s="29">
        <v>611753.26</v>
      </c>
      <c r="P86" s="29">
        <v>0</v>
      </c>
      <c r="Q86" s="29">
        <v>0</v>
      </c>
      <c r="R86" s="30">
        <f t="shared" si="14"/>
        <v>0</v>
      </c>
      <c r="S86" s="30">
        <f t="shared" si="23"/>
        <v>0</v>
      </c>
      <c r="T86" s="30">
        <f t="shared" si="24"/>
        <v>0</v>
      </c>
      <c r="U86" s="30">
        <f t="shared" si="15"/>
        <v>0</v>
      </c>
      <c r="V86" s="30">
        <f t="shared" si="16"/>
        <v>0</v>
      </c>
      <c r="W86" s="27">
        <v>0</v>
      </c>
      <c r="X86" s="27">
        <v>0</v>
      </c>
      <c r="Y86" s="27">
        <v>0</v>
      </c>
      <c r="Z86" s="27">
        <v>0</v>
      </c>
      <c r="AA86" s="30">
        <f t="shared" si="17"/>
        <v>0</v>
      </c>
      <c r="AB86" s="27">
        <v>0</v>
      </c>
      <c r="AC86" s="27">
        <v>0</v>
      </c>
      <c r="AD86" s="27">
        <v>0</v>
      </c>
      <c r="AE86" s="30">
        <f t="shared" si="18"/>
        <v>0</v>
      </c>
      <c r="AF86" s="27">
        <v>0</v>
      </c>
      <c r="AG86" s="27">
        <v>0</v>
      </c>
      <c r="AH86" s="27">
        <v>0</v>
      </c>
      <c r="AI86" s="30">
        <f t="shared" si="19"/>
        <v>0</v>
      </c>
      <c r="AJ86" s="27">
        <v>0</v>
      </c>
      <c r="AK86" s="27">
        <v>0</v>
      </c>
      <c r="AL86" s="27">
        <v>0</v>
      </c>
      <c r="AM86" s="30">
        <f t="shared" si="20"/>
        <v>0</v>
      </c>
      <c r="AN86" s="27">
        <v>0</v>
      </c>
      <c r="AO86" s="27">
        <v>0</v>
      </c>
      <c r="AP86" s="27">
        <v>0</v>
      </c>
      <c r="AQ86" s="81">
        <v>2</v>
      </c>
      <c r="AR86" s="81" t="s">
        <v>306</v>
      </c>
      <c r="AS86" s="84">
        <v>43281</v>
      </c>
      <c r="AT86" s="54" t="s">
        <v>231</v>
      </c>
      <c r="AU86" s="55" t="s">
        <v>779</v>
      </c>
      <c r="AV86" s="26" t="s">
        <v>770</v>
      </c>
      <c r="AW86" s="26" t="s">
        <v>771</v>
      </c>
      <c r="AX86" s="26" t="s">
        <v>776</v>
      </c>
    </row>
    <row r="87" spans="1:50" s="34" customFormat="1" ht="140.25" customHeight="1" x14ac:dyDescent="0.25">
      <c r="A87" s="73"/>
      <c r="B87" s="26">
        <f>SUBTOTAL(103,$C$17:C87)</f>
        <v>71</v>
      </c>
      <c r="C87" s="26" t="s">
        <v>144</v>
      </c>
      <c r="D87" s="26" t="s">
        <v>545</v>
      </c>
      <c r="E87" s="39" t="s">
        <v>546</v>
      </c>
      <c r="F87" s="37">
        <v>42171</v>
      </c>
      <c r="G87" s="27">
        <v>6028787484</v>
      </c>
      <c r="H87" s="27">
        <v>3399257780.0900002</v>
      </c>
      <c r="I87" s="27">
        <v>5727348109.8000002</v>
      </c>
      <c r="J87" s="28">
        <f t="shared" ref="J87:J89" si="25">I87/G87</f>
        <v>0.95000000000000007</v>
      </c>
      <c r="K87" s="27">
        <v>4823029987.1999998</v>
      </c>
      <c r="L87" s="28">
        <f t="shared" ref="L87:L89" si="26">K87/G87</f>
        <v>0.79999999999999993</v>
      </c>
      <c r="M87" s="29">
        <v>0</v>
      </c>
      <c r="N87" s="29">
        <v>2328090329.71</v>
      </c>
      <c r="O87" s="29">
        <v>0</v>
      </c>
      <c r="P87" s="29">
        <v>0</v>
      </c>
      <c r="Q87" s="29">
        <v>0</v>
      </c>
      <c r="R87" s="30">
        <f t="shared" si="14"/>
        <v>0</v>
      </c>
      <c r="S87" s="30">
        <f t="shared" ref="S87:S89" si="27">W87+AB87+AF87+AJ87+AN87</f>
        <v>0</v>
      </c>
      <c r="T87" s="30">
        <f t="shared" si="24"/>
        <v>0</v>
      </c>
      <c r="U87" s="30">
        <f t="shared" si="15"/>
        <v>0</v>
      </c>
      <c r="V87" s="30">
        <f t="shared" si="16"/>
        <v>0</v>
      </c>
      <c r="W87" s="27">
        <v>0</v>
      </c>
      <c r="X87" s="27">
        <v>0</v>
      </c>
      <c r="Y87" s="27">
        <v>0</v>
      </c>
      <c r="Z87" s="27">
        <v>0</v>
      </c>
      <c r="AA87" s="30">
        <f t="shared" si="17"/>
        <v>0</v>
      </c>
      <c r="AB87" s="27">
        <v>0</v>
      </c>
      <c r="AC87" s="27">
        <v>0</v>
      </c>
      <c r="AD87" s="27">
        <v>0</v>
      </c>
      <c r="AE87" s="30">
        <f t="shared" si="18"/>
        <v>0</v>
      </c>
      <c r="AF87" s="27">
        <v>0</v>
      </c>
      <c r="AG87" s="27">
        <v>0</v>
      </c>
      <c r="AH87" s="27">
        <v>0</v>
      </c>
      <c r="AI87" s="30">
        <f t="shared" si="19"/>
        <v>0</v>
      </c>
      <c r="AJ87" s="27">
        <v>0</v>
      </c>
      <c r="AK87" s="27">
        <v>0</v>
      </c>
      <c r="AL87" s="27">
        <v>0</v>
      </c>
      <c r="AM87" s="30">
        <f t="shared" si="20"/>
        <v>0</v>
      </c>
      <c r="AN87" s="27">
        <v>0</v>
      </c>
      <c r="AO87" s="27">
        <v>0</v>
      </c>
      <c r="AP87" s="27">
        <v>0</v>
      </c>
      <c r="AQ87" s="82"/>
      <c r="AR87" s="82"/>
      <c r="AS87" s="85"/>
      <c r="AT87" s="54" t="s">
        <v>231</v>
      </c>
      <c r="AU87" s="55" t="s">
        <v>777</v>
      </c>
      <c r="AV87" s="26" t="s">
        <v>770</v>
      </c>
      <c r="AW87" s="26" t="s">
        <v>771</v>
      </c>
      <c r="AX87" s="26" t="s">
        <v>776</v>
      </c>
    </row>
    <row r="88" spans="1:50" s="34" customFormat="1" ht="140.25" customHeight="1" x14ac:dyDescent="0.25">
      <c r="A88" s="73"/>
      <c r="B88" s="26">
        <f>SUBTOTAL(103,$C$17:C88)</f>
        <v>72</v>
      </c>
      <c r="C88" s="26" t="s">
        <v>142</v>
      </c>
      <c r="D88" s="26" t="s">
        <v>547</v>
      </c>
      <c r="E88" s="39" t="s">
        <v>548</v>
      </c>
      <c r="F88" s="37">
        <v>42243</v>
      </c>
      <c r="G88" s="27">
        <v>7999500000</v>
      </c>
      <c r="H88" s="27">
        <v>2549822454.3200002</v>
      </c>
      <c r="I88" s="27">
        <v>7014379764.6099997</v>
      </c>
      <c r="J88" s="28">
        <f t="shared" si="25"/>
        <v>0.87685227384336517</v>
      </c>
      <c r="K88" s="27">
        <v>6099600000</v>
      </c>
      <c r="L88" s="28">
        <f t="shared" si="26"/>
        <v>0.7624976561035065</v>
      </c>
      <c r="M88" s="29">
        <v>0</v>
      </c>
      <c r="N88" s="29">
        <v>4464557310.29</v>
      </c>
      <c r="O88" s="29">
        <v>60212768.979999997</v>
      </c>
      <c r="P88" s="29">
        <v>0</v>
      </c>
      <c r="Q88" s="29">
        <v>379000000</v>
      </c>
      <c r="R88" s="30">
        <f t="shared" si="14"/>
        <v>0</v>
      </c>
      <c r="S88" s="30">
        <f t="shared" si="27"/>
        <v>0</v>
      </c>
      <c r="T88" s="30">
        <f t="shared" si="24"/>
        <v>0</v>
      </c>
      <c r="U88" s="30">
        <f t="shared" si="15"/>
        <v>0</v>
      </c>
      <c r="V88" s="30">
        <f t="shared" si="16"/>
        <v>0</v>
      </c>
      <c r="W88" s="27">
        <v>0</v>
      </c>
      <c r="X88" s="27">
        <v>0</v>
      </c>
      <c r="Y88" s="27">
        <v>0</v>
      </c>
      <c r="Z88" s="27">
        <v>0</v>
      </c>
      <c r="AA88" s="30">
        <f t="shared" si="17"/>
        <v>0</v>
      </c>
      <c r="AB88" s="27">
        <v>0</v>
      </c>
      <c r="AC88" s="27">
        <v>0</v>
      </c>
      <c r="AD88" s="27">
        <v>0</v>
      </c>
      <c r="AE88" s="30">
        <f t="shared" si="18"/>
        <v>0</v>
      </c>
      <c r="AF88" s="27">
        <v>0</v>
      </c>
      <c r="AG88" s="27">
        <v>0</v>
      </c>
      <c r="AH88" s="27">
        <v>0</v>
      </c>
      <c r="AI88" s="30">
        <f t="shared" si="19"/>
        <v>0</v>
      </c>
      <c r="AJ88" s="27">
        <v>0</v>
      </c>
      <c r="AK88" s="27">
        <v>0</v>
      </c>
      <c r="AL88" s="27">
        <v>0</v>
      </c>
      <c r="AM88" s="30">
        <f t="shared" si="20"/>
        <v>0</v>
      </c>
      <c r="AN88" s="27">
        <v>0</v>
      </c>
      <c r="AO88" s="27">
        <v>0</v>
      </c>
      <c r="AP88" s="27">
        <v>0</v>
      </c>
      <c r="AQ88" s="82"/>
      <c r="AR88" s="82"/>
      <c r="AS88" s="85"/>
      <c r="AT88" s="54" t="s">
        <v>231</v>
      </c>
      <c r="AU88" s="55" t="s">
        <v>777</v>
      </c>
      <c r="AV88" s="26" t="s">
        <v>770</v>
      </c>
      <c r="AW88" s="26" t="s">
        <v>771</v>
      </c>
      <c r="AX88" s="26" t="s">
        <v>776</v>
      </c>
    </row>
    <row r="89" spans="1:50" s="34" customFormat="1" ht="140.25" customHeight="1" x14ac:dyDescent="0.25">
      <c r="A89" s="73"/>
      <c r="B89" s="26">
        <f>SUBTOTAL(103,$C$17:C89)</f>
        <v>73</v>
      </c>
      <c r="C89" s="26" t="s">
        <v>147</v>
      </c>
      <c r="D89" s="26" t="s">
        <v>549</v>
      </c>
      <c r="E89" s="39" t="s">
        <v>550</v>
      </c>
      <c r="F89" s="37">
        <v>42734</v>
      </c>
      <c r="G89" s="27">
        <v>3516309081</v>
      </c>
      <c r="H89" s="27">
        <v>2141641728.54</v>
      </c>
      <c r="I89" s="27">
        <v>2964147264.8000002</v>
      </c>
      <c r="J89" s="28">
        <f t="shared" si="25"/>
        <v>0.84297119408997712</v>
      </c>
      <c r="K89" s="27">
        <v>2813047264.8000002</v>
      </c>
      <c r="L89" s="28">
        <f t="shared" si="26"/>
        <v>0.8</v>
      </c>
      <c r="M89" s="29">
        <v>0</v>
      </c>
      <c r="N89" s="29">
        <v>822505536.25999999</v>
      </c>
      <c r="O89" s="29">
        <v>30390651.25</v>
      </c>
      <c r="P89" s="29">
        <v>376346362.14999998</v>
      </c>
      <c r="Q89" s="29">
        <v>376346362.14999998</v>
      </c>
      <c r="R89" s="30">
        <f t="shared" si="14"/>
        <v>0</v>
      </c>
      <c r="S89" s="30">
        <f t="shared" si="27"/>
        <v>0</v>
      </c>
      <c r="T89" s="30">
        <f t="shared" si="24"/>
        <v>0</v>
      </c>
      <c r="U89" s="30">
        <f t="shared" si="15"/>
        <v>0</v>
      </c>
      <c r="V89" s="30">
        <f t="shared" si="16"/>
        <v>0</v>
      </c>
      <c r="W89" s="27">
        <v>0</v>
      </c>
      <c r="X89" s="27">
        <v>0</v>
      </c>
      <c r="Y89" s="27">
        <v>0</v>
      </c>
      <c r="Z89" s="27">
        <v>0</v>
      </c>
      <c r="AA89" s="30">
        <f t="shared" si="17"/>
        <v>0</v>
      </c>
      <c r="AB89" s="27">
        <v>0</v>
      </c>
      <c r="AC89" s="27">
        <v>0</v>
      </c>
      <c r="AD89" s="27">
        <v>0</v>
      </c>
      <c r="AE89" s="30">
        <f t="shared" si="18"/>
        <v>0</v>
      </c>
      <c r="AF89" s="27">
        <v>0</v>
      </c>
      <c r="AG89" s="27">
        <v>0</v>
      </c>
      <c r="AH89" s="27">
        <v>0</v>
      </c>
      <c r="AI89" s="30">
        <f t="shared" si="19"/>
        <v>0</v>
      </c>
      <c r="AJ89" s="27">
        <v>0</v>
      </c>
      <c r="AK89" s="27">
        <v>0</v>
      </c>
      <c r="AL89" s="27">
        <v>0</v>
      </c>
      <c r="AM89" s="30">
        <f t="shared" si="20"/>
        <v>0</v>
      </c>
      <c r="AN89" s="27">
        <v>0</v>
      </c>
      <c r="AO89" s="27">
        <v>0</v>
      </c>
      <c r="AP89" s="27">
        <v>0</v>
      </c>
      <c r="AQ89" s="83"/>
      <c r="AR89" s="83"/>
      <c r="AS89" s="86"/>
      <c r="AT89" s="54" t="s">
        <v>231</v>
      </c>
      <c r="AU89" s="55" t="s">
        <v>777</v>
      </c>
      <c r="AV89" s="26" t="s">
        <v>770</v>
      </c>
      <c r="AW89" s="26" t="s">
        <v>771</v>
      </c>
      <c r="AX89" s="26" t="s">
        <v>776</v>
      </c>
    </row>
    <row r="90" spans="1:50" s="34" customFormat="1" ht="236.25" collapsed="1" x14ac:dyDescent="0.25">
      <c r="A90" s="34" t="s">
        <v>149</v>
      </c>
      <c r="B90" s="26">
        <f>SUBTOTAL(103,$C$17:C90)</f>
        <v>74</v>
      </c>
      <c r="C90" s="26" t="s">
        <v>149</v>
      </c>
      <c r="D90" s="26" t="s">
        <v>551</v>
      </c>
      <c r="E90" s="39" t="s">
        <v>552</v>
      </c>
      <c r="F90" s="37">
        <v>42877</v>
      </c>
      <c r="G90" s="27">
        <v>60137121</v>
      </c>
      <c r="H90" s="27">
        <v>0</v>
      </c>
      <c r="I90" s="27">
        <v>48109696.799999997</v>
      </c>
      <c r="J90" s="28">
        <f t="shared" si="21"/>
        <v>0.79999999999999993</v>
      </c>
      <c r="K90" s="27">
        <v>48109696.799999997</v>
      </c>
      <c r="L90" s="28">
        <f t="shared" si="22"/>
        <v>0.79999999999999993</v>
      </c>
      <c r="M90" s="29">
        <v>0</v>
      </c>
      <c r="N90" s="29">
        <v>48109696.799999997</v>
      </c>
      <c r="O90" s="29">
        <v>1238426.33</v>
      </c>
      <c r="P90" s="29">
        <v>0</v>
      </c>
      <c r="Q90" s="29">
        <v>0</v>
      </c>
      <c r="R90" s="30">
        <f t="shared" si="14"/>
        <v>0</v>
      </c>
      <c r="S90" s="30">
        <f t="shared" si="23"/>
        <v>0</v>
      </c>
      <c r="T90" s="30">
        <f t="shared" si="24"/>
        <v>0</v>
      </c>
      <c r="U90" s="30">
        <f t="shared" si="15"/>
        <v>0</v>
      </c>
      <c r="V90" s="30">
        <f t="shared" si="16"/>
        <v>0</v>
      </c>
      <c r="W90" s="27">
        <v>0</v>
      </c>
      <c r="X90" s="27">
        <v>0</v>
      </c>
      <c r="Y90" s="27">
        <v>0</v>
      </c>
      <c r="Z90" s="27">
        <v>0</v>
      </c>
      <c r="AA90" s="30">
        <f t="shared" si="17"/>
        <v>0</v>
      </c>
      <c r="AB90" s="27">
        <v>0</v>
      </c>
      <c r="AC90" s="27">
        <v>0</v>
      </c>
      <c r="AD90" s="27">
        <v>0</v>
      </c>
      <c r="AE90" s="30">
        <f t="shared" si="18"/>
        <v>0</v>
      </c>
      <c r="AF90" s="27">
        <v>0</v>
      </c>
      <c r="AG90" s="27">
        <v>0</v>
      </c>
      <c r="AH90" s="27">
        <v>0</v>
      </c>
      <c r="AI90" s="30">
        <f t="shared" si="19"/>
        <v>0</v>
      </c>
      <c r="AJ90" s="27">
        <v>0</v>
      </c>
      <c r="AK90" s="27">
        <v>0</v>
      </c>
      <c r="AL90" s="27">
        <v>0</v>
      </c>
      <c r="AM90" s="30">
        <f t="shared" si="20"/>
        <v>0</v>
      </c>
      <c r="AN90" s="27">
        <v>0</v>
      </c>
      <c r="AO90" s="27">
        <v>0</v>
      </c>
      <c r="AP90" s="27">
        <v>0</v>
      </c>
      <c r="AQ90" s="32">
        <v>1</v>
      </c>
      <c r="AR90" s="32" t="s">
        <v>307</v>
      </c>
      <c r="AS90" s="40">
        <v>43281</v>
      </c>
      <c r="AT90" s="54" t="s">
        <v>231</v>
      </c>
      <c r="AU90" s="55" t="s">
        <v>777</v>
      </c>
      <c r="AV90" s="26" t="s">
        <v>770</v>
      </c>
      <c r="AW90" s="26" t="s">
        <v>771</v>
      </c>
      <c r="AX90" s="26" t="s">
        <v>776</v>
      </c>
    </row>
    <row r="91" spans="1:50" s="34" customFormat="1" ht="157.5" collapsed="1" x14ac:dyDescent="0.25">
      <c r="A91" s="34" t="s">
        <v>151</v>
      </c>
      <c r="B91" s="26">
        <f>SUBTOTAL(103,$C$17:C91)</f>
        <v>75</v>
      </c>
      <c r="C91" s="26" t="s">
        <v>151</v>
      </c>
      <c r="D91" s="26" t="s">
        <v>553</v>
      </c>
      <c r="E91" s="39" t="s">
        <v>554</v>
      </c>
      <c r="F91" s="37">
        <v>43024</v>
      </c>
      <c r="G91" s="27">
        <v>1263183395</v>
      </c>
      <c r="H91" s="27">
        <v>800334780.72000003</v>
      </c>
      <c r="I91" s="27">
        <v>1010099380</v>
      </c>
      <c r="J91" s="28">
        <f t="shared" si="21"/>
        <v>0.7996458661491509</v>
      </c>
      <c r="K91" s="27">
        <v>953863979.27999997</v>
      </c>
      <c r="L91" s="28">
        <f t="shared" si="22"/>
        <v>0.75512707264490286</v>
      </c>
      <c r="M91" s="29">
        <v>0</v>
      </c>
      <c r="N91" s="29">
        <v>209764599.28</v>
      </c>
      <c r="O91" s="29">
        <v>54085002.149999999</v>
      </c>
      <c r="P91" s="29">
        <v>0</v>
      </c>
      <c r="Q91" s="29">
        <v>0</v>
      </c>
      <c r="R91" s="30">
        <f t="shared" si="14"/>
        <v>0</v>
      </c>
      <c r="S91" s="30">
        <f t="shared" si="23"/>
        <v>0</v>
      </c>
      <c r="T91" s="30">
        <f t="shared" si="24"/>
        <v>0</v>
      </c>
      <c r="U91" s="30">
        <f t="shared" si="15"/>
        <v>0</v>
      </c>
      <c r="V91" s="30">
        <f t="shared" si="16"/>
        <v>0</v>
      </c>
      <c r="W91" s="27">
        <v>0</v>
      </c>
      <c r="X91" s="27">
        <v>0</v>
      </c>
      <c r="Y91" s="27">
        <v>0</v>
      </c>
      <c r="Z91" s="27">
        <v>0</v>
      </c>
      <c r="AA91" s="30">
        <f t="shared" si="17"/>
        <v>0</v>
      </c>
      <c r="AB91" s="27">
        <v>0</v>
      </c>
      <c r="AC91" s="27">
        <v>0</v>
      </c>
      <c r="AD91" s="27">
        <v>0</v>
      </c>
      <c r="AE91" s="30">
        <f t="shared" si="18"/>
        <v>0</v>
      </c>
      <c r="AF91" s="27">
        <v>0</v>
      </c>
      <c r="AG91" s="27">
        <v>0</v>
      </c>
      <c r="AH91" s="27">
        <v>0</v>
      </c>
      <c r="AI91" s="30">
        <f t="shared" si="19"/>
        <v>0</v>
      </c>
      <c r="AJ91" s="27">
        <v>0</v>
      </c>
      <c r="AK91" s="27">
        <v>0</v>
      </c>
      <c r="AL91" s="27">
        <v>0</v>
      </c>
      <c r="AM91" s="30">
        <f t="shared" si="20"/>
        <v>0</v>
      </c>
      <c r="AN91" s="27">
        <v>0</v>
      </c>
      <c r="AO91" s="27">
        <v>0</v>
      </c>
      <c r="AP91" s="27">
        <v>0</v>
      </c>
      <c r="AQ91" s="32">
        <v>29</v>
      </c>
      <c r="AR91" s="32" t="s">
        <v>308</v>
      </c>
      <c r="AS91" s="40">
        <v>43403</v>
      </c>
      <c r="AT91" s="54" t="s">
        <v>231</v>
      </c>
      <c r="AU91" s="55" t="s">
        <v>777</v>
      </c>
      <c r="AV91" s="26" t="s">
        <v>770</v>
      </c>
      <c r="AW91" s="26" t="s">
        <v>771</v>
      </c>
      <c r="AX91" s="26" t="s">
        <v>776</v>
      </c>
    </row>
    <row r="92" spans="1:50" s="34" customFormat="1" ht="157.5" collapsed="1" x14ac:dyDescent="0.25">
      <c r="A92" s="34" t="s">
        <v>130</v>
      </c>
      <c r="B92" s="26">
        <f>SUBTOTAL(103,$C$17:C92)</f>
        <v>76</v>
      </c>
      <c r="C92" s="26" t="s">
        <v>130</v>
      </c>
      <c r="D92" s="26" t="s">
        <v>555</v>
      </c>
      <c r="E92" s="39" t="s">
        <v>556</v>
      </c>
      <c r="F92" s="37">
        <v>42853</v>
      </c>
      <c r="G92" s="27">
        <v>3182068379</v>
      </c>
      <c r="H92" s="27">
        <v>213356917.46000001</v>
      </c>
      <c r="I92" s="27">
        <v>538999997.77999997</v>
      </c>
      <c r="J92" s="28">
        <f t="shared" si="21"/>
        <v>0.16938667985173425</v>
      </c>
      <c r="K92" s="27">
        <v>509913990</v>
      </c>
      <c r="L92" s="28">
        <f t="shared" si="22"/>
        <v>0.1602460818771739</v>
      </c>
      <c r="M92" s="29">
        <v>0</v>
      </c>
      <c r="N92" s="29">
        <v>325643080.31999999</v>
      </c>
      <c r="O92" s="29">
        <v>69851983.150000006</v>
      </c>
      <c r="P92" s="29">
        <v>0</v>
      </c>
      <c r="Q92" s="29">
        <v>679000002.22000003</v>
      </c>
      <c r="R92" s="30">
        <f t="shared" si="14"/>
        <v>0</v>
      </c>
      <c r="S92" s="30">
        <f t="shared" si="23"/>
        <v>0</v>
      </c>
      <c r="T92" s="30">
        <f t="shared" si="24"/>
        <v>0</v>
      </c>
      <c r="U92" s="30">
        <f t="shared" si="15"/>
        <v>0</v>
      </c>
      <c r="V92" s="30">
        <f t="shared" si="16"/>
        <v>0</v>
      </c>
      <c r="W92" s="27">
        <v>0</v>
      </c>
      <c r="X92" s="27">
        <v>0</v>
      </c>
      <c r="Y92" s="27">
        <v>0</v>
      </c>
      <c r="Z92" s="27">
        <v>0</v>
      </c>
      <c r="AA92" s="30">
        <f t="shared" si="17"/>
        <v>0</v>
      </c>
      <c r="AB92" s="27">
        <v>0</v>
      </c>
      <c r="AC92" s="27">
        <v>0</v>
      </c>
      <c r="AD92" s="27">
        <v>0</v>
      </c>
      <c r="AE92" s="30">
        <f t="shared" si="18"/>
        <v>0</v>
      </c>
      <c r="AF92" s="27">
        <v>0</v>
      </c>
      <c r="AG92" s="27">
        <v>0</v>
      </c>
      <c r="AH92" s="27">
        <v>0</v>
      </c>
      <c r="AI92" s="30">
        <f t="shared" si="19"/>
        <v>0</v>
      </c>
      <c r="AJ92" s="27">
        <v>0</v>
      </c>
      <c r="AK92" s="27">
        <v>0</v>
      </c>
      <c r="AL92" s="27">
        <v>0</v>
      </c>
      <c r="AM92" s="30">
        <f t="shared" si="20"/>
        <v>0</v>
      </c>
      <c r="AN92" s="27">
        <v>0</v>
      </c>
      <c r="AO92" s="27">
        <v>0</v>
      </c>
      <c r="AP92" s="27">
        <v>0</v>
      </c>
      <c r="AQ92" s="32">
        <v>6</v>
      </c>
      <c r="AR92" s="32" t="s">
        <v>309</v>
      </c>
      <c r="AS92" s="40">
        <v>43281</v>
      </c>
      <c r="AT92" s="54" t="s">
        <v>231</v>
      </c>
      <c r="AU92" s="55" t="s">
        <v>778</v>
      </c>
      <c r="AV92" s="26" t="s">
        <v>770</v>
      </c>
      <c r="AW92" s="26" t="s">
        <v>771</v>
      </c>
      <c r="AX92" s="26" t="s">
        <v>776</v>
      </c>
    </row>
    <row r="93" spans="1:50" s="34" customFormat="1" ht="126" customHeight="1" collapsed="1" x14ac:dyDescent="0.25">
      <c r="A93" s="34" t="s">
        <v>143</v>
      </c>
      <c r="B93" s="26">
        <f>SUBTOTAL(103,$C$17:C93)</f>
        <v>77</v>
      </c>
      <c r="C93" s="26" t="s">
        <v>143</v>
      </c>
      <c r="D93" s="26" t="s">
        <v>557</v>
      </c>
      <c r="E93" s="39" t="s">
        <v>558</v>
      </c>
      <c r="F93" s="37">
        <v>41934</v>
      </c>
      <c r="G93" s="27">
        <v>547218640</v>
      </c>
      <c r="H93" s="27">
        <v>42828130.020000003</v>
      </c>
      <c r="I93" s="27">
        <v>437774910</v>
      </c>
      <c r="J93" s="28">
        <f t="shared" si="21"/>
        <v>0.79999999634515373</v>
      </c>
      <c r="K93" s="27">
        <v>437774910</v>
      </c>
      <c r="L93" s="28">
        <f t="shared" si="22"/>
        <v>0.79999999634515373</v>
      </c>
      <c r="M93" s="29">
        <v>0</v>
      </c>
      <c r="N93" s="29">
        <v>394946779.98000002</v>
      </c>
      <c r="O93" s="29">
        <v>20303039.629999999</v>
      </c>
      <c r="P93" s="29">
        <v>0</v>
      </c>
      <c r="Q93" s="29">
        <v>0</v>
      </c>
      <c r="R93" s="30">
        <f t="shared" si="14"/>
        <v>0</v>
      </c>
      <c r="S93" s="30">
        <f t="shared" si="23"/>
        <v>0</v>
      </c>
      <c r="T93" s="30">
        <f t="shared" si="24"/>
        <v>0</v>
      </c>
      <c r="U93" s="30">
        <f t="shared" si="15"/>
        <v>0</v>
      </c>
      <c r="V93" s="30">
        <f t="shared" si="16"/>
        <v>0</v>
      </c>
      <c r="W93" s="27">
        <v>0</v>
      </c>
      <c r="X93" s="27">
        <v>0</v>
      </c>
      <c r="Y93" s="27">
        <v>0</v>
      </c>
      <c r="Z93" s="27">
        <v>0</v>
      </c>
      <c r="AA93" s="30">
        <f t="shared" si="17"/>
        <v>0</v>
      </c>
      <c r="AB93" s="27">
        <v>0</v>
      </c>
      <c r="AC93" s="27">
        <v>0</v>
      </c>
      <c r="AD93" s="27">
        <v>0</v>
      </c>
      <c r="AE93" s="30">
        <f t="shared" si="18"/>
        <v>0</v>
      </c>
      <c r="AF93" s="27">
        <v>0</v>
      </c>
      <c r="AG93" s="27">
        <v>0</v>
      </c>
      <c r="AH93" s="27">
        <v>0</v>
      </c>
      <c r="AI93" s="30">
        <f t="shared" si="19"/>
        <v>0</v>
      </c>
      <c r="AJ93" s="27">
        <v>0</v>
      </c>
      <c r="AK93" s="27">
        <v>0</v>
      </c>
      <c r="AL93" s="27">
        <v>0</v>
      </c>
      <c r="AM93" s="30">
        <f t="shared" si="20"/>
        <v>0</v>
      </c>
      <c r="AN93" s="27">
        <v>0</v>
      </c>
      <c r="AO93" s="27">
        <v>0</v>
      </c>
      <c r="AP93" s="27">
        <v>0</v>
      </c>
      <c r="AQ93" s="32">
        <v>1</v>
      </c>
      <c r="AR93" s="32" t="s">
        <v>310</v>
      </c>
      <c r="AS93" s="40">
        <v>43312</v>
      </c>
      <c r="AT93" s="54" t="s">
        <v>231</v>
      </c>
      <c r="AU93" s="55" t="s">
        <v>777</v>
      </c>
      <c r="AV93" s="26" t="s">
        <v>770</v>
      </c>
      <c r="AW93" s="26" t="s">
        <v>771</v>
      </c>
      <c r="AX93" s="26" t="s">
        <v>776</v>
      </c>
    </row>
    <row r="94" spans="1:50" s="34" customFormat="1" ht="157.5" collapsed="1" x14ac:dyDescent="0.25">
      <c r="A94" s="34" t="s">
        <v>141</v>
      </c>
      <c r="B94" s="26">
        <f>SUBTOTAL(103,$C$17:C94)</f>
        <v>78</v>
      </c>
      <c r="C94" s="26" t="s">
        <v>141</v>
      </c>
      <c r="D94" s="26" t="s">
        <v>559</v>
      </c>
      <c r="E94" s="39" t="s">
        <v>560</v>
      </c>
      <c r="F94" s="37">
        <v>41934</v>
      </c>
      <c r="G94" s="27">
        <v>602852292</v>
      </c>
      <c r="H94" s="27">
        <v>198094083.58000001</v>
      </c>
      <c r="I94" s="27">
        <v>572709677.39999998</v>
      </c>
      <c r="J94" s="28">
        <f t="shared" si="21"/>
        <v>0.95</v>
      </c>
      <c r="K94" s="27">
        <v>482281833.60000002</v>
      </c>
      <c r="L94" s="28">
        <f t="shared" si="22"/>
        <v>0.8</v>
      </c>
      <c r="M94" s="29">
        <v>0</v>
      </c>
      <c r="N94" s="29">
        <v>374615593.81999999</v>
      </c>
      <c r="O94" s="29">
        <v>104072758.01000001</v>
      </c>
      <c r="P94" s="29">
        <v>0</v>
      </c>
      <c r="Q94" s="29">
        <v>0</v>
      </c>
      <c r="R94" s="30">
        <f t="shared" si="14"/>
        <v>0</v>
      </c>
      <c r="S94" s="30">
        <f t="shared" si="23"/>
        <v>0</v>
      </c>
      <c r="T94" s="30">
        <f t="shared" si="24"/>
        <v>0</v>
      </c>
      <c r="U94" s="30">
        <f t="shared" si="15"/>
        <v>0</v>
      </c>
      <c r="V94" s="30">
        <f t="shared" si="16"/>
        <v>0</v>
      </c>
      <c r="W94" s="27">
        <v>0</v>
      </c>
      <c r="X94" s="27">
        <v>0</v>
      </c>
      <c r="Y94" s="27">
        <v>0</v>
      </c>
      <c r="Z94" s="27">
        <v>0</v>
      </c>
      <c r="AA94" s="30">
        <f t="shared" si="17"/>
        <v>0</v>
      </c>
      <c r="AB94" s="27">
        <v>0</v>
      </c>
      <c r="AC94" s="27">
        <v>0</v>
      </c>
      <c r="AD94" s="27">
        <v>0</v>
      </c>
      <c r="AE94" s="30">
        <f t="shared" si="18"/>
        <v>0</v>
      </c>
      <c r="AF94" s="27">
        <v>0</v>
      </c>
      <c r="AG94" s="27">
        <v>0</v>
      </c>
      <c r="AH94" s="27">
        <v>0</v>
      </c>
      <c r="AI94" s="30">
        <f t="shared" si="19"/>
        <v>0</v>
      </c>
      <c r="AJ94" s="27">
        <v>0</v>
      </c>
      <c r="AK94" s="27">
        <v>0</v>
      </c>
      <c r="AL94" s="27">
        <v>0</v>
      </c>
      <c r="AM94" s="30">
        <f t="shared" si="20"/>
        <v>0</v>
      </c>
      <c r="AN94" s="27">
        <v>0</v>
      </c>
      <c r="AO94" s="27">
        <v>0</v>
      </c>
      <c r="AP94" s="27">
        <v>0</v>
      </c>
      <c r="AQ94" s="32">
        <v>1</v>
      </c>
      <c r="AR94" s="32" t="s">
        <v>311</v>
      </c>
      <c r="AS94" s="40">
        <v>43312</v>
      </c>
      <c r="AT94" s="54" t="s">
        <v>231</v>
      </c>
      <c r="AU94" s="55" t="s">
        <v>777</v>
      </c>
      <c r="AV94" s="26" t="s">
        <v>770</v>
      </c>
      <c r="AW94" s="26" t="s">
        <v>771</v>
      </c>
      <c r="AX94" s="26" t="s">
        <v>776</v>
      </c>
    </row>
    <row r="95" spans="1:50" s="34" customFormat="1" ht="157.5" collapsed="1" x14ac:dyDescent="0.25">
      <c r="A95" s="34" t="s">
        <v>112</v>
      </c>
      <c r="B95" s="26">
        <f>SUBTOTAL(103,$C$17:C95)</f>
        <v>79</v>
      </c>
      <c r="C95" s="26" t="s">
        <v>112</v>
      </c>
      <c r="D95" s="26" t="s">
        <v>561</v>
      </c>
      <c r="E95" s="39" t="s">
        <v>562</v>
      </c>
      <c r="F95" s="37">
        <v>41997</v>
      </c>
      <c r="G95" s="27">
        <v>1003944421</v>
      </c>
      <c r="H95" s="27">
        <v>96699841.590000004</v>
      </c>
      <c r="I95" s="27">
        <v>701958710.5</v>
      </c>
      <c r="J95" s="28">
        <f t="shared" si="21"/>
        <v>0.69920076830627664</v>
      </c>
      <c r="K95" s="27">
        <v>701958710.5</v>
      </c>
      <c r="L95" s="28">
        <f t="shared" si="22"/>
        <v>0.69920076830627664</v>
      </c>
      <c r="M95" s="29">
        <v>0</v>
      </c>
      <c r="N95" s="29">
        <v>605258868.90999997</v>
      </c>
      <c r="O95" s="29">
        <v>63008.28</v>
      </c>
      <c r="P95" s="29">
        <v>0</v>
      </c>
      <c r="Q95" s="29">
        <v>0</v>
      </c>
      <c r="R95" s="30">
        <f t="shared" si="14"/>
        <v>0</v>
      </c>
      <c r="S95" s="30">
        <f t="shared" si="23"/>
        <v>0</v>
      </c>
      <c r="T95" s="30">
        <f t="shared" si="24"/>
        <v>0</v>
      </c>
      <c r="U95" s="30">
        <f t="shared" si="15"/>
        <v>0</v>
      </c>
      <c r="V95" s="30">
        <f t="shared" si="16"/>
        <v>0</v>
      </c>
      <c r="W95" s="27">
        <v>0</v>
      </c>
      <c r="X95" s="27">
        <v>0</v>
      </c>
      <c r="Y95" s="27">
        <v>0</v>
      </c>
      <c r="Z95" s="27">
        <v>0</v>
      </c>
      <c r="AA95" s="30">
        <f t="shared" si="17"/>
        <v>0</v>
      </c>
      <c r="AB95" s="27">
        <v>0</v>
      </c>
      <c r="AC95" s="27">
        <v>0</v>
      </c>
      <c r="AD95" s="27">
        <v>0</v>
      </c>
      <c r="AE95" s="30">
        <f t="shared" si="18"/>
        <v>0</v>
      </c>
      <c r="AF95" s="27">
        <v>0</v>
      </c>
      <c r="AG95" s="27">
        <v>0</v>
      </c>
      <c r="AH95" s="27">
        <v>0</v>
      </c>
      <c r="AI95" s="30">
        <f t="shared" si="19"/>
        <v>0</v>
      </c>
      <c r="AJ95" s="27">
        <v>0</v>
      </c>
      <c r="AK95" s="27">
        <v>0</v>
      </c>
      <c r="AL95" s="27">
        <v>0</v>
      </c>
      <c r="AM95" s="30">
        <f t="shared" si="20"/>
        <v>0</v>
      </c>
      <c r="AN95" s="27">
        <v>0</v>
      </c>
      <c r="AO95" s="27">
        <v>0</v>
      </c>
      <c r="AP95" s="27">
        <v>0</v>
      </c>
      <c r="AQ95" s="32">
        <v>1</v>
      </c>
      <c r="AR95" s="32" t="s">
        <v>312</v>
      </c>
      <c r="AS95" s="40">
        <v>43343</v>
      </c>
      <c r="AT95" s="54" t="s">
        <v>231</v>
      </c>
      <c r="AU95" s="55" t="s">
        <v>778</v>
      </c>
      <c r="AV95" s="26" t="s">
        <v>770</v>
      </c>
      <c r="AW95" s="26" t="s">
        <v>771</v>
      </c>
      <c r="AX95" s="26" t="s">
        <v>776</v>
      </c>
    </row>
    <row r="96" spans="1:50" s="34" customFormat="1" ht="236.25" customHeight="1" x14ac:dyDescent="0.25">
      <c r="A96" s="73" t="s">
        <v>215</v>
      </c>
      <c r="B96" s="26">
        <f>SUBTOTAL(103,$C$17:C96)</f>
        <v>80</v>
      </c>
      <c r="C96" s="26" t="s">
        <v>153</v>
      </c>
      <c r="D96" s="26" t="s">
        <v>563</v>
      </c>
      <c r="E96" s="39" t="s">
        <v>564</v>
      </c>
      <c r="F96" s="37">
        <v>43032</v>
      </c>
      <c r="G96" s="27">
        <v>36077982</v>
      </c>
      <c r="H96" s="27">
        <v>14143046.02</v>
      </c>
      <c r="I96" s="27">
        <v>28862380</v>
      </c>
      <c r="J96" s="28">
        <f t="shared" ref="J96:J97" si="28">I96/G96</f>
        <v>0.79999984478067532</v>
      </c>
      <c r="K96" s="27">
        <v>28862380</v>
      </c>
      <c r="L96" s="28">
        <f t="shared" ref="L96:L97" si="29">K96/G96</f>
        <v>0.79999984478067532</v>
      </c>
      <c r="M96" s="29">
        <v>0</v>
      </c>
      <c r="N96" s="29">
        <v>14719333.98</v>
      </c>
      <c r="O96" s="29">
        <v>5422127.5700000003</v>
      </c>
      <c r="P96" s="29">
        <v>0</v>
      </c>
      <c r="Q96" s="29">
        <v>0</v>
      </c>
      <c r="R96" s="30">
        <f t="shared" si="14"/>
        <v>0</v>
      </c>
      <c r="S96" s="30">
        <f t="shared" ref="S96:S97" si="30">W96+AB96+AF96+AJ96+AN96</f>
        <v>0</v>
      </c>
      <c r="T96" s="30">
        <f t="shared" si="24"/>
        <v>0</v>
      </c>
      <c r="U96" s="30">
        <f t="shared" si="15"/>
        <v>0</v>
      </c>
      <c r="V96" s="30">
        <f t="shared" si="16"/>
        <v>0</v>
      </c>
      <c r="W96" s="27">
        <v>0</v>
      </c>
      <c r="X96" s="27">
        <v>0</v>
      </c>
      <c r="Y96" s="27">
        <v>0</v>
      </c>
      <c r="Z96" s="27">
        <v>0</v>
      </c>
      <c r="AA96" s="30">
        <f t="shared" si="17"/>
        <v>0</v>
      </c>
      <c r="AB96" s="27">
        <v>0</v>
      </c>
      <c r="AC96" s="27">
        <v>0</v>
      </c>
      <c r="AD96" s="27">
        <v>0</v>
      </c>
      <c r="AE96" s="30">
        <f t="shared" si="18"/>
        <v>0</v>
      </c>
      <c r="AF96" s="27">
        <v>0</v>
      </c>
      <c r="AG96" s="27">
        <v>0</v>
      </c>
      <c r="AH96" s="27">
        <v>0</v>
      </c>
      <c r="AI96" s="30">
        <f t="shared" si="19"/>
        <v>0</v>
      </c>
      <c r="AJ96" s="27">
        <v>0</v>
      </c>
      <c r="AK96" s="27">
        <v>0</v>
      </c>
      <c r="AL96" s="27">
        <v>0</v>
      </c>
      <c r="AM96" s="30">
        <f t="shared" si="20"/>
        <v>0</v>
      </c>
      <c r="AN96" s="27">
        <v>0</v>
      </c>
      <c r="AO96" s="27">
        <v>0</v>
      </c>
      <c r="AP96" s="27">
        <v>0</v>
      </c>
      <c r="AQ96" s="81">
        <v>9</v>
      </c>
      <c r="AR96" s="81" t="s">
        <v>313</v>
      </c>
      <c r="AS96" s="84">
        <v>43343</v>
      </c>
      <c r="AT96" s="54" t="s">
        <v>231</v>
      </c>
      <c r="AU96" s="55" t="s">
        <v>777</v>
      </c>
      <c r="AV96" s="26" t="s">
        <v>770</v>
      </c>
      <c r="AW96" s="26" t="s">
        <v>771</v>
      </c>
      <c r="AX96" s="26" t="s">
        <v>776</v>
      </c>
    </row>
    <row r="97" spans="1:50" s="34" customFormat="1" ht="393.75" x14ac:dyDescent="0.25">
      <c r="A97" s="73"/>
      <c r="B97" s="26">
        <f>SUBTOTAL(103,$C$17:C97)</f>
        <v>81</v>
      </c>
      <c r="C97" s="26" t="s">
        <v>227</v>
      </c>
      <c r="D97" s="26" t="s">
        <v>565</v>
      </c>
      <c r="E97" s="39" t="s">
        <v>566</v>
      </c>
      <c r="F97" s="37">
        <v>43143</v>
      </c>
      <c r="G97" s="27">
        <v>2960862713</v>
      </c>
      <c r="H97" s="27">
        <v>0</v>
      </c>
      <c r="I97" s="27">
        <v>2368690170.4000001</v>
      </c>
      <c r="J97" s="28">
        <f t="shared" si="28"/>
        <v>0.8</v>
      </c>
      <c r="K97" s="27">
        <v>2368690170.4000001</v>
      </c>
      <c r="L97" s="28">
        <f t="shared" si="29"/>
        <v>0.8</v>
      </c>
      <c r="M97" s="29">
        <v>0</v>
      </c>
      <c r="N97" s="29">
        <v>2368690170.4000001</v>
      </c>
      <c r="O97" s="29">
        <v>1224066385.3299999</v>
      </c>
      <c r="P97" s="29">
        <v>0</v>
      </c>
      <c r="Q97" s="29">
        <v>0</v>
      </c>
      <c r="R97" s="30">
        <f t="shared" si="14"/>
        <v>0</v>
      </c>
      <c r="S97" s="30">
        <f t="shared" si="30"/>
        <v>0</v>
      </c>
      <c r="T97" s="30">
        <f t="shared" si="24"/>
        <v>0</v>
      </c>
      <c r="U97" s="30">
        <f t="shared" si="15"/>
        <v>0</v>
      </c>
      <c r="V97" s="30">
        <f t="shared" si="16"/>
        <v>0</v>
      </c>
      <c r="W97" s="27">
        <v>0</v>
      </c>
      <c r="X97" s="27">
        <v>0</v>
      </c>
      <c r="Y97" s="27">
        <v>0</v>
      </c>
      <c r="Z97" s="27">
        <v>0</v>
      </c>
      <c r="AA97" s="30">
        <f t="shared" si="17"/>
        <v>0</v>
      </c>
      <c r="AB97" s="27">
        <v>0</v>
      </c>
      <c r="AC97" s="27">
        <v>0</v>
      </c>
      <c r="AD97" s="27">
        <v>0</v>
      </c>
      <c r="AE97" s="30">
        <f t="shared" si="18"/>
        <v>0</v>
      </c>
      <c r="AF97" s="27">
        <v>0</v>
      </c>
      <c r="AG97" s="27">
        <v>0</v>
      </c>
      <c r="AH97" s="27">
        <v>0</v>
      </c>
      <c r="AI97" s="30">
        <f t="shared" si="19"/>
        <v>0</v>
      </c>
      <c r="AJ97" s="27">
        <v>0</v>
      </c>
      <c r="AK97" s="27">
        <v>0</v>
      </c>
      <c r="AL97" s="27">
        <v>0</v>
      </c>
      <c r="AM97" s="30">
        <f t="shared" si="20"/>
        <v>0</v>
      </c>
      <c r="AN97" s="27">
        <v>0</v>
      </c>
      <c r="AO97" s="27">
        <v>0</v>
      </c>
      <c r="AP97" s="27">
        <v>0</v>
      </c>
      <c r="AQ97" s="83"/>
      <c r="AR97" s="83"/>
      <c r="AS97" s="86"/>
      <c r="AT97" s="54" t="s">
        <v>231</v>
      </c>
      <c r="AU97" s="55" t="s">
        <v>777</v>
      </c>
      <c r="AV97" s="26" t="s">
        <v>770</v>
      </c>
      <c r="AW97" s="26" t="s">
        <v>771</v>
      </c>
      <c r="AX97" s="26" t="s">
        <v>776</v>
      </c>
    </row>
    <row r="98" spans="1:50" s="34" customFormat="1" ht="141" customHeight="1" collapsed="1" x14ac:dyDescent="0.25">
      <c r="A98" s="34" t="s">
        <v>113</v>
      </c>
      <c r="B98" s="26">
        <f>SUBTOTAL(103,$C$17:C98)</f>
        <v>82</v>
      </c>
      <c r="C98" s="26" t="s">
        <v>113</v>
      </c>
      <c r="D98" s="26" t="s">
        <v>567</v>
      </c>
      <c r="E98" s="39" t="s">
        <v>568</v>
      </c>
      <c r="F98" s="37">
        <v>40654</v>
      </c>
      <c r="G98" s="27">
        <v>81586638</v>
      </c>
      <c r="H98" s="27">
        <v>64967809.549999997</v>
      </c>
      <c r="I98" s="27">
        <v>65269310.399999999</v>
      </c>
      <c r="J98" s="28">
        <f t="shared" si="21"/>
        <v>0.79999999999999993</v>
      </c>
      <c r="K98" s="27">
        <v>65269310.399999999</v>
      </c>
      <c r="L98" s="28">
        <f t="shared" si="22"/>
        <v>0.79999999999999993</v>
      </c>
      <c r="M98" s="29">
        <v>401683.84</v>
      </c>
      <c r="N98" s="29">
        <v>703184.69</v>
      </c>
      <c r="O98" s="29">
        <v>18090637.289999999</v>
      </c>
      <c r="P98" s="29">
        <v>401683.84</v>
      </c>
      <c r="Q98" s="29">
        <v>401683.84</v>
      </c>
      <c r="R98" s="30">
        <f t="shared" si="14"/>
        <v>401683.84</v>
      </c>
      <c r="S98" s="30">
        <f t="shared" si="23"/>
        <v>0</v>
      </c>
      <c r="T98" s="30">
        <f t="shared" si="24"/>
        <v>401683.84</v>
      </c>
      <c r="U98" s="30">
        <f t="shared" si="15"/>
        <v>0</v>
      </c>
      <c r="V98" s="30">
        <f t="shared" si="16"/>
        <v>401683.84</v>
      </c>
      <c r="W98" s="27">
        <v>0</v>
      </c>
      <c r="X98" s="27">
        <v>401683.84</v>
      </c>
      <c r="Y98" s="27">
        <v>0</v>
      </c>
      <c r="Z98" s="27">
        <v>0</v>
      </c>
      <c r="AA98" s="30">
        <f t="shared" si="17"/>
        <v>0</v>
      </c>
      <c r="AB98" s="27">
        <v>0</v>
      </c>
      <c r="AC98" s="27">
        <v>0</v>
      </c>
      <c r="AD98" s="27">
        <v>0</v>
      </c>
      <c r="AE98" s="30">
        <f t="shared" si="18"/>
        <v>0</v>
      </c>
      <c r="AF98" s="27">
        <v>0</v>
      </c>
      <c r="AG98" s="27">
        <v>0</v>
      </c>
      <c r="AH98" s="27">
        <v>0</v>
      </c>
      <c r="AI98" s="30">
        <f t="shared" si="19"/>
        <v>0</v>
      </c>
      <c r="AJ98" s="27">
        <v>0</v>
      </c>
      <c r="AK98" s="27">
        <v>0</v>
      </c>
      <c r="AL98" s="27">
        <v>0</v>
      </c>
      <c r="AM98" s="30">
        <f t="shared" si="20"/>
        <v>0</v>
      </c>
      <c r="AN98" s="27">
        <v>0</v>
      </c>
      <c r="AO98" s="27">
        <v>0</v>
      </c>
      <c r="AP98" s="27">
        <v>0</v>
      </c>
      <c r="AQ98" s="32">
        <v>1</v>
      </c>
      <c r="AR98" s="32" t="s">
        <v>314</v>
      </c>
      <c r="AS98" s="40">
        <v>43434</v>
      </c>
      <c r="AT98" s="54" t="s">
        <v>231</v>
      </c>
      <c r="AU98" s="55" t="s">
        <v>778</v>
      </c>
      <c r="AV98" s="26" t="s">
        <v>770</v>
      </c>
      <c r="AW98" s="26" t="s">
        <v>771</v>
      </c>
      <c r="AX98" s="26" t="s">
        <v>776</v>
      </c>
    </row>
    <row r="99" spans="1:50" s="34" customFormat="1" ht="210" collapsed="1" x14ac:dyDescent="0.25">
      <c r="A99" s="34" t="s">
        <v>136</v>
      </c>
      <c r="B99" s="26">
        <f>SUBTOTAL(103,$C$17:C99)</f>
        <v>83</v>
      </c>
      <c r="C99" s="26" t="s">
        <v>136</v>
      </c>
      <c r="D99" s="26" t="s">
        <v>569</v>
      </c>
      <c r="E99" s="39" t="s">
        <v>570</v>
      </c>
      <c r="F99" s="37">
        <v>42324</v>
      </c>
      <c r="G99" s="27">
        <v>226945712</v>
      </c>
      <c r="H99" s="27">
        <v>0</v>
      </c>
      <c r="I99" s="27">
        <v>181556569.59999999</v>
      </c>
      <c r="J99" s="28">
        <f t="shared" si="21"/>
        <v>0.79999999999999993</v>
      </c>
      <c r="K99" s="27">
        <v>181556569.59999999</v>
      </c>
      <c r="L99" s="28">
        <f t="shared" si="22"/>
        <v>0.79999999999999993</v>
      </c>
      <c r="M99" s="29">
        <v>0</v>
      </c>
      <c r="N99" s="29">
        <v>181556569.59999999</v>
      </c>
      <c r="O99" s="29">
        <v>762039.27</v>
      </c>
      <c r="P99" s="29">
        <v>0</v>
      </c>
      <c r="Q99" s="29">
        <v>0</v>
      </c>
      <c r="R99" s="30">
        <f t="shared" si="14"/>
        <v>0</v>
      </c>
      <c r="S99" s="30">
        <f t="shared" si="23"/>
        <v>0</v>
      </c>
      <c r="T99" s="30">
        <f t="shared" si="24"/>
        <v>0</v>
      </c>
      <c r="U99" s="30">
        <f t="shared" si="15"/>
        <v>0</v>
      </c>
      <c r="V99" s="30">
        <f t="shared" si="16"/>
        <v>0</v>
      </c>
      <c r="W99" s="27">
        <v>0</v>
      </c>
      <c r="X99" s="27">
        <v>0</v>
      </c>
      <c r="Y99" s="27">
        <v>0</v>
      </c>
      <c r="Z99" s="27">
        <v>0</v>
      </c>
      <c r="AA99" s="30">
        <f t="shared" si="17"/>
        <v>0</v>
      </c>
      <c r="AB99" s="27">
        <v>0</v>
      </c>
      <c r="AC99" s="27">
        <v>0</v>
      </c>
      <c r="AD99" s="27">
        <v>0</v>
      </c>
      <c r="AE99" s="30">
        <f t="shared" si="18"/>
        <v>0</v>
      </c>
      <c r="AF99" s="27">
        <v>0</v>
      </c>
      <c r="AG99" s="27">
        <v>0</v>
      </c>
      <c r="AH99" s="27">
        <v>0</v>
      </c>
      <c r="AI99" s="30">
        <f t="shared" si="19"/>
        <v>0</v>
      </c>
      <c r="AJ99" s="27">
        <v>0</v>
      </c>
      <c r="AK99" s="27">
        <v>0</v>
      </c>
      <c r="AL99" s="27">
        <v>0</v>
      </c>
      <c r="AM99" s="30">
        <f t="shared" si="20"/>
        <v>0</v>
      </c>
      <c r="AN99" s="27">
        <v>0</v>
      </c>
      <c r="AO99" s="27">
        <v>0</v>
      </c>
      <c r="AP99" s="27">
        <v>0</v>
      </c>
      <c r="AQ99" s="32">
        <v>1</v>
      </c>
      <c r="AR99" s="32" t="s">
        <v>315</v>
      </c>
      <c r="AS99" s="40">
        <v>43373</v>
      </c>
      <c r="AT99" s="54" t="s">
        <v>231</v>
      </c>
      <c r="AU99" s="55" t="s">
        <v>777</v>
      </c>
      <c r="AV99" s="26" t="s">
        <v>770</v>
      </c>
      <c r="AW99" s="26" t="s">
        <v>771</v>
      </c>
      <c r="AX99" s="26" t="s">
        <v>776</v>
      </c>
    </row>
    <row r="100" spans="1:50" s="34" customFormat="1" ht="157.5" collapsed="1" x14ac:dyDescent="0.25">
      <c r="A100" s="34" t="s">
        <v>145</v>
      </c>
      <c r="B100" s="26">
        <f>SUBTOTAL(103,$C$17:C100)</f>
        <v>84</v>
      </c>
      <c r="C100" s="26" t="s">
        <v>145</v>
      </c>
      <c r="D100" s="26" t="s">
        <v>571</v>
      </c>
      <c r="E100" s="39" t="s">
        <v>572</v>
      </c>
      <c r="F100" s="37">
        <v>42242</v>
      </c>
      <c r="G100" s="27">
        <v>310614173</v>
      </c>
      <c r="H100" s="27">
        <v>0</v>
      </c>
      <c r="I100" s="27">
        <v>155307086.5</v>
      </c>
      <c r="J100" s="28">
        <f t="shared" si="21"/>
        <v>0.5</v>
      </c>
      <c r="K100" s="27">
        <v>155307086.5</v>
      </c>
      <c r="L100" s="28">
        <f t="shared" si="22"/>
        <v>0.5</v>
      </c>
      <c r="M100" s="29">
        <v>0</v>
      </c>
      <c r="N100" s="29">
        <v>155307086.5</v>
      </c>
      <c r="O100" s="29">
        <v>10024822.76</v>
      </c>
      <c r="P100" s="29">
        <v>0</v>
      </c>
      <c r="Q100" s="29">
        <v>0</v>
      </c>
      <c r="R100" s="30">
        <f t="shared" si="14"/>
        <v>0</v>
      </c>
      <c r="S100" s="30">
        <f t="shared" si="23"/>
        <v>0</v>
      </c>
      <c r="T100" s="30">
        <f t="shared" si="24"/>
        <v>0</v>
      </c>
      <c r="U100" s="30">
        <f t="shared" si="15"/>
        <v>0</v>
      </c>
      <c r="V100" s="30">
        <f t="shared" si="16"/>
        <v>0</v>
      </c>
      <c r="W100" s="27">
        <v>0</v>
      </c>
      <c r="X100" s="27">
        <v>0</v>
      </c>
      <c r="Y100" s="27">
        <v>0</v>
      </c>
      <c r="Z100" s="27">
        <v>0</v>
      </c>
      <c r="AA100" s="30">
        <f t="shared" si="17"/>
        <v>0</v>
      </c>
      <c r="AB100" s="27">
        <v>0</v>
      </c>
      <c r="AC100" s="27">
        <v>0</v>
      </c>
      <c r="AD100" s="27">
        <v>0</v>
      </c>
      <c r="AE100" s="30">
        <f t="shared" si="18"/>
        <v>0</v>
      </c>
      <c r="AF100" s="27">
        <v>0</v>
      </c>
      <c r="AG100" s="27">
        <v>0</v>
      </c>
      <c r="AH100" s="27">
        <v>0</v>
      </c>
      <c r="AI100" s="30">
        <f t="shared" si="19"/>
        <v>0</v>
      </c>
      <c r="AJ100" s="27">
        <v>0</v>
      </c>
      <c r="AK100" s="27">
        <v>0</v>
      </c>
      <c r="AL100" s="27">
        <v>0</v>
      </c>
      <c r="AM100" s="30">
        <f t="shared" si="20"/>
        <v>0</v>
      </c>
      <c r="AN100" s="27">
        <v>0</v>
      </c>
      <c r="AO100" s="27">
        <v>0</v>
      </c>
      <c r="AP100" s="27">
        <v>0</v>
      </c>
      <c r="AQ100" s="32">
        <v>6</v>
      </c>
      <c r="AR100" s="32" t="s">
        <v>316</v>
      </c>
      <c r="AS100" s="40">
        <v>43373</v>
      </c>
      <c r="AT100" s="54" t="s">
        <v>231</v>
      </c>
      <c r="AU100" s="55" t="s">
        <v>777</v>
      </c>
      <c r="AV100" s="26" t="s">
        <v>770</v>
      </c>
      <c r="AW100" s="26" t="s">
        <v>771</v>
      </c>
      <c r="AX100" s="26" t="s">
        <v>776</v>
      </c>
    </row>
    <row r="101" spans="1:50" s="34" customFormat="1" ht="157.5" collapsed="1" x14ac:dyDescent="0.25">
      <c r="A101" s="34" t="s">
        <v>169</v>
      </c>
      <c r="B101" s="26">
        <f>SUBTOTAL(103,$C$17:C101)</f>
        <v>85</v>
      </c>
      <c r="C101" s="26" t="s">
        <v>169</v>
      </c>
      <c r="D101" s="26" t="s">
        <v>573</v>
      </c>
      <c r="E101" s="39" t="s">
        <v>574</v>
      </c>
      <c r="F101" s="37">
        <v>41971</v>
      </c>
      <c r="G101" s="27">
        <v>250196249</v>
      </c>
      <c r="H101" s="27">
        <v>57487088.619999997</v>
      </c>
      <c r="I101" s="27">
        <v>200156999.19999999</v>
      </c>
      <c r="J101" s="28">
        <f t="shared" si="21"/>
        <v>0.79999999999999993</v>
      </c>
      <c r="K101" s="27">
        <v>200156999.19999999</v>
      </c>
      <c r="L101" s="28">
        <f t="shared" si="22"/>
        <v>0.79999999999999993</v>
      </c>
      <c r="M101" s="29">
        <v>0</v>
      </c>
      <c r="N101" s="29">
        <v>142669910.58000001</v>
      </c>
      <c r="O101" s="29">
        <v>23.2</v>
      </c>
      <c r="P101" s="29">
        <v>0</v>
      </c>
      <c r="Q101" s="29">
        <v>37529437.350000001</v>
      </c>
      <c r="R101" s="30">
        <f t="shared" si="14"/>
        <v>0</v>
      </c>
      <c r="S101" s="30">
        <f t="shared" si="23"/>
        <v>0</v>
      </c>
      <c r="T101" s="30">
        <f t="shared" si="24"/>
        <v>0</v>
      </c>
      <c r="U101" s="30">
        <f t="shared" si="15"/>
        <v>0</v>
      </c>
      <c r="V101" s="30">
        <f t="shared" si="16"/>
        <v>0</v>
      </c>
      <c r="W101" s="27">
        <v>0</v>
      </c>
      <c r="X101" s="27">
        <v>0</v>
      </c>
      <c r="Y101" s="27">
        <v>0</v>
      </c>
      <c r="Z101" s="27">
        <v>0</v>
      </c>
      <c r="AA101" s="30">
        <f t="shared" si="17"/>
        <v>0</v>
      </c>
      <c r="AB101" s="27">
        <v>0</v>
      </c>
      <c r="AC101" s="27">
        <v>0</v>
      </c>
      <c r="AD101" s="27">
        <v>0</v>
      </c>
      <c r="AE101" s="30">
        <f t="shared" si="18"/>
        <v>0</v>
      </c>
      <c r="AF101" s="27">
        <v>0</v>
      </c>
      <c r="AG101" s="27">
        <v>0</v>
      </c>
      <c r="AH101" s="27">
        <v>0</v>
      </c>
      <c r="AI101" s="30">
        <f t="shared" si="19"/>
        <v>0</v>
      </c>
      <c r="AJ101" s="27">
        <v>0</v>
      </c>
      <c r="AK101" s="27">
        <v>0</v>
      </c>
      <c r="AL101" s="27">
        <v>0</v>
      </c>
      <c r="AM101" s="30">
        <f t="shared" si="20"/>
        <v>0</v>
      </c>
      <c r="AN101" s="27">
        <v>0</v>
      </c>
      <c r="AO101" s="27">
        <v>0</v>
      </c>
      <c r="AP101" s="27">
        <v>0</v>
      </c>
      <c r="AQ101" s="32">
        <v>1</v>
      </c>
      <c r="AR101" s="32" t="s">
        <v>317</v>
      </c>
      <c r="AS101" s="40">
        <v>43404</v>
      </c>
      <c r="AT101" s="54" t="s">
        <v>231</v>
      </c>
      <c r="AU101" s="55" t="s">
        <v>773</v>
      </c>
      <c r="AV101" s="26" t="s">
        <v>770</v>
      </c>
      <c r="AW101" s="26" t="s">
        <v>771</v>
      </c>
      <c r="AX101" s="26" t="s">
        <v>776</v>
      </c>
    </row>
    <row r="102" spans="1:50" s="34" customFormat="1" ht="157.5" collapsed="1" x14ac:dyDescent="0.25">
      <c r="A102" s="34" t="s">
        <v>171</v>
      </c>
      <c r="B102" s="26">
        <f>SUBTOTAL(103,$C$17:C102)</f>
        <v>86</v>
      </c>
      <c r="C102" s="26" t="s">
        <v>171</v>
      </c>
      <c r="D102" s="26" t="s">
        <v>575</v>
      </c>
      <c r="E102" s="39" t="s">
        <v>576</v>
      </c>
      <c r="F102" s="37">
        <v>42724</v>
      </c>
      <c r="G102" s="27">
        <v>300212236</v>
      </c>
      <c r="H102" s="27">
        <v>41529736.560000002</v>
      </c>
      <c r="I102" s="27">
        <v>148000000</v>
      </c>
      <c r="J102" s="28">
        <f t="shared" si="21"/>
        <v>0.49298456975617744</v>
      </c>
      <c r="K102" s="27">
        <v>148000000</v>
      </c>
      <c r="L102" s="28">
        <f t="shared" si="22"/>
        <v>0.49298456975617744</v>
      </c>
      <c r="M102" s="29">
        <v>0</v>
      </c>
      <c r="N102" s="29">
        <v>106470263.44</v>
      </c>
      <c r="O102" s="29">
        <v>1732144.55</v>
      </c>
      <c r="P102" s="29">
        <v>0</v>
      </c>
      <c r="Q102" s="29">
        <v>0</v>
      </c>
      <c r="R102" s="30">
        <f t="shared" si="14"/>
        <v>0</v>
      </c>
      <c r="S102" s="30">
        <f t="shared" si="23"/>
        <v>0</v>
      </c>
      <c r="T102" s="30">
        <f t="shared" si="24"/>
        <v>0</v>
      </c>
      <c r="U102" s="30">
        <f t="shared" si="15"/>
        <v>0</v>
      </c>
      <c r="V102" s="30">
        <f t="shared" si="16"/>
        <v>0</v>
      </c>
      <c r="W102" s="27">
        <v>0</v>
      </c>
      <c r="X102" s="27">
        <v>0</v>
      </c>
      <c r="Y102" s="27">
        <v>0</v>
      </c>
      <c r="Z102" s="27">
        <v>0</v>
      </c>
      <c r="AA102" s="30">
        <f t="shared" si="17"/>
        <v>0</v>
      </c>
      <c r="AB102" s="27">
        <v>0</v>
      </c>
      <c r="AC102" s="27">
        <v>0</v>
      </c>
      <c r="AD102" s="27">
        <v>0</v>
      </c>
      <c r="AE102" s="30">
        <f t="shared" si="18"/>
        <v>0</v>
      </c>
      <c r="AF102" s="27">
        <v>0</v>
      </c>
      <c r="AG102" s="27">
        <v>0</v>
      </c>
      <c r="AH102" s="27">
        <v>0</v>
      </c>
      <c r="AI102" s="30">
        <f t="shared" si="19"/>
        <v>0</v>
      </c>
      <c r="AJ102" s="27">
        <v>0</v>
      </c>
      <c r="AK102" s="27">
        <v>0</v>
      </c>
      <c r="AL102" s="27">
        <v>0</v>
      </c>
      <c r="AM102" s="30">
        <f t="shared" si="20"/>
        <v>0</v>
      </c>
      <c r="AN102" s="27">
        <v>0</v>
      </c>
      <c r="AO102" s="27">
        <v>0</v>
      </c>
      <c r="AP102" s="27">
        <v>0</v>
      </c>
      <c r="AQ102" s="32">
        <v>2</v>
      </c>
      <c r="AR102" s="32" t="s">
        <v>318</v>
      </c>
      <c r="AS102" s="40">
        <v>43465</v>
      </c>
      <c r="AT102" s="54" t="s">
        <v>231</v>
      </c>
      <c r="AU102" s="55" t="s">
        <v>773</v>
      </c>
      <c r="AV102" s="26" t="s">
        <v>770</v>
      </c>
      <c r="AW102" s="26" t="s">
        <v>771</v>
      </c>
      <c r="AX102" s="26" t="s">
        <v>776</v>
      </c>
    </row>
    <row r="103" spans="1:50" s="34" customFormat="1" ht="409.5" collapsed="1" x14ac:dyDescent="0.25">
      <c r="A103" s="34" t="s">
        <v>133</v>
      </c>
      <c r="B103" s="26">
        <f>SUBTOTAL(103,$C$17:C103)</f>
        <v>87</v>
      </c>
      <c r="C103" s="26" t="s">
        <v>133</v>
      </c>
      <c r="D103" s="26" t="s">
        <v>577</v>
      </c>
      <c r="E103" s="39" t="s">
        <v>578</v>
      </c>
      <c r="F103" s="37">
        <v>42955</v>
      </c>
      <c r="G103" s="27">
        <v>1049661811</v>
      </c>
      <c r="H103" s="27">
        <v>6137792.4199999999</v>
      </c>
      <c r="I103" s="27">
        <v>260957250</v>
      </c>
      <c r="J103" s="28">
        <f t="shared" si="21"/>
        <v>0.24861078803218459</v>
      </c>
      <c r="K103" s="27">
        <v>260062664.36000001</v>
      </c>
      <c r="L103" s="28">
        <f t="shared" si="22"/>
        <v>0.24775852720815048</v>
      </c>
      <c r="M103" s="29">
        <v>0</v>
      </c>
      <c r="N103" s="29">
        <v>254819457.58000001</v>
      </c>
      <c r="O103" s="75">
        <v>404072138.19</v>
      </c>
      <c r="P103" s="29">
        <v>0</v>
      </c>
      <c r="Q103" s="29">
        <v>0</v>
      </c>
      <c r="R103" s="30">
        <f t="shared" si="14"/>
        <v>0</v>
      </c>
      <c r="S103" s="30">
        <f t="shared" si="23"/>
        <v>0</v>
      </c>
      <c r="T103" s="30">
        <f t="shared" si="24"/>
        <v>0</v>
      </c>
      <c r="U103" s="30">
        <f t="shared" si="15"/>
        <v>0</v>
      </c>
      <c r="V103" s="30">
        <f t="shared" si="16"/>
        <v>0</v>
      </c>
      <c r="W103" s="27">
        <v>0</v>
      </c>
      <c r="X103" s="27">
        <v>0</v>
      </c>
      <c r="Y103" s="27">
        <v>0</v>
      </c>
      <c r="Z103" s="27">
        <v>0</v>
      </c>
      <c r="AA103" s="30">
        <f t="shared" si="17"/>
        <v>0</v>
      </c>
      <c r="AB103" s="27">
        <v>0</v>
      </c>
      <c r="AC103" s="27">
        <v>0</v>
      </c>
      <c r="AD103" s="27">
        <v>0</v>
      </c>
      <c r="AE103" s="30">
        <f t="shared" si="18"/>
        <v>0</v>
      </c>
      <c r="AF103" s="27">
        <v>0</v>
      </c>
      <c r="AG103" s="27">
        <v>0</v>
      </c>
      <c r="AH103" s="27">
        <v>0</v>
      </c>
      <c r="AI103" s="30">
        <f t="shared" si="19"/>
        <v>0</v>
      </c>
      <c r="AJ103" s="27">
        <v>0</v>
      </c>
      <c r="AK103" s="27">
        <v>0</v>
      </c>
      <c r="AL103" s="27">
        <v>0</v>
      </c>
      <c r="AM103" s="30">
        <f t="shared" si="20"/>
        <v>0</v>
      </c>
      <c r="AN103" s="27">
        <v>0</v>
      </c>
      <c r="AO103" s="27">
        <v>0</v>
      </c>
      <c r="AP103" s="27">
        <v>0</v>
      </c>
      <c r="AQ103" s="32">
        <v>17</v>
      </c>
      <c r="AR103" s="32" t="s">
        <v>319</v>
      </c>
      <c r="AS103" s="40">
        <v>43465</v>
      </c>
      <c r="AT103" s="54" t="s">
        <v>231</v>
      </c>
      <c r="AU103" s="55" t="s">
        <v>778</v>
      </c>
      <c r="AV103" s="26" t="s">
        <v>770</v>
      </c>
      <c r="AW103" s="26" t="s">
        <v>771</v>
      </c>
      <c r="AX103" s="26" t="s">
        <v>776</v>
      </c>
    </row>
    <row r="104" spans="1:50" s="34" customFormat="1" ht="341.25" collapsed="1" x14ac:dyDescent="0.25">
      <c r="A104" s="34" t="s">
        <v>131</v>
      </c>
      <c r="B104" s="26">
        <f>SUBTOTAL(103,$C$17:C104)</f>
        <v>88</v>
      </c>
      <c r="C104" s="26" t="s">
        <v>131</v>
      </c>
      <c r="D104" s="26" t="s">
        <v>577</v>
      </c>
      <c r="E104" s="39" t="s">
        <v>578</v>
      </c>
      <c r="F104" s="37">
        <v>42955</v>
      </c>
      <c r="G104" s="27">
        <v>704876843</v>
      </c>
      <c r="H104" s="27">
        <v>19219388.059999999</v>
      </c>
      <c r="I104" s="27">
        <v>259781250</v>
      </c>
      <c r="J104" s="28">
        <f t="shared" si="21"/>
        <v>0.36854842456499881</v>
      </c>
      <c r="K104" s="27">
        <v>259781250</v>
      </c>
      <c r="L104" s="28">
        <f t="shared" si="22"/>
        <v>0.36854842456499881</v>
      </c>
      <c r="M104" s="29">
        <v>0</v>
      </c>
      <c r="N104" s="29">
        <v>240561861.94</v>
      </c>
      <c r="O104" s="76"/>
      <c r="P104" s="29">
        <v>0</v>
      </c>
      <c r="Q104" s="29">
        <v>0</v>
      </c>
      <c r="R104" s="30">
        <f t="shared" si="14"/>
        <v>0</v>
      </c>
      <c r="S104" s="30">
        <f t="shared" si="23"/>
        <v>0</v>
      </c>
      <c r="T104" s="30">
        <f t="shared" si="24"/>
        <v>0</v>
      </c>
      <c r="U104" s="30">
        <f t="shared" si="15"/>
        <v>0</v>
      </c>
      <c r="V104" s="30">
        <f t="shared" si="16"/>
        <v>0</v>
      </c>
      <c r="W104" s="27">
        <v>0</v>
      </c>
      <c r="X104" s="27">
        <v>0</v>
      </c>
      <c r="Y104" s="27">
        <v>0</v>
      </c>
      <c r="Z104" s="27">
        <v>0</v>
      </c>
      <c r="AA104" s="30">
        <f t="shared" si="17"/>
        <v>0</v>
      </c>
      <c r="AB104" s="27">
        <v>0</v>
      </c>
      <c r="AC104" s="27">
        <v>0</v>
      </c>
      <c r="AD104" s="27">
        <v>0</v>
      </c>
      <c r="AE104" s="30">
        <f t="shared" si="18"/>
        <v>0</v>
      </c>
      <c r="AF104" s="27">
        <v>0</v>
      </c>
      <c r="AG104" s="27">
        <v>0</v>
      </c>
      <c r="AH104" s="27">
        <v>0</v>
      </c>
      <c r="AI104" s="30">
        <f t="shared" si="19"/>
        <v>0</v>
      </c>
      <c r="AJ104" s="27">
        <v>0</v>
      </c>
      <c r="AK104" s="27">
        <v>0</v>
      </c>
      <c r="AL104" s="27">
        <v>0</v>
      </c>
      <c r="AM104" s="30">
        <f t="shared" si="20"/>
        <v>0</v>
      </c>
      <c r="AN104" s="27">
        <v>0</v>
      </c>
      <c r="AO104" s="27">
        <v>0</v>
      </c>
      <c r="AP104" s="27">
        <v>0</v>
      </c>
      <c r="AQ104" s="32">
        <v>21</v>
      </c>
      <c r="AR104" s="32" t="s">
        <v>320</v>
      </c>
      <c r="AS104" s="40">
        <v>43343</v>
      </c>
      <c r="AT104" s="54" t="s">
        <v>231</v>
      </c>
      <c r="AU104" s="55" t="s">
        <v>778</v>
      </c>
      <c r="AV104" s="26" t="s">
        <v>770</v>
      </c>
      <c r="AW104" s="26" t="s">
        <v>771</v>
      </c>
      <c r="AX104" s="26" t="s">
        <v>776</v>
      </c>
    </row>
    <row r="105" spans="1:50" s="34" customFormat="1" ht="341.25" collapsed="1" x14ac:dyDescent="0.25">
      <c r="A105" s="34" t="s">
        <v>132</v>
      </c>
      <c r="B105" s="26">
        <f>SUBTOTAL(103,$C$17:C105)</f>
        <v>89</v>
      </c>
      <c r="C105" s="26" t="s">
        <v>132</v>
      </c>
      <c r="D105" s="26" t="s">
        <v>577</v>
      </c>
      <c r="E105" s="39" t="s">
        <v>578</v>
      </c>
      <c r="F105" s="37">
        <v>42955</v>
      </c>
      <c r="G105" s="27">
        <v>752459997</v>
      </c>
      <c r="H105" s="27">
        <v>80910696.659999996</v>
      </c>
      <c r="I105" s="27">
        <v>274943000</v>
      </c>
      <c r="J105" s="28">
        <f t="shared" si="21"/>
        <v>0.36539218177202315</v>
      </c>
      <c r="K105" s="27">
        <v>269698347.81999999</v>
      </c>
      <c r="L105" s="28">
        <f t="shared" si="22"/>
        <v>0.35842217379696795</v>
      </c>
      <c r="M105" s="29">
        <v>0</v>
      </c>
      <c r="N105" s="29">
        <v>194032303.34</v>
      </c>
      <c r="O105" s="77"/>
      <c r="P105" s="29">
        <v>0</v>
      </c>
      <c r="Q105" s="29">
        <v>0</v>
      </c>
      <c r="R105" s="30">
        <f t="shared" si="14"/>
        <v>0</v>
      </c>
      <c r="S105" s="30">
        <f t="shared" si="23"/>
        <v>0</v>
      </c>
      <c r="T105" s="30">
        <f t="shared" si="24"/>
        <v>0</v>
      </c>
      <c r="U105" s="30">
        <f t="shared" si="15"/>
        <v>0</v>
      </c>
      <c r="V105" s="30">
        <f t="shared" si="16"/>
        <v>0</v>
      </c>
      <c r="W105" s="27">
        <v>0</v>
      </c>
      <c r="X105" s="27">
        <v>0</v>
      </c>
      <c r="Y105" s="27">
        <v>0</v>
      </c>
      <c r="Z105" s="27">
        <v>0</v>
      </c>
      <c r="AA105" s="30">
        <f t="shared" si="17"/>
        <v>0</v>
      </c>
      <c r="AB105" s="27">
        <v>0</v>
      </c>
      <c r="AC105" s="27">
        <v>0</v>
      </c>
      <c r="AD105" s="27">
        <v>0</v>
      </c>
      <c r="AE105" s="30">
        <f t="shared" si="18"/>
        <v>0</v>
      </c>
      <c r="AF105" s="27">
        <v>0</v>
      </c>
      <c r="AG105" s="27">
        <v>0</v>
      </c>
      <c r="AH105" s="27">
        <v>0</v>
      </c>
      <c r="AI105" s="30">
        <f t="shared" si="19"/>
        <v>0</v>
      </c>
      <c r="AJ105" s="27">
        <v>0</v>
      </c>
      <c r="AK105" s="27">
        <v>0</v>
      </c>
      <c r="AL105" s="27">
        <v>0</v>
      </c>
      <c r="AM105" s="30">
        <f t="shared" si="20"/>
        <v>0</v>
      </c>
      <c r="AN105" s="27">
        <v>0</v>
      </c>
      <c r="AO105" s="27">
        <v>0</v>
      </c>
      <c r="AP105" s="27">
        <v>0</v>
      </c>
      <c r="AQ105" s="32">
        <v>20</v>
      </c>
      <c r="AR105" s="32" t="s">
        <v>321</v>
      </c>
      <c r="AS105" s="40">
        <v>43343</v>
      </c>
      <c r="AT105" s="54" t="s">
        <v>231</v>
      </c>
      <c r="AU105" s="55" t="s">
        <v>778</v>
      </c>
      <c r="AV105" s="26" t="s">
        <v>770</v>
      </c>
      <c r="AW105" s="26" t="s">
        <v>771</v>
      </c>
      <c r="AX105" s="26" t="s">
        <v>776</v>
      </c>
    </row>
    <row r="106" spans="1:50" s="34" customFormat="1" ht="157.5" collapsed="1" x14ac:dyDescent="0.25">
      <c r="A106" s="34" t="s">
        <v>114</v>
      </c>
      <c r="B106" s="26">
        <f>SUBTOTAL(103,$C$17:C106)</f>
        <v>90</v>
      </c>
      <c r="C106" s="26" t="s">
        <v>114</v>
      </c>
      <c r="D106" s="26" t="s">
        <v>579</v>
      </c>
      <c r="E106" s="39" t="s">
        <v>580</v>
      </c>
      <c r="F106" s="37">
        <v>41267</v>
      </c>
      <c r="G106" s="27">
        <v>337016700</v>
      </c>
      <c r="H106" s="27">
        <v>226062033.5</v>
      </c>
      <c r="I106" s="27">
        <v>320165865</v>
      </c>
      <c r="J106" s="28">
        <f t="shared" si="21"/>
        <v>0.95</v>
      </c>
      <c r="K106" s="27">
        <v>320165865</v>
      </c>
      <c r="L106" s="28">
        <f t="shared" si="22"/>
        <v>0.95</v>
      </c>
      <c r="M106" s="29">
        <v>0</v>
      </c>
      <c r="N106" s="29">
        <v>94103831.5</v>
      </c>
      <c r="O106" s="29">
        <v>5782.55</v>
      </c>
      <c r="P106" s="29">
        <v>0</v>
      </c>
      <c r="Q106" s="29">
        <v>0</v>
      </c>
      <c r="R106" s="30">
        <f t="shared" si="14"/>
        <v>0</v>
      </c>
      <c r="S106" s="30">
        <f t="shared" si="23"/>
        <v>0</v>
      </c>
      <c r="T106" s="30">
        <f t="shared" si="24"/>
        <v>0</v>
      </c>
      <c r="U106" s="30">
        <f t="shared" si="15"/>
        <v>0</v>
      </c>
      <c r="V106" s="30">
        <f t="shared" si="16"/>
        <v>0</v>
      </c>
      <c r="W106" s="27">
        <v>0</v>
      </c>
      <c r="X106" s="27">
        <v>0</v>
      </c>
      <c r="Y106" s="27">
        <v>0</v>
      </c>
      <c r="Z106" s="27">
        <v>0</v>
      </c>
      <c r="AA106" s="30">
        <f t="shared" si="17"/>
        <v>0</v>
      </c>
      <c r="AB106" s="27">
        <v>0</v>
      </c>
      <c r="AC106" s="27">
        <v>0</v>
      </c>
      <c r="AD106" s="27">
        <v>0</v>
      </c>
      <c r="AE106" s="30">
        <f t="shared" si="18"/>
        <v>0</v>
      </c>
      <c r="AF106" s="27">
        <v>0</v>
      </c>
      <c r="AG106" s="27">
        <v>0</v>
      </c>
      <c r="AH106" s="27">
        <v>0</v>
      </c>
      <c r="AI106" s="30">
        <f t="shared" si="19"/>
        <v>0</v>
      </c>
      <c r="AJ106" s="27">
        <v>0</v>
      </c>
      <c r="AK106" s="27">
        <v>0</v>
      </c>
      <c r="AL106" s="27">
        <v>0</v>
      </c>
      <c r="AM106" s="30">
        <f t="shared" si="20"/>
        <v>0</v>
      </c>
      <c r="AN106" s="27">
        <v>0</v>
      </c>
      <c r="AO106" s="27">
        <v>0</v>
      </c>
      <c r="AP106" s="27">
        <v>0</v>
      </c>
      <c r="AQ106" s="32">
        <v>2</v>
      </c>
      <c r="AR106" s="32" t="s">
        <v>322</v>
      </c>
      <c r="AS106" s="40">
        <v>43465</v>
      </c>
      <c r="AT106" s="54" t="s">
        <v>231</v>
      </c>
      <c r="AU106" s="55" t="s">
        <v>778</v>
      </c>
      <c r="AV106" s="26" t="s">
        <v>770</v>
      </c>
      <c r="AW106" s="26" t="s">
        <v>771</v>
      </c>
      <c r="AX106" s="26" t="s">
        <v>776</v>
      </c>
    </row>
    <row r="107" spans="1:50" s="34" customFormat="1" ht="157.5" collapsed="1" x14ac:dyDescent="0.25">
      <c r="A107" s="34" t="s">
        <v>135</v>
      </c>
      <c r="B107" s="26">
        <f>SUBTOTAL(103,$C$17:C107)</f>
        <v>91</v>
      </c>
      <c r="C107" s="26" t="s">
        <v>135</v>
      </c>
      <c r="D107" s="26" t="s">
        <v>581</v>
      </c>
      <c r="E107" s="39" t="s">
        <v>582</v>
      </c>
      <c r="F107" s="37">
        <v>41264</v>
      </c>
      <c r="G107" s="27">
        <v>290669400</v>
      </c>
      <c r="H107" s="27">
        <v>249081324.13</v>
      </c>
      <c r="I107" s="27">
        <v>276135920</v>
      </c>
      <c r="J107" s="28">
        <f t="shared" si="21"/>
        <v>0.94999996559665378</v>
      </c>
      <c r="K107" s="27">
        <v>276135920</v>
      </c>
      <c r="L107" s="28">
        <f t="shared" si="22"/>
        <v>0.94999996559665378</v>
      </c>
      <c r="M107" s="29">
        <v>0</v>
      </c>
      <c r="N107" s="29">
        <v>27054595.870000001</v>
      </c>
      <c r="O107" s="29">
        <v>0</v>
      </c>
      <c r="P107" s="29">
        <v>0</v>
      </c>
      <c r="Q107" s="29">
        <v>0</v>
      </c>
      <c r="R107" s="30">
        <f t="shared" si="14"/>
        <v>0</v>
      </c>
      <c r="S107" s="30">
        <f t="shared" si="23"/>
        <v>0</v>
      </c>
      <c r="T107" s="30">
        <f t="shared" si="24"/>
        <v>0</v>
      </c>
      <c r="U107" s="30">
        <f t="shared" si="15"/>
        <v>0</v>
      </c>
      <c r="V107" s="30">
        <f t="shared" si="16"/>
        <v>0</v>
      </c>
      <c r="W107" s="27">
        <v>0</v>
      </c>
      <c r="X107" s="27">
        <v>0</v>
      </c>
      <c r="Y107" s="27">
        <v>0</v>
      </c>
      <c r="Z107" s="27">
        <v>0</v>
      </c>
      <c r="AA107" s="30">
        <f t="shared" si="17"/>
        <v>0</v>
      </c>
      <c r="AB107" s="27">
        <v>0</v>
      </c>
      <c r="AC107" s="27">
        <v>0</v>
      </c>
      <c r="AD107" s="27">
        <v>0</v>
      </c>
      <c r="AE107" s="30">
        <f t="shared" si="18"/>
        <v>0</v>
      </c>
      <c r="AF107" s="27">
        <v>0</v>
      </c>
      <c r="AG107" s="27">
        <v>0</v>
      </c>
      <c r="AH107" s="27">
        <v>0</v>
      </c>
      <c r="AI107" s="30">
        <f t="shared" si="19"/>
        <v>0</v>
      </c>
      <c r="AJ107" s="27">
        <v>0</v>
      </c>
      <c r="AK107" s="27">
        <v>0</v>
      </c>
      <c r="AL107" s="27">
        <v>0</v>
      </c>
      <c r="AM107" s="30">
        <f t="shared" si="20"/>
        <v>0</v>
      </c>
      <c r="AN107" s="27">
        <v>0</v>
      </c>
      <c r="AO107" s="27">
        <v>0</v>
      </c>
      <c r="AP107" s="27">
        <v>0</v>
      </c>
      <c r="AQ107" s="32">
        <v>6</v>
      </c>
      <c r="AR107" s="32" t="s">
        <v>323</v>
      </c>
      <c r="AS107" s="40">
        <v>43465</v>
      </c>
      <c r="AT107" s="54" t="s">
        <v>231</v>
      </c>
      <c r="AU107" s="55" t="s">
        <v>777</v>
      </c>
      <c r="AV107" s="26" t="s">
        <v>770</v>
      </c>
      <c r="AW107" s="26" t="s">
        <v>771</v>
      </c>
      <c r="AX107" s="26" t="s">
        <v>776</v>
      </c>
    </row>
    <row r="108" spans="1:50" s="34" customFormat="1" ht="157.5" collapsed="1" x14ac:dyDescent="0.25">
      <c r="A108" s="73" t="s">
        <v>216</v>
      </c>
      <c r="B108" s="26">
        <f>SUBTOTAL(103,$C$17:C108)</f>
        <v>92</v>
      </c>
      <c r="C108" s="26" t="s">
        <v>139</v>
      </c>
      <c r="D108" s="26" t="s">
        <v>583</v>
      </c>
      <c r="E108" s="39" t="s">
        <v>584</v>
      </c>
      <c r="F108" s="37">
        <v>41617</v>
      </c>
      <c r="G108" s="27">
        <v>5106385478</v>
      </c>
      <c r="H108" s="27">
        <v>2967708469.8499999</v>
      </c>
      <c r="I108" s="27">
        <v>4851066204.1000004</v>
      </c>
      <c r="J108" s="28">
        <f t="shared" si="21"/>
        <v>0.95000000000000007</v>
      </c>
      <c r="K108" s="27">
        <v>4084457094.96</v>
      </c>
      <c r="L108" s="28">
        <f t="shared" si="22"/>
        <v>0.79987245627209191</v>
      </c>
      <c r="M108" s="29">
        <v>0.14000000000000001</v>
      </c>
      <c r="N108" s="29">
        <v>1883357734.3900001</v>
      </c>
      <c r="O108" s="29">
        <v>3836.41</v>
      </c>
      <c r="P108" s="29">
        <v>0</v>
      </c>
      <c r="Q108" s="29">
        <v>0</v>
      </c>
      <c r="R108" s="30">
        <f t="shared" si="14"/>
        <v>0.14000000000000001</v>
      </c>
      <c r="S108" s="30">
        <f t="shared" si="23"/>
        <v>0</v>
      </c>
      <c r="T108" s="30">
        <f t="shared" si="24"/>
        <v>0.14000000000000001</v>
      </c>
      <c r="U108" s="30">
        <f t="shared" si="15"/>
        <v>0</v>
      </c>
      <c r="V108" s="30">
        <f t="shared" si="16"/>
        <v>0.14000000000000001</v>
      </c>
      <c r="W108" s="27">
        <v>0</v>
      </c>
      <c r="X108" s="27">
        <v>0.14000000000000001</v>
      </c>
      <c r="Y108" s="27">
        <v>0</v>
      </c>
      <c r="Z108" s="27">
        <v>0</v>
      </c>
      <c r="AA108" s="30">
        <f t="shared" si="17"/>
        <v>0</v>
      </c>
      <c r="AB108" s="27">
        <v>0</v>
      </c>
      <c r="AC108" s="27">
        <v>0</v>
      </c>
      <c r="AD108" s="27">
        <v>0</v>
      </c>
      <c r="AE108" s="30">
        <f t="shared" si="18"/>
        <v>0</v>
      </c>
      <c r="AF108" s="27">
        <v>0</v>
      </c>
      <c r="AG108" s="27">
        <v>0</v>
      </c>
      <c r="AH108" s="27">
        <v>0</v>
      </c>
      <c r="AI108" s="30">
        <f t="shared" si="19"/>
        <v>0</v>
      </c>
      <c r="AJ108" s="27">
        <v>0</v>
      </c>
      <c r="AK108" s="27">
        <v>0</v>
      </c>
      <c r="AL108" s="27">
        <v>0</v>
      </c>
      <c r="AM108" s="30">
        <f t="shared" si="20"/>
        <v>0</v>
      </c>
      <c r="AN108" s="27">
        <v>0</v>
      </c>
      <c r="AO108" s="27">
        <v>0</v>
      </c>
      <c r="AP108" s="27">
        <v>0</v>
      </c>
      <c r="AQ108" s="81">
        <v>4</v>
      </c>
      <c r="AR108" s="81" t="s">
        <v>324</v>
      </c>
      <c r="AS108" s="84">
        <v>43465</v>
      </c>
      <c r="AT108" s="54" t="s">
        <v>231</v>
      </c>
      <c r="AU108" s="55" t="s">
        <v>777</v>
      </c>
      <c r="AV108" s="26" t="s">
        <v>770</v>
      </c>
      <c r="AW108" s="26" t="s">
        <v>771</v>
      </c>
      <c r="AX108" s="26" t="s">
        <v>776</v>
      </c>
    </row>
    <row r="109" spans="1:50" s="34" customFormat="1" ht="157.5" customHeight="1" x14ac:dyDescent="0.25">
      <c r="A109" s="73"/>
      <c r="B109" s="26">
        <f>SUBTOTAL(103,$C$17:C109)</f>
        <v>93</v>
      </c>
      <c r="C109" s="26" t="s">
        <v>152</v>
      </c>
      <c r="D109" s="26" t="s">
        <v>585</v>
      </c>
      <c r="E109" s="39" t="s">
        <v>586</v>
      </c>
      <c r="F109" s="37">
        <v>42940</v>
      </c>
      <c r="G109" s="27">
        <v>878915742</v>
      </c>
      <c r="H109" s="27">
        <v>260467252</v>
      </c>
      <c r="I109" s="27">
        <v>553132594</v>
      </c>
      <c r="J109" s="28">
        <f t="shared" ref="J109" si="31">I109/G109</f>
        <v>0.62933517693212504</v>
      </c>
      <c r="K109" s="27">
        <v>553132594</v>
      </c>
      <c r="L109" s="28">
        <f t="shared" ref="L109" si="32">K109/G109</f>
        <v>0.62933517693212504</v>
      </c>
      <c r="M109" s="29">
        <v>0.01</v>
      </c>
      <c r="N109" s="29">
        <v>292665342.00999999</v>
      </c>
      <c r="O109" s="29">
        <v>2180276.6800000002</v>
      </c>
      <c r="P109" s="29">
        <v>150000000</v>
      </c>
      <c r="Q109" s="29">
        <v>150000000</v>
      </c>
      <c r="R109" s="30">
        <f t="shared" si="14"/>
        <v>150000000</v>
      </c>
      <c r="S109" s="30">
        <f t="shared" ref="S109" si="33">W109+AB109+AF109+AJ109+AN109</f>
        <v>150000000</v>
      </c>
      <c r="T109" s="30">
        <f t="shared" si="24"/>
        <v>0</v>
      </c>
      <c r="U109" s="30">
        <f t="shared" si="15"/>
        <v>0</v>
      </c>
      <c r="V109" s="30">
        <f t="shared" si="16"/>
        <v>150000000</v>
      </c>
      <c r="W109" s="27">
        <v>150000000</v>
      </c>
      <c r="X109" s="27">
        <v>0</v>
      </c>
      <c r="Y109" s="27">
        <v>0</v>
      </c>
      <c r="Z109" s="27">
        <v>0</v>
      </c>
      <c r="AA109" s="30">
        <f t="shared" si="17"/>
        <v>0</v>
      </c>
      <c r="AB109" s="27">
        <v>0</v>
      </c>
      <c r="AC109" s="27">
        <v>0</v>
      </c>
      <c r="AD109" s="27">
        <v>0</v>
      </c>
      <c r="AE109" s="30">
        <f t="shared" si="18"/>
        <v>0</v>
      </c>
      <c r="AF109" s="27">
        <v>0</v>
      </c>
      <c r="AG109" s="27">
        <v>0</v>
      </c>
      <c r="AH109" s="27">
        <v>0</v>
      </c>
      <c r="AI109" s="30">
        <f t="shared" si="19"/>
        <v>0</v>
      </c>
      <c r="AJ109" s="27">
        <v>0</v>
      </c>
      <c r="AK109" s="27">
        <v>0</v>
      </c>
      <c r="AL109" s="27">
        <v>0</v>
      </c>
      <c r="AM109" s="30">
        <f t="shared" si="20"/>
        <v>0</v>
      </c>
      <c r="AN109" s="27">
        <v>0</v>
      </c>
      <c r="AO109" s="27">
        <v>0</v>
      </c>
      <c r="AP109" s="27">
        <v>0</v>
      </c>
      <c r="AQ109" s="83"/>
      <c r="AR109" s="83"/>
      <c r="AS109" s="86"/>
      <c r="AT109" s="54"/>
      <c r="AU109" s="55" t="s">
        <v>777</v>
      </c>
      <c r="AV109" s="26" t="s">
        <v>770</v>
      </c>
      <c r="AW109" s="26" t="s">
        <v>771</v>
      </c>
      <c r="AX109" s="26" t="s">
        <v>776</v>
      </c>
    </row>
    <row r="110" spans="1:50" s="34" customFormat="1" ht="131.25" collapsed="1" x14ac:dyDescent="0.25">
      <c r="A110" s="34" t="s">
        <v>122</v>
      </c>
      <c r="B110" s="26">
        <f>SUBTOTAL(103,$C$17:C110)</f>
        <v>94</v>
      </c>
      <c r="C110" s="26" t="s">
        <v>122</v>
      </c>
      <c r="D110" s="26" t="s">
        <v>587</v>
      </c>
      <c r="E110" s="39" t="s">
        <v>588</v>
      </c>
      <c r="F110" s="37">
        <v>42725</v>
      </c>
      <c r="G110" s="27">
        <v>42634674</v>
      </c>
      <c r="H110" s="27">
        <v>31365898.399999999</v>
      </c>
      <c r="I110" s="27">
        <v>31365898.399999999</v>
      </c>
      <c r="J110" s="28">
        <f t="shared" si="21"/>
        <v>0.7356898847168386</v>
      </c>
      <c r="K110" s="27">
        <v>12790402.199999999</v>
      </c>
      <c r="L110" s="28">
        <f t="shared" si="22"/>
        <v>0.3</v>
      </c>
      <c r="M110" s="29">
        <v>0</v>
      </c>
      <c r="N110" s="29">
        <v>0</v>
      </c>
      <c r="O110" s="29">
        <v>0</v>
      </c>
      <c r="P110" s="29">
        <v>0</v>
      </c>
      <c r="Q110" s="29">
        <v>0</v>
      </c>
      <c r="R110" s="30">
        <f t="shared" si="14"/>
        <v>0</v>
      </c>
      <c r="S110" s="30">
        <f t="shared" si="23"/>
        <v>0</v>
      </c>
      <c r="T110" s="30">
        <f t="shared" si="24"/>
        <v>0</v>
      </c>
      <c r="U110" s="30">
        <f t="shared" si="15"/>
        <v>0</v>
      </c>
      <c r="V110" s="30">
        <f t="shared" si="16"/>
        <v>0</v>
      </c>
      <c r="W110" s="27">
        <v>0</v>
      </c>
      <c r="X110" s="27">
        <v>0</v>
      </c>
      <c r="Y110" s="27">
        <v>0</v>
      </c>
      <c r="Z110" s="27">
        <v>0</v>
      </c>
      <c r="AA110" s="30">
        <f t="shared" si="17"/>
        <v>0</v>
      </c>
      <c r="AB110" s="27">
        <v>0</v>
      </c>
      <c r="AC110" s="27">
        <v>0</v>
      </c>
      <c r="AD110" s="27">
        <v>0</v>
      </c>
      <c r="AE110" s="30">
        <f t="shared" si="18"/>
        <v>0</v>
      </c>
      <c r="AF110" s="27">
        <v>0</v>
      </c>
      <c r="AG110" s="27">
        <v>0</v>
      </c>
      <c r="AH110" s="27">
        <v>0</v>
      </c>
      <c r="AI110" s="30">
        <f t="shared" si="19"/>
        <v>0</v>
      </c>
      <c r="AJ110" s="27">
        <v>0</v>
      </c>
      <c r="AK110" s="27">
        <v>0</v>
      </c>
      <c r="AL110" s="27">
        <v>0</v>
      </c>
      <c r="AM110" s="30">
        <f t="shared" si="20"/>
        <v>0</v>
      </c>
      <c r="AN110" s="27">
        <v>0</v>
      </c>
      <c r="AO110" s="27">
        <v>0</v>
      </c>
      <c r="AP110" s="27">
        <v>0</v>
      </c>
      <c r="AQ110" s="32">
        <v>1</v>
      </c>
      <c r="AR110" s="32" t="s">
        <v>325</v>
      </c>
      <c r="AS110" s="40">
        <v>43312</v>
      </c>
      <c r="AT110" s="54"/>
      <c r="AU110" s="55" t="s">
        <v>778</v>
      </c>
      <c r="AV110" s="26" t="s">
        <v>770</v>
      </c>
      <c r="AW110" s="26" t="s">
        <v>771</v>
      </c>
      <c r="AX110" s="26" t="s">
        <v>776</v>
      </c>
    </row>
    <row r="111" spans="1:50" s="34" customFormat="1" ht="131.25" collapsed="1" x14ac:dyDescent="0.25">
      <c r="A111" s="34" t="s">
        <v>126</v>
      </c>
      <c r="B111" s="26">
        <f>SUBTOTAL(103,$C$17:C111)</f>
        <v>95</v>
      </c>
      <c r="C111" s="26" t="s">
        <v>126</v>
      </c>
      <c r="D111" s="26" t="s">
        <v>589</v>
      </c>
      <c r="E111" s="39" t="s">
        <v>590</v>
      </c>
      <c r="F111" s="37">
        <v>42725</v>
      </c>
      <c r="G111" s="27">
        <v>9903699</v>
      </c>
      <c r="H111" s="27">
        <v>7322624.3300000001</v>
      </c>
      <c r="I111" s="27">
        <v>7322624.3300000001</v>
      </c>
      <c r="J111" s="28">
        <f t="shared" si="21"/>
        <v>0.73938276294544092</v>
      </c>
      <c r="K111" s="27">
        <v>2971109.7</v>
      </c>
      <c r="L111" s="28">
        <f t="shared" si="22"/>
        <v>0.30000000000000004</v>
      </c>
      <c r="M111" s="29">
        <v>0</v>
      </c>
      <c r="N111" s="29">
        <v>0</v>
      </c>
      <c r="O111" s="29">
        <v>0</v>
      </c>
      <c r="P111" s="29">
        <v>0</v>
      </c>
      <c r="Q111" s="29">
        <v>0</v>
      </c>
      <c r="R111" s="30">
        <f t="shared" si="14"/>
        <v>0</v>
      </c>
      <c r="S111" s="30">
        <f t="shared" si="23"/>
        <v>0</v>
      </c>
      <c r="T111" s="30">
        <f t="shared" si="24"/>
        <v>0</v>
      </c>
      <c r="U111" s="30">
        <f t="shared" si="15"/>
        <v>0</v>
      </c>
      <c r="V111" s="30">
        <f t="shared" si="16"/>
        <v>0</v>
      </c>
      <c r="W111" s="27">
        <v>0</v>
      </c>
      <c r="X111" s="27">
        <v>0</v>
      </c>
      <c r="Y111" s="27">
        <v>0</v>
      </c>
      <c r="Z111" s="27">
        <v>0</v>
      </c>
      <c r="AA111" s="30">
        <f t="shared" si="17"/>
        <v>0</v>
      </c>
      <c r="AB111" s="27">
        <v>0</v>
      </c>
      <c r="AC111" s="27">
        <v>0</v>
      </c>
      <c r="AD111" s="27">
        <v>0</v>
      </c>
      <c r="AE111" s="30">
        <f t="shared" si="18"/>
        <v>0</v>
      </c>
      <c r="AF111" s="27">
        <v>0</v>
      </c>
      <c r="AG111" s="27">
        <v>0</v>
      </c>
      <c r="AH111" s="27">
        <v>0</v>
      </c>
      <c r="AI111" s="30">
        <f t="shared" si="19"/>
        <v>0</v>
      </c>
      <c r="AJ111" s="27">
        <v>0</v>
      </c>
      <c r="AK111" s="27">
        <v>0</v>
      </c>
      <c r="AL111" s="27">
        <v>0</v>
      </c>
      <c r="AM111" s="30">
        <f t="shared" si="20"/>
        <v>0</v>
      </c>
      <c r="AN111" s="27">
        <v>0</v>
      </c>
      <c r="AO111" s="27">
        <v>0</v>
      </c>
      <c r="AP111" s="27">
        <v>0</v>
      </c>
      <c r="AQ111" s="32">
        <v>1</v>
      </c>
      <c r="AR111" s="32" t="s">
        <v>298</v>
      </c>
      <c r="AS111" s="40">
        <v>43312</v>
      </c>
      <c r="AT111" s="54"/>
      <c r="AU111" s="55" t="s">
        <v>778</v>
      </c>
      <c r="AV111" s="26" t="s">
        <v>770</v>
      </c>
      <c r="AW111" s="26" t="s">
        <v>771</v>
      </c>
      <c r="AX111" s="26" t="s">
        <v>776</v>
      </c>
    </row>
    <row r="112" spans="1:50" s="34" customFormat="1" ht="157.5" collapsed="1" x14ac:dyDescent="0.25">
      <c r="A112" s="34" t="s">
        <v>129</v>
      </c>
      <c r="B112" s="26">
        <f>SUBTOTAL(103,$C$17:C112)</f>
        <v>96</v>
      </c>
      <c r="C112" s="26" t="s">
        <v>129</v>
      </c>
      <c r="D112" s="26" t="s">
        <v>591</v>
      </c>
      <c r="E112" s="39" t="s">
        <v>592</v>
      </c>
      <c r="F112" s="37">
        <v>42846</v>
      </c>
      <c r="G112" s="27">
        <v>337314136</v>
      </c>
      <c r="H112" s="27">
        <v>66282248.460000001</v>
      </c>
      <c r="I112" s="27">
        <v>269851308.80000001</v>
      </c>
      <c r="J112" s="28">
        <f t="shared" si="21"/>
        <v>0.8</v>
      </c>
      <c r="K112" s="27">
        <v>269851308.80000001</v>
      </c>
      <c r="L112" s="28">
        <f t="shared" si="22"/>
        <v>0.8</v>
      </c>
      <c r="M112" s="29">
        <v>0</v>
      </c>
      <c r="N112" s="29">
        <v>203569060.34</v>
      </c>
      <c r="O112" s="29">
        <v>20108528.16</v>
      </c>
      <c r="P112" s="29">
        <v>0</v>
      </c>
      <c r="Q112" s="29">
        <v>0</v>
      </c>
      <c r="R112" s="30">
        <f t="shared" si="14"/>
        <v>0</v>
      </c>
      <c r="S112" s="30">
        <f t="shared" si="23"/>
        <v>0</v>
      </c>
      <c r="T112" s="30">
        <f t="shared" si="24"/>
        <v>0</v>
      </c>
      <c r="U112" s="30">
        <f t="shared" si="15"/>
        <v>0</v>
      </c>
      <c r="V112" s="30">
        <f t="shared" si="16"/>
        <v>0</v>
      </c>
      <c r="W112" s="27">
        <v>0</v>
      </c>
      <c r="X112" s="27">
        <v>0</v>
      </c>
      <c r="Y112" s="27">
        <v>0</v>
      </c>
      <c r="Z112" s="27">
        <v>0</v>
      </c>
      <c r="AA112" s="30">
        <f t="shared" si="17"/>
        <v>0</v>
      </c>
      <c r="AB112" s="27">
        <v>0</v>
      </c>
      <c r="AC112" s="27">
        <v>0</v>
      </c>
      <c r="AD112" s="27">
        <v>0</v>
      </c>
      <c r="AE112" s="30">
        <f t="shared" si="18"/>
        <v>0</v>
      </c>
      <c r="AF112" s="27">
        <v>0</v>
      </c>
      <c r="AG112" s="27">
        <v>0</v>
      </c>
      <c r="AH112" s="27">
        <v>0</v>
      </c>
      <c r="AI112" s="30">
        <f t="shared" si="19"/>
        <v>0</v>
      </c>
      <c r="AJ112" s="27">
        <v>0</v>
      </c>
      <c r="AK112" s="27">
        <v>0</v>
      </c>
      <c r="AL112" s="27">
        <v>0</v>
      </c>
      <c r="AM112" s="30">
        <f t="shared" si="20"/>
        <v>0</v>
      </c>
      <c r="AN112" s="27">
        <v>0</v>
      </c>
      <c r="AO112" s="27">
        <v>0</v>
      </c>
      <c r="AP112" s="27">
        <v>0</v>
      </c>
      <c r="AQ112" s="32">
        <v>1</v>
      </c>
      <c r="AR112" s="32" t="s">
        <v>326</v>
      </c>
      <c r="AS112" s="40">
        <v>43281</v>
      </c>
      <c r="AT112" s="54"/>
      <c r="AU112" s="55" t="s">
        <v>778</v>
      </c>
      <c r="AV112" s="26" t="s">
        <v>770</v>
      </c>
      <c r="AW112" s="26" t="s">
        <v>771</v>
      </c>
      <c r="AX112" s="26" t="s">
        <v>776</v>
      </c>
    </row>
    <row r="113" spans="1:50" s="34" customFormat="1" ht="131.25" collapsed="1" x14ac:dyDescent="0.25">
      <c r="A113" s="34" t="s">
        <v>124</v>
      </c>
      <c r="B113" s="26">
        <f>SUBTOTAL(103,$C$17:C113)</f>
        <v>97</v>
      </c>
      <c r="C113" s="26" t="s">
        <v>124</v>
      </c>
      <c r="D113" s="26" t="s">
        <v>593</v>
      </c>
      <c r="E113" s="39" t="s">
        <v>594</v>
      </c>
      <c r="F113" s="37">
        <v>42725</v>
      </c>
      <c r="G113" s="27">
        <v>13838881</v>
      </c>
      <c r="H113" s="27">
        <v>12115804.58</v>
      </c>
      <c r="I113" s="27">
        <v>12115804.58</v>
      </c>
      <c r="J113" s="28">
        <f t="shared" si="21"/>
        <v>0.87549019172865206</v>
      </c>
      <c r="K113" s="27">
        <v>4151664.3</v>
      </c>
      <c r="L113" s="28">
        <f t="shared" si="22"/>
        <v>0.3</v>
      </c>
      <c r="M113" s="29">
        <v>0</v>
      </c>
      <c r="N113" s="29">
        <v>0</v>
      </c>
      <c r="O113" s="29">
        <v>0</v>
      </c>
      <c r="P113" s="29">
        <v>0</v>
      </c>
      <c r="Q113" s="29">
        <v>0</v>
      </c>
      <c r="R113" s="30">
        <f t="shared" si="14"/>
        <v>0</v>
      </c>
      <c r="S113" s="30">
        <f t="shared" si="23"/>
        <v>0</v>
      </c>
      <c r="T113" s="30">
        <f t="shared" si="24"/>
        <v>0</v>
      </c>
      <c r="U113" s="30">
        <f t="shared" si="15"/>
        <v>0</v>
      </c>
      <c r="V113" s="30">
        <f t="shared" si="16"/>
        <v>0</v>
      </c>
      <c r="W113" s="27">
        <v>0</v>
      </c>
      <c r="X113" s="27">
        <v>0</v>
      </c>
      <c r="Y113" s="27">
        <v>0</v>
      </c>
      <c r="Z113" s="27">
        <v>0</v>
      </c>
      <c r="AA113" s="30">
        <f t="shared" si="17"/>
        <v>0</v>
      </c>
      <c r="AB113" s="27">
        <v>0</v>
      </c>
      <c r="AC113" s="27">
        <v>0</v>
      </c>
      <c r="AD113" s="27">
        <v>0</v>
      </c>
      <c r="AE113" s="30">
        <f t="shared" si="18"/>
        <v>0</v>
      </c>
      <c r="AF113" s="27">
        <v>0</v>
      </c>
      <c r="AG113" s="27">
        <v>0</v>
      </c>
      <c r="AH113" s="27">
        <v>0</v>
      </c>
      <c r="AI113" s="30">
        <f t="shared" si="19"/>
        <v>0</v>
      </c>
      <c r="AJ113" s="27">
        <v>0</v>
      </c>
      <c r="AK113" s="27">
        <v>0</v>
      </c>
      <c r="AL113" s="27">
        <v>0</v>
      </c>
      <c r="AM113" s="30">
        <f t="shared" si="20"/>
        <v>0</v>
      </c>
      <c r="AN113" s="27">
        <v>0</v>
      </c>
      <c r="AO113" s="27">
        <v>0</v>
      </c>
      <c r="AP113" s="27">
        <v>0</v>
      </c>
      <c r="AQ113" s="32">
        <v>1</v>
      </c>
      <c r="AR113" s="32" t="s">
        <v>327</v>
      </c>
      <c r="AS113" s="40">
        <v>43312</v>
      </c>
      <c r="AT113" s="54"/>
      <c r="AU113" s="55" t="s">
        <v>778</v>
      </c>
      <c r="AV113" s="26" t="s">
        <v>770</v>
      </c>
      <c r="AW113" s="26" t="s">
        <v>771</v>
      </c>
      <c r="AX113" s="26" t="s">
        <v>776</v>
      </c>
    </row>
    <row r="114" spans="1:50" s="34" customFormat="1" ht="131.25" collapsed="1" x14ac:dyDescent="0.25">
      <c r="A114" s="34" t="s">
        <v>117</v>
      </c>
      <c r="B114" s="26">
        <f>SUBTOTAL(103,$C$17:C114)</f>
        <v>98</v>
      </c>
      <c r="C114" s="26" t="s">
        <v>117</v>
      </c>
      <c r="D114" s="26" t="s">
        <v>595</v>
      </c>
      <c r="E114" s="39" t="s">
        <v>596</v>
      </c>
      <c r="F114" s="37">
        <v>42725</v>
      </c>
      <c r="G114" s="27">
        <v>18424004</v>
      </c>
      <c r="H114" s="27">
        <v>16157599.58</v>
      </c>
      <c r="I114" s="27">
        <v>15142282.74</v>
      </c>
      <c r="J114" s="28">
        <f t="shared" si="21"/>
        <v>0.82187795551933229</v>
      </c>
      <c r="K114" s="27">
        <v>5527201.2000000002</v>
      </c>
      <c r="L114" s="28">
        <f t="shared" si="22"/>
        <v>0.3</v>
      </c>
      <c r="M114" s="29">
        <v>1015316.84</v>
      </c>
      <c r="N114" s="29">
        <v>0</v>
      </c>
      <c r="O114" s="29">
        <v>0</v>
      </c>
      <c r="P114" s="29">
        <v>1015316.84</v>
      </c>
      <c r="Q114" s="29">
        <v>1015316.84</v>
      </c>
      <c r="R114" s="30">
        <f t="shared" si="14"/>
        <v>1015316.84</v>
      </c>
      <c r="S114" s="30">
        <f t="shared" si="23"/>
        <v>0</v>
      </c>
      <c r="T114" s="30">
        <f t="shared" si="24"/>
        <v>1015316.84</v>
      </c>
      <c r="U114" s="30">
        <f t="shared" si="15"/>
        <v>0</v>
      </c>
      <c r="V114" s="30">
        <f t="shared" si="16"/>
        <v>1015316.84</v>
      </c>
      <c r="W114" s="27">
        <v>0</v>
      </c>
      <c r="X114" s="27">
        <v>1015316.84</v>
      </c>
      <c r="Y114" s="27">
        <v>0</v>
      </c>
      <c r="Z114" s="27">
        <v>0</v>
      </c>
      <c r="AA114" s="30">
        <f t="shared" si="17"/>
        <v>0</v>
      </c>
      <c r="AB114" s="27">
        <v>0</v>
      </c>
      <c r="AC114" s="27">
        <v>0</v>
      </c>
      <c r="AD114" s="27">
        <v>0</v>
      </c>
      <c r="AE114" s="30">
        <f t="shared" si="18"/>
        <v>0</v>
      </c>
      <c r="AF114" s="27">
        <v>0</v>
      </c>
      <c r="AG114" s="27">
        <v>0</v>
      </c>
      <c r="AH114" s="27">
        <v>0</v>
      </c>
      <c r="AI114" s="30">
        <f t="shared" si="19"/>
        <v>0</v>
      </c>
      <c r="AJ114" s="27">
        <v>0</v>
      </c>
      <c r="AK114" s="27">
        <v>0</v>
      </c>
      <c r="AL114" s="27">
        <v>0</v>
      </c>
      <c r="AM114" s="30">
        <f t="shared" si="20"/>
        <v>0</v>
      </c>
      <c r="AN114" s="27">
        <v>0</v>
      </c>
      <c r="AO114" s="27">
        <v>0</v>
      </c>
      <c r="AP114" s="27">
        <v>0</v>
      </c>
      <c r="AQ114" s="32">
        <v>1</v>
      </c>
      <c r="AR114" s="32" t="s">
        <v>325</v>
      </c>
      <c r="AS114" s="40">
        <v>43312</v>
      </c>
      <c r="AT114" s="54"/>
      <c r="AU114" s="55" t="s">
        <v>778</v>
      </c>
      <c r="AV114" s="26" t="s">
        <v>770</v>
      </c>
      <c r="AW114" s="26" t="s">
        <v>771</v>
      </c>
      <c r="AX114" s="26" t="s">
        <v>776</v>
      </c>
    </row>
    <row r="115" spans="1:50" s="34" customFormat="1" ht="157.5" collapsed="1" x14ac:dyDescent="0.25">
      <c r="A115" s="34" t="s">
        <v>118</v>
      </c>
      <c r="B115" s="26">
        <f>SUBTOTAL(103,$C$17:C115)</f>
        <v>99</v>
      </c>
      <c r="C115" s="26" t="s">
        <v>118</v>
      </c>
      <c r="D115" s="26" t="s">
        <v>597</v>
      </c>
      <c r="E115" s="39" t="s">
        <v>598</v>
      </c>
      <c r="F115" s="37">
        <v>42725</v>
      </c>
      <c r="G115" s="27">
        <v>17734245</v>
      </c>
      <c r="H115" s="27">
        <v>16201383.48</v>
      </c>
      <c r="I115" s="27">
        <v>15184011.08</v>
      </c>
      <c r="J115" s="28">
        <f t="shared" si="21"/>
        <v>0.85619720941038091</v>
      </c>
      <c r="K115" s="27">
        <v>5320273.5</v>
      </c>
      <c r="L115" s="28">
        <f t="shared" si="22"/>
        <v>0.3</v>
      </c>
      <c r="M115" s="29">
        <v>1017372.4</v>
      </c>
      <c r="N115" s="29">
        <v>0</v>
      </c>
      <c r="O115" s="29">
        <v>0</v>
      </c>
      <c r="P115" s="29">
        <v>1017372.4</v>
      </c>
      <c r="Q115" s="29">
        <v>1017372.4</v>
      </c>
      <c r="R115" s="30">
        <f t="shared" si="14"/>
        <v>1017372.4</v>
      </c>
      <c r="S115" s="30">
        <f t="shared" si="23"/>
        <v>0</v>
      </c>
      <c r="T115" s="30">
        <f t="shared" si="24"/>
        <v>1017372.4</v>
      </c>
      <c r="U115" s="30">
        <f t="shared" si="15"/>
        <v>0</v>
      </c>
      <c r="V115" s="30">
        <f t="shared" si="16"/>
        <v>1017372.4</v>
      </c>
      <c r="W115" s="27">
        <v>0</v>
      </c>
      <c r="X115" s="27">
        <v>1017372.4</v>
      </c>
      <c r="Y115" s="27">
        <v>0</v>
      </c>
      <c r="Z115" s="27">
        <v>0</v>
      </c>
      <c r="AA115" s="30">
        <f t="shared" si="17"/>
        <v>0</v>
      </c>
      <c r="AB115" s="27">
        <v>0</v>
      </c>
      <c r="AC115" s="27">
        <v>0</v>
      </c>
      <c r="AD115" s="27">
        <v>0</v>
      </c>
      <c r="AE115" s="30">
        <f t="shared" si="18"/>
        <v>0</v>
      </c>
      <c r="AF115" s="27">
        <v>0</v>
      </c>
      <c r="AG115" s="27">
        <v>0</v>
      </c>
      <c r="AH115" s="27">
        <v>0</v>
      </c>
      <c r="AI115" s="30">
        <f t="shared" si="19"/>
        <v>0</v>
      </c>
      <c r="AJ115" s="27">
        <v>0</v>
      </c>
      <c r="AK115" s="27">
        <v>0</v>
      </c>
      <c r="AL115" s="27">
        <v>0</v>
      </c>
      <c r="AM115" s="30">
        <f t="shared" si="20"/>
        <v>0</v>
      </c>
      <c r="AN115" s="27">
        <v>0</v>
      </c>
      <c r="AO115" s="27">
        <v>0</v>
      </c>
      <c r="AP115" s="27">
        <v>0</v>
      </c>
      <c r="AQ115" s="32">
        <v>1</v>
      </c>
      <c r="AR115" s="32" t="s">
        <v>325</v>
      </c>
      <c r="AS115" s="40">
        <v>43312</v>
      </c>
      <c r="AT115" s="54"/>
      <c r="AU115" s="55" t="s">
        <v>778</v>
      </c>
      <c r="AV115" s="26" t="s">
        <v>770</v>
      </c>
      <c r="AW115" s="26" t="s">
        <v>771</v>
      </c>
      <c r="AX115" s="26" t="s">
        <v>776</v>
      </c>
    </row>
    <row r="116" spans="1:50" s="34" customFormat="1" ht="157.5" collapsed="1" x14ac:dyDescent="0.25">
      <c r="A116" s="34" t="s">
        <v>128</v>
      </c>
      <c r="B116" s="26">
        <f>SUBTOTAL(103,$C$17:C116)</f>
        <v>100</v>
      </c>
      <c r="C116" s="26" t="s">
        <v>128</v>
      </c>
      <c r="D116" s="26" t="s">
        <v>599</v>
      </c>
      <c r="E116" s="39" t="s">
        <v>600</v>
      </c>
      <c r="F116" s="37">
        <v>42727</v>
      </c>
      <c r="G116" s="27">
        <v>92429664</v>
      </c>
      <c r="H116" s="27">
        <v>89402525.040000007</v>
      </c>
      <c r="I116" s="27">
        <v>87808180.799999997</v>
      </c>
      <c r="J116" s="28">
        <f t="shared" si="21"/>
        <v>0.95</v>
      </c>
      <c r="K116" s="27">
        <v>27728899.199999999</v>
      </c>
      <c r="L116" s="28">
        <f t="shared" si="22"/>
        <v>0.3</v>
      </c>
      <c r="M116" s="29">
        <v>1594344.24</v>
      </c>
      <c r="N116" s="29">
        <v>0</v>
      </c>
      <c r="O116" s="29">
        <v>0</v>
      </c>
      <c r="P116" s="29">
        <v>0</v>
      </c>
      <c r="Q116" s="29">
        <v>0</v>
      </c>
      <c r="R116" s="30">
        <f t="shared" si="14"/>
        <v>1594344.24</v>
      </c>
      <c r="S116" s="30">
        <f t="shared" si="23"/>
        <v>0</v>
      </c>
      <c r="T116" s="30">
        <f t="shared" si="24"/>
        <v>1594344.24</v>
      </c>
      <c r="U116" s="30">
        <f t="shared" si="15"/>
        <v>0</v>
      </c>
      <c r="V116" s="30">
        <f t="shared" si="16"/>
        <v>1594344.24</v>
      </c>
      <c r="W116" s="27">
        <v>0</v>
      </c>
      <c r="X116" s="27">
        <v>1594344.24</v>
      </c>
      <c r="Y116" s="27">
        <v>0</v>
      </c>
      <c r="Z116" s="27">
        <v>0</v>
      </c>
      <c r="AA116" s="30">
        <f t="shared" si="17"/>
        <v>0</v>
      </c>
      <c r="AB116" s="27">
        <v>0</v>
      </c>
      <c r="AC116" s="27">
        <v>0</v>
      </c>
      <c r="AD116" s="27">
        <v>0</v>
      </c>
      <c r="AE116" s="30">
        <f t="shared" si="18"/>
        <v>0</v>
      </c>
      <c r="AF116" s="27">
        <v>0</v>
      </c>
      <c r="AG116" s="27">
        <v>0</v>
      </c>
      <c r="AH116" s="27">
        <v>0</v>
      </c>
      <c r="AI116" s="30">
        <f t="shared" si="19"/>
        <v>0</v>
      </c>
      <c r="AJ116" s="27">
        <v>0</v>
      </c>
      <c r="AK116" s="27">
        <v>0</v>
      </c>
      <c r="AL116" s="27">
        <v>0</v>
      </c>
      <c r="AM116" s="30">
        <f t="shared" si="20"/>
        <v>0</v>
      </c>
      <c r="AN116" s="27">
        <v>0</v>
      </c>
      <c r="AO116" s="27">
        <v>0</v>
      </c>
      <c r="AP116" s="27">
        <v>0</v>
      </c>
      <c r="AQ116" s="32">
        <v>1</v>
      </c>
      <c r="AR116" s="32" t="s">
        <v>328</v>
      </c>
      <c r="AS116" s="40">
        <v>43312</v>
      </c>
      <c r="AT116" s="54" t="s">
        <v>231</v>
      </c>
      <c r="AU116" s="55" t="s">
        <v>778</v>
      </c>
      <c r="AV116" s="26" t="s">
        <v>770</v>
      </c>
      <c r="AW116" s="26" t="s">
        <v>771</v>
      </c>
      <c r="AX116" s="26" t="s">
        <v>776</v>
      </c>
    </row>
    <row r="117" spans="1:50" s="34" customFormat="1" ht="157.5" collapsed="1" x14ac:dyDescent="0.25">
      <c r="A117" s="34" t="s">
        <v>120</v>
      </c>
      <c r="B117" s="26">
        <f>SUBTOTAL(103,$C$17:C117)</f>
        <v>101</v>
      </c>
      <c r="C117" s="26" t="s">
        <v>120</v>
      </c>
      <c r="D117" s="26" t="s">
        <v>601</v>
      </c>
      <c r="E117" s="39" t="s">
        <v>602</v>
      </c>
      <c r="F117" s="37">
        <v>42725</v>
      </c>
      <c r="G117" s="27">
        <v>7761010</v>
      </c>
      <c r="H117" s="27">
        <v>3723096.66</v>
      </c>
      <c r="I117" s="27">
        <v>3723096.66</v>
      </c>
      <c r="J117" s="28">
        <f t="shared" si="21"/>
        <v>0.47971805989168936</v>
      </c>
      <c r="K117" s="27">
        <v>2328303</v>
      </c>
      <c r="L117" s="28">
        <f t="shared" si="22"/>
        <v>0.3</v>
      </c>
      <c r="M117" s="29">
        <v>0</v>
      </c>
      <c r="N117" s="29">
        <v>0</v>
      </c>
      <c r="O117" s="29">
        <v>0</v>
      </c>
      <c r="P117" s="29">
        <v>0</v>
      </c>
      <c r="Q117" s="29">
        <v>0</v>
      </c>
      <c r="R117" s="30">
        <f t="shared" si="14"/>
        <v>0</v>
      </c>
      <c r="S117" s="30">
        <f t="shared" si="23"/>
        <v>0</v>
      </c>
      <c r="T117" s="30">
        <f t="shared" si="24"/>
        <v>0</v>
      </c>
      <c r="U117" s="30">
        <f t="shared" si="15"/>
        <v>0</v>
      </c>
      <c r="V117" s="30">
        <f t="shared" si="16"/>
        <v>0</v>
      </c>
      <c r="W117" s="27">
        <v>0</v>
      </c>
      <c r="X117" s="27">
        <v>0</v>
      </c>
      <c r="Y117" s="27">
        <v>0</v>
      </c>
      <c r="Z117" s="27">
        <v>0</v>
      </c>
      <c r="AA117" s="30">
        <f t="shared" si="17"/>
        <v>0</v>
      </c>
      <c r="AB117" s="27">
        <v>0</v>
      </c>
      <c r="AC117" s="27">
        <v>0</v>
      </c>
      <c r="AD117" s="27">
        <v>0</v>
      </c>
      <c r="AE117" s="30">
        <f t="shared" si="18"/>
        <v>0</v>
      </c>
      <c r="AF117" s="27">
        <v>0</v>
      </c>
      <c r="AG117" s="27">
        <v>0</v>
      </c>
      <c r="AH117" s="27">
        <v>0</v>
      </c>
      <c r="AI117" s="30">
        <f t="shared" si="19"/>
        <v>0</v>
      </c>
      <c r="AJ117" s="27">
        <v>0</v>
      </c>
      <c r="AK117" s="27">
        <v>0</v>
      </c>
      <c r="AL117" s="27">
        <v>0</v>
      </c>
      <c r="AM117" s="30">
        <f t="shared" si="20"/>
        <v>0</v>
      </c>
      <c r="AN117" s="27">
        <v>0</v>
      </c>
      <c r="AO117" s="27">
        <v>0</v>
      </c>
      <c r="AP117" s="27">
        <v>0</v>
      </c>
      <c r="AQ117" s="32">
        <v>1</v>
      </c>
      <c r="AR117" s="32" t="s">
        <v>329</v>
      </c>
      <c r="AS117" s="40">
        <v>43343</v>
      </c>
      <c r="AT117" s="54"/>
      <c r="AU117" s="55" t="s">
        <v>778</v>
      </c>
      <c r="AV117" s="26" t="s">
        <v>770</v>
      </c>
      <c r="AW117" s="26" t="s">
        <v>771</v>
      </c>
      <c r="AX117" s="26" t="s">
        <v>776</v>
      </c>
    </row>
    <row r="118" spans="1:50" s="34" customFormat="1" ht="157.5" collapsed="1" x14ac:dyDescent="0.25">
      <c r="A118" s="34" t="s">
        <v>121</v>
      </c>
      <c r="B118" s="26">
        <f>SUBTOTAL(103,$C$17:C118)</f>
        <v>102</v>
      </c>
      <c r="C118" s="26" t="s">
        <v>121</v>
      </c>
      <c r="D118" s="26" t="s">
        <v>603</v>
      </c>
      <c r="E118" s="39" t="s">
        <v>604</v>
      </c>
      <c r="F118" s="37">
        <v>42725</v>
      </c>
      <c r="G118" s="27">
        <v>85633240</v>
      </c>
      <c r="H118" s="27">
        <v>25912915.440000001</v>
      </c>
      <c r="I118" s="27">
        <v>26363270.07</v>
      </c>
      <c r="J118" s="28">
        <f t="shared" si="21"/>
        <v>0.30786257848003884</v>
      </c>
      <c r="K118" s="27">
        <v>25689972</v>
      </c>
      <c r="L118" s="28">
        <f t="shared" si="22"/>
        <v>0.3</v>
      </c>
      <c r="M118" s="29">
        <v>0</v>
      </c>
      <c r="N118" s="29">
        <v>450354.63</v>
      </c>
      <c r="O118" s="29">
        <v>0</v>
      </c>
      <c r="P118" s="29">
        <v>0</v>
      </c>
      <c r="Q118" s="29">
        <v>0</v>
      </c>
      <c r="R118" s="30">
        <f t="shared" si="14"/>
        <v>0</v>
      </c>
      <c r="S118" s="30">
        <f t="shared" si="23"/>
        <v>0</v>
      </c>
      <c r="T118" s="30">
        <f t="shared" si="24"/>
        <v>0</v>
      </c>
      <c r="U118" s="30">
        <f t="shared" si="15"/>
        <v>0</v>
      </c>
      <c r="V118" s="30">
        <f t="shared" si="16"/>
        <v>0</v>
      </c>
      <c r="W118" s="27">
        <v>0</v>
      </c>
      <c r="X118" s="27">
        <v>0</v>
      </c>
      <c r="Y118" s="27">
        <v>0</v>
      </c>
      <c r="Z118" s="27">
        <v>0</v>
      </c>
      <c r="AA118" s="30">
        <f t="shared" si="17"/>
        <v>0</v>
      </c>
      <c r="AB118" s="27">
        <v>0</v>
      </c>
      <c r="AC118" s="27">
        <v>0</v>
      </c>
      <c r="AD118" s="27">
        <v>0</v>
      </c>
      <c r="AE118" s="30">
        <f t="shared" si="18"/>
        <v>0</v>
      </c>
      <c r="AF118" s="27">
        <v>0</v>
      </c>
      <c r="AG118" s="27">
        <v>0</v>
      </c>
      <c r="AH118" s="27">
        <v>0</v>
      </c>
      <c r="AI118" s="30">
        <f t="shared" si="19"/>
        <v>0</v>
      </c>
      <c r="AJ118" s="27">
        <v>0</v>
      </c>
      <c r="AK118" s="27">
        <v>0</v>
      </c>
      <c r="AL118" s="27">
        <v>0</v>
      </c>
      <c r="AM118" s="30">
        <f t="shared" si="20"/>
        <v>0</v>
      </c>
      <c r="AN118" s="27">
        <v>0</v>
      </c>
      <c r="AO118" s="27">
        <v>0</v>
      </c>
      <c r="AP118" s="27">
        <v>0</v>
      </c>
      <c r="AQ118" s="32">
        <v>1</v>
      </c>
      <c r="AR118" s="32" t="s">
        <v>330</v>
      </c>
      <c r="AS118" s="40">
        <v>43373</v>
      </c>
      <c r="AT118" s="54"/>
      <c r="AU118" s="55" t="s">
        <v>778</v>
      </c>
      <c r="AV118" s="26" t="s">
        <v>770</v>
      </c>
      <c r="AW118" s="26" t="s">
        <v>771</v>
      </c>
      <c r="AX118" s="26" t="s">
        <v>776</v>
      </c>
    </row>
    <row r="119" spans="1:50" s="34" customFormat="1" ht="131.25" collapsed="1" x14ac:dyDescent="0.25">
      <c r="A119" s="34" t="s">
        <v>123</v>
      </c>
      <c r="B119" s="26">
        <f>SUBTOTAL(103,$C$17:C119)</f>
        <v>103</v>
      </c>
      <c r="C119" s="26" t="s">
        <v>123</v>
      </c>
      <c r="D119" s="26" t="s">
        <v>605</v>
      </c>
      <c r="E119" s="39" t="s">
        <v>606</v>
      </c>
      <c r="F119" s="37">
        <v>42725</v>
      </c>
      <c r="G119" s="27">
        <v>85605258</v>
      </c>
      <c r="H119" s="27">
        <v>7354793.6799999997</v>
      </c>
      <c r="I119" s="27">
        <v>25681577.399999999</v>
      </c>
      <c r="J119" s="28">
        <f t="shared" si="21"/>
        <v>0.3</v>
      </c>
      <c r="K119" s="27">
        <v>25681577.399999999</v>
      </c>
      <c r="L119" s="28">
        <f t="shared" si="22"/>
        <v>0.3</v>
      </c>
      <c r="M119" s="29">
        <v>0</v>
      </c>
      <c r="N119" s="29">
        <v>18326783.719999999</v>
      </c>
      <c r="O119" s="29">
        <v>0</v>
      </c>
      <c r="P119" s="29">
        <v>0</v>
      </c>
      <c r="Q119" s="29">
        <v>0</v>
      </c>
      <c r="R119" s="30">
        <f t="shared" si="14"/>
        <v>0</v>
      </c>
      <c r="S119" s="30">
        <f t="shared" si="23"/>
        <v>0</v>
      </c>
      <c r="T119" s="30">
        <f t="shared" si="24"/>
        <v>0</v>
      </c>
      <c r="U119" s="30">
        <f t="shared" si="15"/>
        <v>0</v>
      </c>
      <c r="V119" s="30">
        <f t="shared" si="16"/>
        <v>0</v>
      </c>
      <c r="W119" s="27">
        <v>0</v>
      </c>
      <c r="X119" s="27">
        <v>0</v>
      </c>
      <c r="Y119" s="27">
        <v>0</v>
      </c>
      <c r="Z119" s="27">
        <v>0</v>
      </c>
      <c r="AA119" s="30">
        <f t="shared" si="17"/>
        <v>0</v>
      </c>
      <c r="AB119" s="27">
        <v>0</v>
      </c>
      <c r="AC119" s="27">
        <v>0</v>
      </c>
      <c r="AD119" s="27">
        <v>0</v>
      </c>
      <c r="AE119" s="30">
        <f t="shared" si="18"/>
        <v>0</v>
      </c>
      <c r="AF119" s="27">
        <v>0</v>
      </c>
      <c r="AG119" s="27">
        <v>0</v>
      </c>
      <c r="AH119" s="27">
        <v>0</v>
      </c>
      <c r="AI119" s="30">
        <f t="shared" si="19"/>
        <v>0</v>
      </c>
      <c r="AJ119" s="27">
        <v>0</v>
      </c>
      <c r="AK119" s="27">
        <v>0</v>
      </c>
      <c r="AL119" s="27">
        <v>0</v>
      </c>
      <c r="AM119" s="30">
        <f t="shared" si="20"/>
        <v>0</v>
      </c>
      <c r="AN119" s="27">
        <v>0</v>
      </c>
      <c r="AO119" s="27">
        <v>0</v>
      </c>
      <c r="AP119" s="27">
        <v>0</v>
      </c>
      <c r="AQ119" s="32">
        <v>1</v>
      </c>
      <c r="AR119" s="32" t="s">
        <v>330</v>
      </c>
      <c r="AS119" s="40">
        <v>43404</v>
      </c>
      <c r="AT119" s="54"/>
      <c r="AU119" s="55" t="s">
        <v>778</v>
      </c>
      <c r="AV119" s="26" t="s">
        <v>770</v>
      </c>
      <c r="AW119" s="26" t="s">
        <v>771</v>
      </c>
      <c r="AX119" s="26" t="s">
        <v>776</v>
      </c>
    </row>
    <row r="120" spans="1:50" s="34" customFormat="1" ht="157.5" collapsed="1" x14ac:dyDescent="0.25">
      <c r="A120" s="34" t="s">
        <v>119</v>
      </c>
      <c r="B120" s="26">
        <f>SUBTOTAL(103,$C$17:C120)</f>
        <v>104</v>
      </c>
      <c r="C120" s="26" t="s">
        <v>119</v>
      </c>
      <c r="D120" s="26" t="s">
        <v>607</v>
      </c>
      <c r="E120" s="39" t="s">
        <v>608</v>
      </c>
      <c r="F120" s="37">
        <v>42725</v>
      </c>
      <c r="G120" s="27">
        <v>19432390</v>
      </c>
      <c r="H120" s="27">
        <v>10696682.300000001</v>
      </c>
      <c r="I120" s="27">
        <v>10696682.300000001</v>
      </c>
      <c r="J120" s="28">
        <f t="shared" si="21"/>
        <v>0.55045634119117626</v>
      </c>
      <c r="K120" s="27">
        <v>5829717</v>
      </c>
      <c r="L120" s="28">
        <f t="shared" si="22"/>
        <v>0.3</v>
      </c>
      <c r="M120" s="29">
        <v>0</v>
      </c>
      <c r="N120" s="29">
        <v>0</v>
      </c>
      <c r="O120" s="29">
        <v>0</v>
      </c>
      <c r="P120" s="29">
        <v>0</v>
      </c>
      <c r="Q120" s="29">
        <v>0</v>
      </c>
      <c r="R120" s="30">
        <f t="shared" si="14"/>
        <v>0</v>
      </c>
      <c r="S120" s="30">
        <f t="shared" si="23"/>
        <v>0</v>
      </c>
      <c r="T120" s="30">
        <f t="shared" si="24"/>
        <v>0</v>
      </c>
      <c r="U120" s="30">
        <f t="shared" si="15"/>
        <v>0</v>
      </c>
      <c r="V120" s="30">
        <f t="shared" si="16"/>
        <v>0</v>
      </c>
      <c r="W120" s="27">
        <v>0</v>
      </c>
      <c r="X120" s="27">
        <v>0</v>
      </c>
      <c r="Y120" s="27">
        <v>0</v>
      </c>
      <c r="Z120" s="27">
        <v>0</v>
      </c>
      <c r="AA120" s="30">
        <f t="shared" si="17"/>
        <v>0</v>
      </c>
      <c r="AB120" s="27">
        <v>0</v>
      </c>
      <c r="AC120" s="27">
        <v>0</v>
      </c>
      <c r="AD120" s="27">
        <v>0</v>
      </c>
      <c r="AE120" s="30">
        <f t="shared" si="18"/>
        <v>0</v>
      </c>
      <c r="AF120" s="27">
        <v>0</v>
      </c>
      <c r="AG120" s="27">
        <v>0</v>
      </c>
      <c r="AH120" s="27">
        <v>0</v>
      </c>
      <c r="AI120" s="30">
        <f t="shared" si="19"/>
        <v>0</v>
      </c>
      <c r="AJ120" s="27">
        <v>0</v>
      </c>
      <c r="AK120" s="27">
        <v>0</v>
      </c>
      <c r="AL120" s="27">
        <v>0</v>
      </c>
      <c r="AM120" s="30">
        <f t="shared" si="20"/>
        <v>0</v>
      </c>
      <c r="AN120" s="27">
        <v>0</v>
      </c>
      <c r="AO120" s="27">
        <v>0</v>
      </c>
      <c r="AP120" s="27">
        <v>0</v>
      </c>
      <c r="AQ120" s="32">
        <v>1</v>
      </c>
      <c r="AR120" s="32" t="s">
        <v>331</v>
      </c>
      <c r="AS120" s="40">
        <v>43404</v>
      </c>
      <c r="AT120" s="54"/>
      <c r="AU120" s="55" t="s">
        <v>778</v>
      </c>
      <c r="AV120" s="26" t="s">
        <v>770</v>
      </c>
      <c r="AW120" s="26" t="s">
        <v>771</v>
      </c>
      <c r="AX120" s="26" t="s">
        <v>776</v>
      </c>
    </row>
    <row r="121" spans="1:50" s="34" customFormat="1" ht="131.25" collapsed="1" x14ac:dyDescent="0.25">
      <c r="A121" s="34" t="s">
        <v>127</v>
      </c>
      <c r="B121" s="26">
        <f>SUBTOTAL(103,$C$17:C121)</f>
        <v>105</v>
      </c>
      <c r="C121" s="26" t="s">
        <v>127</v>
      </c>
      <c r="D121" s="26" t="s">
        <v>609</v>
      </c>
      <c r="E121" s="39" t="s">
        <v>610</v>
      </c>
      <c r="F121" s="37">
        <v>42725</v>
      </c>
      <c r="G121" s="27">
        <v>22247496</v>
      </c>
      <c r="H121" s="27">
        <v>11091537.439999999</v>
      </c>
      <c r="I121" s="27">
        <v>11091537.439999999</v>
      </c>
      <c r="J121" s="28">
        <f t="shared" si="21"/>
        <v>0.49855217144437286</v>
      </c>
      <c r="K121" s="27">
        <v>6674248.7999999998</v>
      </c>
      <c r="L121" s="28">
        <f t="shared" si="22"/>
        <v>0.3</v>
      </c>
      <c r="M121" s="29">
        <v>0</v>
      </c>
      <c r="N121" s="29">
        <v>0</v>
      </c>
      <c r="O121" s="29">
        <v>0</v>
      </c>
      <c r="P121" s="29">
        <v>0</v>
      </c>
      <c r="Q121" s="29">
        <v>0</v>
      </c>
      <c r="R121" s="30">
        <f t="shared" si="14"/>
        <v>0</v>
      </c>
      <c r="S121" s="30">
        <f t="shared" si="23"/>
        <v>0</v>
      </c>
      <c r="T121" s="30">
        <f t="shared" si="24"/>
        <v>0</v>
      </c>
      <c r="U121" s="30">
        <f t="shared" si="15"/>
        <v>0</v>
      </c>
      <c r="V121" s="30">
        <f t="shared" si="16"/>
        <v>0</v>
      </c>
      <c r="W121" s="27">
        <v>0</v>
      </c>
      <c r="X121" s="27">
        <v>0</v>
      </c>
      <c r="Y121" s="27">
        <v>0</v>
      </c>
      <c r="Z121" s="27">
        <v>0</v>
      </c>
      <c r="AA121" s="30">
        <f t="shared" si="17"/>
        <v>0</v>
      </c>
      <c r="AB121" s="27">
        <v>0</v>
      </c>
      <c r="AC121" s="27">
        <v>0</v>
      </c>
      <c r="AD121" s="27">
        <v>0</v>
      </c>
      <c r="AE121" s="30">
        <f t="shared" si="18"/>
        <v>0</v>
      </c>
      <c r="AF121" s="27">
        <v>0</v>
      </c>
      <c r="AG121" s="27">
        <v>0</v>
      </c>
      <c r="AH121" s="27">
        <v>0</v>
      </c>
      <c r="AI121" s="30">
        <f t="shared" si="19"/>
        <v>0</v>
      </c>
      <c r="AJ121" s="27">
        <v>0</v>
      </c>
      <c r="AK121" s="27">
        <v>0</v>
      </c>
      <c r="AL121" s="27">
        <v>0</v>
      </c>
      <c r="AM121" s="30">
        <f t="shared" si="20"/>
        <v>0</v>
      </c>
      <c r="AN121" s="27">
        <v>0</v>
      </c>
      <c r="AO121" s="27">
        <v>0</v>
      </c>
      <c r="AP121" s="27">
        <v>0</v>
      </c>
      <c r="AQ121" s="32">
        <v>1</v>
      </c>
      <c r="AR121" s="32" t="s">
        <v>332</v>
      </c>
      <c r="AS121" s="40">
        <v>43434</v>
      </c>
      <c r="AT121" s="54"/>
      <c r="AU121" s="55" t="s">
        <v>778</v>
      </c>
      <c r="AV121" s="26" t="s">
        <v>770</v>
      </c>
      <c r="AW121" s="26" t="s">
        <v>771</v>
      </c>
      <c r="AX121" s="26" t="s">
        <v>776</v>
      </c>
    </row>
    <row r="122" spans="1:50" s="34" customFormat="1" ht="157.5" collapsed="1" x14ac:dyDescent="0.25">
      <c r="A122" s="34" t="s">
        <v>125</v>
      </c>
      <c r="B122" s="26">
        <f>SUBTOTAL(103,$C$17:C122)</f>
        <v>106</v>
      </c>
      <c r="C122" s="26" t="s">
        <v>125</v>
      </c>
      <c r="D122" s="26" t="s">
        <v>611</v>
      </c>
      <c r="E122" s="39" t="s">
        <v>612</v>
      </c>
      <c r="F122" s="37">
        <v>42725</v>
      </c>
      <c r="G122" s="27">
        <v>72680504</v>
      </c>
      <c r="H122" s="27">
        <v>22732520.219999999</v>
      </c>
      <c r="I122" s="27">
        <v>22732520.219999999</v>
      </c>
      <c r="J122" s="28">
        <f t="shared" si="21"/>
        <v>0.31277328814340638</v>
      </c>
      <c r="K122" s="27">
        <v>21804151.199999999</v>
      </c>
      <c r="L122" s="28">
        <f t="shared" si="22"/>
        <v>0.3</v>
      </c>
      <c r="M122" s="29">
        <v>0</v>
      </c>
      <c r="N122" s="29">
        <v>0</v>
      </c>
      <c r="O122" s="29">
        <v>0</v>
      </c>
      <c r="P122" s="29">
        <v>0</v>
      </c>
      <c r="Q122" s="29">
        <v>0</v>
      </c>
      <c r="R122" s="30">
        <f t="shared" si="14"/>
        <v>0</v>
      </c>
      <c r="S122" s="30">
        <f t="shared" si="23"/>
        <v>0</v>
      </c>
      <c r="T122" s="30">
        <f t="shared" si="24"/>
        <v>0</v>
      </c>
      <c r="U122" s="30">
        <f t="shared" si="15"/>
        <v>0</v>
      </c>
      <c r="V122" s="30">
        <f t="shared" si="16"/>
        <v>0</v>
      </c>
      <c r="W122" s="27">
        <v>0</v>
      </c>
      <c r="X122" s="27">
        <v>0</v>
      </c>
      <c r="Y122" s="27">
        <v>0</v>
      </c>
      <c r="Z122" s="27">
        <v>0</v>
      </c>
      <c r="AA122" s="30">
        <f t="shared" si="17"/>
        <v>0</v>
      </c>
      <c r="AB122" s="27">
        <v>0</v>
      </c>
      <c r="AC122" s="27">
        <v>0</v>
      </c>
      <c r="AD122" s="27">
        <v>0</v>
      </c>
      <c r="AE122" s="30">
        <f t="shared" si="18"/>
        <v>0</v>
      </c>
      <c r="AF122" s="27">
        <v>0</v>
      </c>
      <c r="AG122" s="27">
        <v>0</v>
      </c>
      <c r="AH122" s="27">
        <v>0</v>
      </c>
      <c r="AI122" s="30">
        <f t="shared" si="19"/>
        <v>0</v>
      </c>
      <c r="AJ122" s="27">
        <v>0</v>
      </c>
      <c r="AK122" s="27">
        <v>0</v>
      </c>
      <c r="AL122" s="27">
        <v>0</v>
      </c>
      <c r="AM122" s="30">
        <f t="shared" si="20"/>
        <v>0</v>
      </c>
      <c r="AN122" s="27">
        <v>0</v>
      </c>
      <c r="AO122" s="27">
        <v>0</v>
      </c>
      <c r="AP122" s="27">
        <v>0</v>
      </c>
      <c r="AQ122" s="32">
        <v>1</v>
      </c>
      <c r="AR122" s="32" t="s">
        <v>325</v>
      </c>
      <c r="AS122" s="40">
        <v>43434</v>
      </c>
      <c r="AT122" s="54"/>
      <c r="AU122" s="55" t="s">
        <v>778</v>
      </c>
      <c r="AV122" s="26" t="s">
        <v>770</v>
      </c>
      <c r="AW122" s="26" t="s">
        <v>771</v>
      </c>
      <c r="AX122" s="26" t="s">
        <v>776</v>
      </c>
    </row>
    <row r="123" spans="1:50" s="34" customFormat="1" ht="183.75" collapsed="1" x14ac:dyDescent="0.25">
      <c r="A123" s="34" t="s">
        <v>217</v>
      </c>
      <c r="B123" s="26">
        <f>SUBTOTAL(103,$C$17:C123)</f>
        <v>107</v>
      </c>
      <c r="C123" s="26" t="s">
        <v>217</v>
      </c>
      <c r="D123" s="26" t="s">
        <v>613</v>
      </c>
      <c r="E123" s="39" t="s">
        <v>614</v>
      </c>
      <c r="F123" s="37">
        <v>43091</v>
      </c>
      <c r="G123" s="27">
        <v>58073672</v>
      </c>
      <c r="H123" s="27">
        <v>0</v>
      </c>
      <c r="I123" s="27">
        <v>17422101</v>
      </c>
      <c r="J123" s="28">
        <f t="shared" si="21"/>
        <v>0.29999998966829583</v>
      </c>
      <c r="K123" s="27">
        <v>17422101</v>
      </c>
      <c r="L123" s="28">
        <f t="shared" si="22"/>
        <v>0.29999998966829583</v>
      </c>
      <c r="M123" s="29">
        <v>0</v>
      </c>
      <c r="N123" s="29">
        <v>17422101</v>
      </c>
      <c r="O123" s="29">
        <v>0</v>
      </c>
      <c r="P123" s="29">
        <v>0</v>
      </c>
      <c r="Q123" s="29">
        <v>0</v>
      </c>
      <c r="R123" s="30">
        <f t="shared" si="14"/>
        <v>0</v>
      </c>
      <c r="S123" s="30">
        <f t="shared" si="23"/>
        <v>0</v>
      </c>
      <c r="T123" s="30">
        <f t="shared" si="24"/>
        <v>0</v>
      </c>
      <c r="U123" s="30">
        <f t="shared" si="15"/>
        <v>0</v>
      </c>
      <c r="V123" s="30">
        <f t="shared" si="16"/>
        <v>0</v>
      </c>
      <c r="W123" s="27">
        <v>0</v>
      </c>
      <c r="X123" s="27">
        <v>0</v>
      </c>
      <c r="Y123" s="27">
        <v>0</v>
      </c>
      <c r="Z123" s="27">
        <v>0</v>
      </c>
      <c r="AA123" s="30">
        <f t="shared" si="17"/>
        <v>0</v>
      </c>
      <c r="AB123" s="27">
        <v>0</v>
      </c>
      <c r="AC123" s="27">
        <v>0</v>
      </c>
      <c r="AD123" s="27">
        <v>0</v>
      </c>
      <c r="AE123" s="30">
        <f t="shared" si="18"/>
        <v>0</v>
      </c>
      <c r="AF123" s="27">
        <v>0</v>
      </c>
      <c r="AG123" s="27">
        <v>0</v>
      </c>
      <c r="AH123" s="27">
        <v>0</v>
      </c>
      <c r="AI123" s="30">
        <f t="shared" si="19"/>
        <v>0</v>
      </c>
      <c r="AJ123" s="27">
        <v>0</v>
      </c>
      <c r="AK123" s="27">
        <v>0</v>
      </c>
      <c r="AL123" s="27">
        <v>0</v>
      </c>
      <c r="AM123" s="30">
        <f t="shared" si="20"/>
        <v>0</v>
      </c>
      <c r="AN123" s="27">
        <v>0</v>
      </c>
      <c r="AO123" s="27">
        <v>0</v>
      </c>
      <c r="AP123" s="27">
        <v>0</v>
      </c>
      <c r="AQ123" s="32">
        <v>4</v>
      </c>
      <c r="AR123" s="32" t="s">
        <v>333</v>
      </c>
      <c r="AS123" s="40">
        <v>43465</v>
      </c>
      <c r="AT123" s="54"/>
      <c r="AU123" s="55" t="s">
        <v>777</v>
      </c>
      <c r="AV123" s="26" t="s">
        <v>770</v>
      </c>
      <c r="AW123" s="26" t="s">
        <v>771</v>
      </c>
      <c r="AX123" s="26" t="s">
        <v>776</v>
      </c>
    </row>
    <row r="124" spans="1:50" s="34" customFormat="1" ht="210" collapsed="1" x14ac:dyDescent="0.25">
      <c r="A124" s="34" t="s">
        <v>134</v>
      </c>
      <c r="B124" s="26">
        <f>SUBTOTAL(103,$C$17:C124)</f>
        <v>108</v>
      </c>
      <c r="C124" s="26" t="s">
        <v>134</v>
      </c>
      <c r="D124" s="26" t="s">
        <v>615</v>
      </c>
      <c r="E124" s="39" t="s">
        <v>616</v>
      </c>
      <c r="F124" s="37">
        <v>43094</v>
      </c>
      <c r="G124" s="27">
        <v>12200414</v>
      </c>
      <c r="H124" s="27">
        <v>0</v>
      </c>
      <c r="I124" s="27">
        <v>3660124.2</v>
      </c>
      <c r="J124" s="28">
        <f t="shared" si="21"/>
        <v>0.3</v>
      </c>
      <c r="K124" s="27">
        <v>3660124.2</v>
      </c>
      <c r="L124" s="28">
        <f t="shared" si="22"/>
        <v>0.3</v>
      </c>
      <c r="M124" s="29">
        <v>0</v>
      </c>
      <c r="N124" s="29">
        <v>3660124.2</v>
      </c>
      <c r="O124" s="29">
        <v>0</v>
      </c>
      <c r="P124" s="29">
        <v>0</v>
      </c>
      <c r="Q124" s="29">
        <v>0</v>
      </c>
      <c r="R124" s="30">
        <f t="shared" si="14"/>
        <v>0</v>
      </c>
      <c r="S124" s="30">
        <f t="shared" si="23"/>
        <v>0</v>
      </c>
      <c r="T124" s="30">
        <f t="shared" si="24"/>
        <v>0</v>
      </c>
      <c r="U124" s="30">
        <f t="shared" si="15"/>
        <v>0</v>
      </c>
      <c r="V124" s="30">
        <f t="shared" si="16"/>
        <v>0</v>
      </c>
      <c r="W124" s="27">
        <v>0</v>
      </c>
      <c r="X124" s="27">
        <v>0</v>
      </c>
      <c r="Y124" s="27">
        <v>0</v>
      </c>
      <c r="Z124" s="27">
        <v>0</v>
      </c>
      <c r="AA124" s="30">
        <f t="shared" si="17"/>
        <v>0</v>
      </c>
      <c r="AB124" s="27">
        <v>0</v>
      </c>
      <c r="AC124" s="27">
        <v>0</v>
      </c>
      <c r="AD124" s="27">
        <v>0</v>
      </c>
      <c r="AE124" s="30">
        <f t="shared" si="18"/>
        <v>0</v>
      </c>
      <c r="AF124" s="27">
        <v>0</v>
      </c>
      <c r="AG124" s="27">
        <v>0</v>
      </c>
      <c r="AH124" s="27">
        <v>0</v>
      </c>
      <c r="AI124" s="30">
        <f t="shared" si="19"/>
        <v>0</v>
      </c>
      <c r="AJ124" s="27">
        <v>0</v>
      </c>
      <c r="AK124" s="27">
        <v>0</v>
      </c>
      <c r="AL124" s="27">
        <v>0</v>
      </c>
      <c r="AM124" s="30">
        <f t="shared" si="20"/>
        <v>0</v>
      </c>
      <c r="AN124" s="27">
        <v>0</v>
      </c>
      <c r="AO124" s="27">
        <v>0</v>
      </c>
      <c r="AP124" s="27">
        <v>0</v>
      </c>
      <c r="AQ124" s="32">
        <v>1</v>
      </c>
      <c r="AR124" s="32" t="s">
        <v>334</v>
      </c>
      <c r="AS124" s="40">
        <v>43465</v>
      </c>
      <c r="AT124" s="54"/>
      <c r="AU124" s="55" t="s">
        <v>778</v>
      </c>
      <c r="AV124" s="26" t="s">
        <v>770</v>
      </c>
      <c r="AW124" s="26" t="s">
        <v>771</v>
      </c>
      <c r="AX124" s="26" t="s">
        <v>776</v>
      </c>
    </row>
    <row r="125" spans="1:50" s="34" customFormat="1" ht="157.5" collapsed="1" x14ac:dyDescent="0.25">
      <c r="A125" s="34" t="s">
        <v>52</v>
      </c>
      <c r="B125" s="26">
        <f>SUBTOTAL(103,$C$17:C125)</f>
        <v>109</v>
      </c>
      <c r="C125" s="26" t="s">
        <v>52</v>
      </c>
      <c r="D125" s="26" t="s">
        <v>617</v>
      </c>
      <c r="E125" s="39" t="s">
        <v>618</v>
      </c>
      <c r="F125" s="37">
        <v>42548</v>
      </c>
      <c r="G125" s="27">
        <v>231723590</v>
      </c>
      <c r="H125" s="27">
        <v>208374683.31999999</v>
      </c>
      <c r="I125" s="27">
        <v>200813718.86000001</v>
      </c>
      <c r="J125" s="28">
        <f t="shared" si="21"/>
        <v>0.86660887163020395</v>
      </c>
      <c r="K125" s="27">
        <v>185378872</v>
      </c>
      <c r="L125" s="28">
        <f t="shared" si="22"/>
        <v>0.8</v>
      </c>
      <c r="M125" s="29">
        <v>7560964.46</v>
      </c>
      <c r="N125" s="29">
        <v>0</v>
      </c>
      <c r="O125" s="29">
        <v>16754501.49</v>
      </c>
      <c r="P125" s="29">
        <v>0</v>
      </c>
      <c r="Q125" s="29">
        <v>0</v>
      </c>
      <c r="R125" s="30">
        <f t="shared" si="14"/>
        <v>7560964.46</v>
      </c>
      <c r="S125" s="30">
        <f t="shared" si="23"/>
        <v>0</v>
      </c>
      <c r="T125" s="30">
        <f t="shared" si="24"/>
        <v>7560964.46</v>
      </c>
      <c r="U125" s="30">
        <f t="shared" si="15"/>
        <v>0</v>
      </c>
      <c r="V125" s="30">
        <f t="shared" si="16"/>
        <v>7560964.46</v>
      </c>
      <c r="W125" s="27">
        <v>0</v>
      </c>
      <c r="X125" s="27">
        <v>7560964.46</v>
      </c>
      <c r="Y125" s="27">
        <v>0</v>
      </c>
      <c r="Z125" s="27">
        <v>0</v>
      </c>
      <c r="AA125" s="30">
        <f t="shared" si="17"/>
        <v>0</v>
      </c>
      <c r="AB125" s="27">
        <v>0</v>
      </c>
      <c r="AC125" s="27">
        <v>0</v>
      </c>
      <c r="AD125" s="27">
        <v>0</v>
      </c>
      <c r="AE125" s="30">
        <f t="shared" si="18"/>
        <v>0</v>
      </c>
      <c r="AF125" s="27">
        <v>0</v>
      </c>
      <c r="AG125" s="27">
        <v>0</v>
      </c>
      <c r="AH125" s="27">
        <v>0</v>
      </c>
      <c r="AI125" s="30">
        <f t="shared" si="19"/>
        <v>0</v>
      </c>
      <c r="AJ125" s="27">
        <v>0</v>
      </c>
      <c r="AK125" s="27">
        <v>0</v>
      </c>
      <c r="AL125" s="27">
        <v>0</v>
      </c>
      <c r="AM125" s="30">
        <f t="shared" si="20"/>
        <v>0</v>
      </c>
      <c r="AN125" s="27">
        <v>0</v>
      </c>
      <c r="AO125" s="27">
        <v>0</v>
      </c>
      <c r="AP125" s="27">
        <v>0</v>
      </c>
      <c r="AQ125" s="32">
        <v>1</v>
      </c>
      <c r="AR125" s="32" t="s">
        <v>335</v>
      </c>
      <c r="AS125" s="40">
        <v>43190</v>
      </c>
      <c r="AT125" s="54"/>
      <c r="AU125" s="55" t="s">
        <v>780</v>
      </c>
      <c r="AV125" s="26" t="s">
        <v>770</v>
      </c>
      <c r="AW125" s="26" t="s">
        <v>771</v>
      </c>
      <c r="AX125" s="26" t="s">
        <v>781</v>
      </c>
    </row>
    <row r="126" spans="1:50" s="34" customFormat="1" ht="157.5" collapsed="1" x14ac:dyDescent="0.25">
      <c r="A126" s="34" t="s">
        <v>77</v>
      </c>
      <c r="B126" s="26">
        <f>SUBTOTAL(103,$C$17:C126)</f>
        <v>110</v>
      </c>
      <c r="C126" s="26" t="s">
        <v>77</v>
      </c>
      <c r="D126" s="26" t="s">
        <v>619</v>
      </c>
      <c r="E126" s="39" t="s">
        <v>620</v>
      </c>
      <c r="F126" s="37">
        <v>42137</v>
      </c>
      <c r="G126" s="27">
        <v>273513996</v>
      </c>
      <c r="H126" s="27">
        <v>236862444.55000001</v>
      </c>
      <c r="I126" s="27">
        <v>259838296.19999999</v>
      </c>
      <c r="J126" s="28">
        <f t="shared" si="21"/>
        <v>0.95</v>
      </c>
      <c r="K126" s="27">
        <v>259838296.19999999</v>
      </c>
      <c r="L126" s="28">
        <f t="shared" si="22"/>
        <v>0.95</v>
      </c>
      <c r="M126" s="29">
        <v>0</v>
      </c>
      <c r="N126" s="29">
        <v>22975851.649999999</v>
      </c>
      <c r="O126" s="29">
        <v>554246.82999999996</v>
      </c>
      <c r="P126" s="29">
        <v>0</v>
      </c>
      <c r="Q126" s="29">
        <v>0</v>
      </c>
      <c r="R126" s="30">
        <f t="shared" si="14"/>
        <v>0</v>
      </c>
      <c r="S126" s="30">
        <f t="shared" si="23"/>
        <v>0</v>
      </c>
      <c r="T126" s="30">
        <f t="shared" si="24"/>
        <v>0</v>
      </c>
      <c r="U126" s="30">
        <f t="shared" si="15"/>
        <v>0</v>
      </c>
      <c r="V126" s="30">
        <f t="shared" si="16"/>
        <v>0</v>
      </c>
      <c r="W126" s="27">
        <v>0</v>
      </c>
      <c r="X126" s="27">
        <v>0</v>
      </c>
      <c r="Y126" s="27">
        <v>0</v>
      </c>
      <c r="Z126" s="27">
        <v>0</v>
      </c>
      <c r="AA126" s="30">
        <f t="shared" si="17"/>
        <v>0</v>
      </c>
      <c r="AB126" s="27">
        <v>0</v>
      </c>
      <c r="AC126" s="27">
        <v>0</v>
      </c>
      <c r="AD126" s="27">
        <v>0</v>
      </c>
      <c r="AE126" s="30">
        <f t="shared" si="18"/>
        <v>0</v>
      </c>
      <c r="AF126" s="27">
        <v>0</v>
      </c>
      <c r="AG126" s="27">
        <v>0</v>
      </c>
      <c r="AH126" s="27">
        <v>0</v>
      </c>
      <c r="AI126" s="30">
        <f t="shared" si="19"/>
        <v>0</v>
      </c>
      <c r="AJ126" s="27">
        <v>0</v>
      </c>
      <c r="AK126" s="27">
        <v>0</v>
      </c>
      <c r="AL126" s="27">
        <v>0</v>
      </c>
      <c r="AM126" s="30">
        <f t="shared" si="20"/>
        <v>0</v>
      </c>
      <c r="AN126" s="27">
        <v>0</v>
      </c>
      <c r="AO126" s="27">
        <v>0</v>
      </c>
      <c r="AP126" s="27">
        <v>0</v>
      </c>
      <c r="AQ126" s="32">
        <v>2</v>
      </c>
      <c r="AR126" s="32" t="s">
        <v>336</v>
      </c>
      <c r="AS126" s="40">
        <v>43220</v>
      </c>
      <c r="AT126" s="54" t="s">
        <v>231</v>
      </c>
      <c r="AU126" s="55" t="s">
        <v>780</v>
      </c>
      <c r="AV126" s="26" t="s">
        <v>770</v>
      </c>
      <c r="AW126" s="26" t="s">
        <v>771</v>
      </c>
      <c r="AX126" s="26" t="s">
        <v>781</v>
      </c>
    </row>
    <row r="127" spans="1:50" s="34" customFormat="1" ht="157.5" collapsed="1" x14ac:dyDescent="0.25">
      <c r="A127" s="34" t="s">
        <v>76</v>
      </c>
      <c r="B127" s="26">
        <f>SUBTOTAL(103,$C$17:C127)</f>
        <v>111</v>
      </c>
      <c r="C127" s="26" t="s">
        <v>76</v>
      </c>
      <c r="D127" s="26" t="s">
        <v>621</v>
      </c>
      <c r="E127" s="39" t="s">
        <v>622</v>
      </c>
      <c r="F127" s="37">
        <v>42664</v>
      </c>
      <c r="G127" s="27">
        <v>480788477</v>
      </c>
      <c r="H127" s="27">
        <v>266224145.94</v>
      </c>
      <c r="I127" s="27">
        <v>437875610.68000001</v>
      </c>
      <c r="J127" s="28">
        <f t="shared" si="21"/>
        <v>0.91074481113240158</v>
      </c>
      <c r="K127" s="27">
        <v>384630781.5</v>
      </c>
      <c r="L127" s="28">
        <f t="shared" si="22"/>
        <v>0.79999999979200831</v>
      </c>
      <c r="M127" s="29">
        <v>0</v>
      </c>
      <c r="N127" s="29">
        <v>171651464.74000001</v>
      </c>
      <c r="O127" s="29">
        <v>229090.04</v>
      </c>
      <c r="P127" s="29">
        <v>0</v>
      </c>
      <c r="Q127" s="29">
        <v>57063277.640000001</v>
      </c>
      <c r="R127" s="30">
        <f t="shared" si="14"/>
        <v>0</v>
      </c>
      <c r="S127" s="30">
        <f t="shared" si="23"/>
        <v>0</v>
      </c>
      <c r="T127" s="30">
        <f t="shared" si="24"/>
        <v>0</v>
      </c>
      <c r="U127" s="30">
        <f t="shared" si="15"/>
        <v>0</v>
      </c>
      <c r="V127" s="30">
        <f t="shared" si="16"/>
        <v>0</v>
      </c>
      <c r="W127" s="27">
        <v>0</v>
      </c>
      <c r="X127" s="27">
        <v>0</v>
      </c>
      <c r="Y127" s="27">
        <v>0</v>
      </c>
      <c r="Z127" s="27">
        <v>0</v>
      </c>
      <c r="AA127" s="30">
        <f t="shared" si="17"/>
        <v>0</v>
      </c>
      <c r="AB127" s="27">
        <v>0</v>
      </c>
      <c r="AC127" s="27">
        <v>0</v>
      </c>
      <c r="AD127" s="27">
        <v>0</v>
      </c>
      <c r="AE127" s="30">
        <f t="shared" si="18"/>
        <v>0</v>
      </c>
      <c r="AF127" s="27">
        <v>0</v>
      </c>
      <c r="AG127" s="27">
        <v>0</v>
      </c>
      <c r="AH127" s="27">
        <v>0</v>
      </c>
      <c r="AI127" s="30">
        <f t="shared" si="19"/>
        <v>0</v>
      </c>
      <c r="AJ127" s="27">
        <v>0</v>
      </c>
      <c r="AK127" s="27">
        <v>0</v>
      </c>
      <c r="AL127" s="27">
        <v>0</v>
      </c>
      <c r="AM127" s="30">
        <f t="shared" si="20"/>
        <v>0</v>
      </c>
      <c r="AN127" s="27">
        <v>0</v>
      </c>
      <c r="AO127" s="27">
        <v>0</v>
      </c>
      <c r="AP127" s="27">
        <v>0</v>
      </c>
      <c r="AQ127" s="32">
        <v>5</v>
      </c>
      <c r="AR127" s="32" t="s">
        <v>337</v>
      </c>
      <c r="AS127" s="40">
        <v>43251</v>
      </c>
      <c r="AT127" s="54" t="s">
        <v>231</v>
      </c>
      <c r="AU127" s="55" t="s">
        <v>780</v>
      </c>
      <c r="AV127" s="26" t="s">
        <v>770</v>
      </c>
      <c r="AW127" s="26" t="s">
        <v>771</v>
      </c>
      <c r="AX127" s="26" t="s">
        <v>781</v>
      </c>
    </row>
    <row r="128" spans="1:50" s="34" customFormat="1" ht="157.5" collapsed="1" x14ac:dyDescent="0.25">
      <c r="A128" s="34" t="s">
        <v>61</v>
      </c>
      <c r="B128" s="26">
        <f>SUBTOTAL(103,$C$17:C128)</f>
        <v>112</v>
      </c>
      <c r="C128" s="26" t="s">
        <v>61</v>
      </c>
      <c r="D128" s="26" t="s">
        <v>623</v>
      </c>
      <c r="E128" s="39" t="s">
        <v>624</v>
      </c>
      <c r="F128" s="37">
        <v>42860</v>
      </c>
      <c r="G128" s="27">
        <v>181771399</v>
      </c>
      <c r="H128" s="27">
        <v>71645838.280000001</v>
      </c>
      <c r="I128" s="27">
        <v>145417119.19999999</v>
      </c>
      <c r="J128" s="28">
        <f t="shared" si="21"/>
        <v>0.79999999999999993</v>
      </c>
      <c r="K128" s="27">
        <v>145417119.19999999</v>
      </c>
      <c r="L128" s="28">
        <f t="shared" si="22"/>
        <v>0.79999999999999993</v>
      </c>
      <c r="M128" s="29">
        <v>0</v>
      </c>
      <c r="N128" s="29">
        <v>73771280.920000002</v>
      </c>
      <c r="O128" s="29">
        <v>87064.49</v>
      </c>
      <c r="P128" s="29">
        <v>27265709.850000001</v>
      </c>
      <c r="Q128" s="29">
        <v>27265709.850000001</v>
      </c>
      <c r="R128" s="30">
        <f t="shared" si="14"/>
        <v>27265709.850000001</v>
      </c>
      <c r="S128" s="30">
        <f t="shared" si="23"/>
        <v>0</v>
      </c>
      <c r="T128" s="30">
        <f t="shared" si="24"/>
        <v>0</v>
      </c>
      <c r="U128" s="30">
        <f t="shared" si="15"/>
        <v>27265709.850000001</v>
      </c>
      <c r="V128" s="30">
        <f t="shared" si="16"/>
        <v>27265709.850000001</v>
      </c>
      <c r="W128" s="27">
        <v>0</v>
      </c>
      <c r="X128" s="27">
        <v>0</v>
      </c>
      <c r="Y128" s="27">
        <v>0</v>
      </c>
      <c r="Z128" s="27">
        <v>27265709.850000001</v>
      </c>
      <c r="AA128" s="30">
        <f t="shared" si="17"/>
        <v>0</v>
      </c>
      <c r="AB128" s="27">
        <v>0</v>
      </c>
      <c r="AC128" s="27">
        <v>0</v>
      </c>
      <c r="AD128" s="27">
        <v>0</v>
      </c>
      <c r="AE128" s="30">
        <f t="shared" si="18"/>
        <v>0</v>
      </c>
      <c r="AF128" s="27">
        <v>0</v>
      </c>
      <c r="AG128" s="27">
        <v>0</v>
      </c>
      <c r="AH128" s="27">
        <v>0</v>
      </c>
      <c r="AI128" s="30">
        <f t="shared" si="19"/>
        <v>0</v>
      </c>
      <c r="AJ128" s="27">
        <v>0</v>
      </c>
      <c r="AK128" s="27">
        <v>0</v>
      </c>
      <c r="AL128" s="27">
        <v>0</v>
      </c>
      <c r="AM128" s="30">
        <f t="shared" si="20"/>
        <v>0</v>
      </c>
      <c r="AN128" s="27">
        <v>0</v>
      </c>
      <c r="AO128" s="27">
        <v>0</v>
      </c>
      <c r="AP128" s="27">
        <v>0</v>
      </c>
      <c r="AQ128" s="32">
        <v>1</v>
      </c>
      <c r="AR128" s="32" t="s">
        <v>338</v>
      </c>
      <c r="AS128" s="40">
        <v>43281</v>
      </c>
      <c r="AT128" s="54" t="s">
        <v>231</v>
      </c>
      <c r="AU128" s="55" t="s">
        <v>780</v>
      </c>
      <c r="AV128" s="26" t="s">
        <v>770</v>
      </c>
      <c r="AW128" s="26" t="s">
        <v>771</v>
      </c>
      <c r="AX128" s="26" t="s">
        <v>781</v>
      </c>
    </row>
    <row r="129" spans="1:50" s="34" customFormat="1" ht="157.5" collapsed="1" x14ac:dyDescent="0.25">
      <c r="A129" s="34" t="s">
        <v>44</v>
      </c>
      <c r="B129" s="26">
        <f>SUBTOTAL(103,$C$17:C129)</f>
        <v>113</v>
      </c>
      <c r="C129" s="26" t="s">
        <v>44</v>
      </c>
      <c r="D129" s="26" t="s">
        <v>625</v>
      </c>
      <c r="E129" s="39" t="s">
        <v>626</v>
      </c>
      <c r="F129" s="37">
        <v>40654</v>
      </c>
      <c r="G129" s="27">
        <v>358758000</v>
      </c>
      <c r="H129" s="27">
        <v>337191448.08999997</v>
      </c>
      <c r="I129" s="27">
        <v>337191448.08999997</v>
      </c>
      <c r="J129" s="28">
        <f t="shared" si="21"/>
        <v>0.93988551639266571</v>
      </c>
      <c r="K129" s="27">
        <v>285971801.18000001</v>
      </c>
      <c r="L129" s="28">
        <f t="shared" si="22"/>
        <v>0.79711616515868633</v>
      </c>
      <c r="M129" s="29">
        <v>0</v>
      </c>
      <c r="N129" s="29">
        <v>0</v>
      </c>
      <c r="O129" s="29">
        <v>1424617.43</v>
      </c>
      <c r="P129" s="29">
        <v>0</v>
      </c>
      <c r="Q129" s="29">
        <v>0</v>
      </c>
      <c r="R129" s="30">
        <f t="shared" si="14"/>
        <v>0</v>
      </c>
      <c r="S129" s="30">
        <f t="shared" si="23"/>
        <v>0</v>
      </c>
      <c r="T129" s="30">
        <f t="shared" si="24"/>
        <v>0</v>
      </c>
      <c r="U129" s="30">
        <f t="shared" si="15"/>
        <v>0</v>
      </c>
      <c r="V129" s="30">
        <f t="shared" si="16"/>
        <v>0</v>
      </c>
      <c r="W129" s="27">
        <v>0</v>
      </c>
      <c r="X129" s="27">
        <v>0</v>
      </c>
      <c r="Y129" s="27">
        <v>0</v>
      </c>
      <c r="Z129" s="27">
        <v>0</v>
      </c>
      <c r="AA129" s="30">
        <f t="shared" si="17"/>
        <v>0</v>
      </c>
      <c r="AB129" s="27">
        <v>0</v>
      </c>
      <c r="AC129" s="27">
        <v>0</v>
      </c>
      <c r="AD129" s="27">
        <v>0</v>
      </c>
      <c r="AE129" s="30">
        <f t="shared" si="18"/>
        <v>0</v>
      </c>
      <c r="AF129" s="27">
        <v>0</v>
      </c>
      <c r="AG129" s="27">
        <v>0</v>
      </c>
      <c r="AH129" s="27">
        <v>0</v>
      </c>
      <c r="AI129" s="30">
        <f t="shared" si="19"/>
        <v>0</v>
      </c>
      <c r="AJ129" s="27">
        <v>0</v>
      </c>
      <c r="AK129" s="27">
        <v>0</v>
      </c>
      <c r="AL129" s="27">
        <v>0</v>
      </c>
      <c r="AM129" s="30">
        <f t="shared" si="20"/>
        <v>0</v>
      </c>
      <c r="AN129" s="27">
        <v>0</v>
      </c>
      <c r="AO129" s="27">
        <v>0</v>
      </c>
      <c r="AP129" s="27">
        <v>0</v>
      </c>
      <c r="AQ129" s="32">
        <v>1</v>
      </c>
      <c r="AR129" s="32" t="s">
        <v>339</v>
      </c>
      <c r="AS129" s="40">
        <v>43281</v>
      </c>
      <c r="AT129" s="54" t="s">
        <v>231</v>
      </c>
      <c r="AU129" s="55" t="s">
        <v>780</v>
      </c>
      <c r="AV129" s="26" t="s">
        <v>770</v>
      </c>
      <c r="AW129" s="26" t="s">
        <v>771</v>
      </c>
      <c r="AX129" s="26" t="s">
        <v>781</v>
      </c>
    </row>
    <row r="130" spans="1:50" s="34" customFormat="1" ht="157.5" collapsed="1" x14ac:dyDescent="0.25">
      <c r="A130" s="34" t="s">
        <v>201</v>
      </c>
      <c r="B130" s="26">
        <f>SUBTOTAL(103,$C$17:C130)</f>
        <v>114</v>
      </c>
      <c r="C130" s="26" t="s">
        <v>201</v>
      </c>
      <c r="D130" s="26" t="s">
        <v>627</v>
      </c>
      <c r="E130" s="39" t="s">
        <v>628</v>
      </c>
      <c r="F130" s="37">
        <v>41383</v>
      </c>
      <c r="G130" s="27">
        <v>61776710</v>
      </c>
      <c r="H130" s="27">
        <v>40722687.420000002</v>
      </c>
      <c r="I130" s="27">
        <v>49421368.329999998</v>
      </c>
      <c r="J130" s="28">
        <f t="shared" si="21"/>
        <v>0.80000000534181892</v>
      </c>
      <c r="K130" s="27">
        <v>49421368.329999998</v>
      </c>
      <c r="L130" s="28">
        <f t="shared" si="22"/>
        <v>0.80000000534181892</v>
      </c>
      <c r="M130" s="29">
        <v>0</v>
      </c>
      <c r="N130" s="29">
        <v>8698680.9100000001</v>
      </c>
      <c r="O130" s="29">
        <v>158099.89000000001</v>
      </c>
      <c r="P130" s="29">
        <v>0</v>
      </c>
      <c r="Q130" s="29">
        <v>0</v>
      </c>
      <c r="R130" s="30">
        <f t="shared" si="14"/>
        <v>0</v>
      </c>
      <c r="S130" s="30">
        <f t="shared" si="23"/>
        <v>0</v>
      </c>
      <c r="T130" s="30">
        <f t="shared" si="24"/>
        <v>0</v>
      </c>
      <c r="U130" s="30">
        <f t="shared" si="15"/>
        <v>0</v>
      </c>
      <c r="V130" s="30">
        <f t="shared" si="16"/>
        <v>0</v>
      </c>
      <c r="W130" s="27">
        <v>0</v>
      </c>
      <c r="X130" s="27">
        <v>0</v>
      </c>
      <c r="Y130" s="27">
        <v>0</v>
      </c>
      <c r="Z130" s="27">
        <v>0</v>
      </c>
      <c r="AA130" s="30">
        <f t="shared" si="17"/>
        <v>0</v>
      </c>
      <c r="AB130" s="27">
        <v>0</v>
      </c>
      <c r="AC130" s="27">
        <v>0</v>
      </c>
      <c r="AD130" s="27">
        <v>0</v>
      </c>
      <c r="AE130" s="30">
        <f t="shared" si="18"/>
        <v>0</v>
      </c>
      <c r="AF130" s="27">
        <v>0</v>
      </c>
      <c r="AG130" s="27">
        <v>0</v>
      </c>
      <c r="AH130" s="27">
        <v>0</v>
      </c>
      <c r="AI130" s="30">
        <f t="shared" si="19"/>
        <v>0</v>
      </c>
      <c r="AJ130" s="27">
        <v>0</v>
      </c>
      <c r="AK130" s="27">
        <v>0</v>
      </c>
      <c r="AL130" s="27">
        <v>0</v>
      </c>
      <c r="AM130" s="30">
        <f t="shared" si="20"/>
        <v>0</v>
      </c>
      <c r="AN130" s="27">
        <v>0</v>
      </c>
      <c r="AO130" s="27">
        <v>0</v>
      </c>
      <c r="AP130" s="27">
        <v>0</v>
      </c>
      <c r="AQ130" s="32">
        <v>3</v>
      </c>
      <c r="AR130" s="32" t="s">
        <v>340</v>
      </c>
      <c r="AS130" s="40">
        <v>43281</v>
      </c>
      <c r="AT130" s="54" t="s">
        <v>231</v>
      </c>
      <c r="AU130" s="55" t="s">
        <v>780</v>
      </c>
      <c r="AV130" s="26" t="s">
        <v>770</v>
      </c>
      <c r="AW130" s="26" t="s">
        <v>771</v>
      </c>
      <c r="AX130" s="26" t="s">
        <v>781</v>
      </c>
    </row>
    <row r="131" spans="1:50" s="34" customFormat="1" ht="288.75" collapsed="1" x14ac:dyDescent="0.25">
      <c r="A131" s="34" t="s">
        <v>75</v>
      </c>
      <c r="B131" s="26">
        <f>SUBTOTAL(103,$C$17:C131)</f>
        <v>115</v>
      </c>
      <c r="C131" s="26" t="s">
        <v>75</v>
      </c>
      <c r="D131" s="26" t="s">
        <v>629</v>
      </c>
      <c r="E131" s="39" t="s">
        <v>411</v>
      </c>
      <c r="F131" s="37">
        <v>42734</v>
      </c>
      <c r="G131" s="27">
        <v>189652211</v>
      </c>
      <c r="H131" s="27">
        <v>91214113.280000001</v>
      </c>
      <c r="I131" s="27">
        <v>151721768.80000001</v>
      </c>
      <c r="J131" s="28">
        <f t="shared" si="21"/>
        <v>0.8</v>
      </c>
      <c r="K131" s="27">
        <v>151721768.80000001</v>
      </c>
      <c r="L131" s="28">
        <f t="shared" si="22"/>
        <v>0.8</v>
      </c>
      <c r="M131" s="29">
        <v>0</v>
      </c>
      <c r="N131" s="29">
        <v>60507655.520000003</v>
      </c>
      <c r="O131" s="29">
        <v>14703002.949999999</v>
      </c>
      <c r="P131" s="29">
        <v>0</v>
      </c>
      <c r="Q131" s="29">
        <v>0</v>
      </c>
      <c r="R131" s="30">
        <f t="shared" si="14"/>
        <v>0</v>
      </c>
      <c r="S131" s="30">
        <f t="shared" si="23"/>
        <v>0</v>
      </c>
      <c r="T131" s="30">
        <f t="shared" si="24"/>
        <v>0</v>
      </c>
      <c r="U131" s="30">
        <f t="shared" si="15"/>
        <v>0</v>
      </c>
      <c r="V131" s="30">
        <f t="shared" si="16"/>
        <v>0</v>
      </c>
      <c r="W131" s="27">
        <v>0</v>
      </c>
      <c r="X131" s="27">
        <v>0</v>
      </c>
      <c r="Y131" s="27">
        <v>0</v>
      </c>
      <c r="Z131" s="27">
        <v>0</v>
      </c>
      <c r="AA131" s="30">
        <f t="shared" si="17"/>
        <v>0</v>
      </c>
      <c r="AB131" s="27">
        <v>0</v>
      </c>
      <c r="AC131" s="27">
        <v>0</v>
      </c>
      <c r="AD131" s="27">
        <v>0</v>
      </c>
      <c r="AE131" s="30">
        <f t="shared" si="18"/>
        <v>0</v>
      </c>
      <c r="AF131" s="27">
        <v>0</v>
      </c>
      <c r="AG131" s="27">
        <v>0</v>
      </c>
      <c r="AH131" s="27">
        <v>0</v>
      </c>
      <c r="AI131" s="30">
        <f t="shared" si="19"/>
        <v>0</v>
      </c>
      <c r="AJ131" s="27">
        <v>0</v>
      </c>
      <c r="AK131" s="27">
        <v>0</v>
      </c>
      <c r="AL131" s="27">
        <v>0</v>
      </c>
      <c r="AM131" s="30">
        <f t="shared" si="20"/>
        <v>0</v>
      </c>
      <c r="AN131" s="27">
        <v>0</v>
      </c>
      <c r="AO131" s="27">
        <v>0</v>
      </c>
      <c r="AP131" s="27">
        <v>0</v>
      </c>
      <c r="AQ131" s="32">
        <v>19</v>
      </c>
      <c r="AR131" s="32" t="s">
        <v>341</v>
      </c>
      <c r="AS131" s="40">
        <v>43281</v>
      </c>
      <c r="AT131" s="54" t="s">
        <v>231</v>
      </c>
      <c r="AU131" s="55" t="s">
        <v>780</v>
      </c>
      <c r="AV131" s="26" t="s">
        <v>770</v>
      </c>
      <c r="AW131" s="26" t="s">
        <v>771</v>
      </c>
      <c r="AX131" s="26" t="s">
        <v>781</v>
      </c>
    </row>
    <row r="132" spans="1:50" s="34" customFormat="1" ht="409.5" collapsed="1" x14ac:dyDescent="0.25">
      <c r="A132" s="34" t="s">
        <v>56</v>
      </c>
      <c r="B132" s="26">
        <f>SUBTOTAL(103,$C$17:C132)</f>
        <v>116</v>
      </c>
      <c r="C132" s="26" t="s">
        <v>56</v>
      </c>
      <c r="D132" s="26" t="s">
        <v>630</v>
      </c>
      <c r="E132" s="39" t="s">
        <v>411</v>
      </c>
      <c r="F132" s="37">
        <v>42734</v>
      </c>
      <c r="G132" s="27">
        <v>152637839</v>
      </c>
      <c r="H132" s="27">
        <v>3956167.12</v>
      </c>
      <c r="I132" s="27">
        <v>122110271.2</v>
      </c>
      <c r="J132" s="28">
        <f t="shared" si="21"/>
        <v>0.8</v>
      </c>
      <c r="K132" s="27">
        <v>122110271.2</v>
      </c>
      <c r="L132" s="28">
        <f t="shared" si="22"/>
        <v>0.8</v>
      </c>
      <c r="M132" s="29">
        <v>0</v>
      </c>
      <c r="N132" s="29">
        <v>118154104.08</v>
      </c>
      <c r="O132" s="29">
        <v>14703002.949999999</v>
      </c>
      <c r="P132" s="29">
        <v>0</v>
      </c>
      <c r="Q132" s="29">
        <v>0</v>
      </c>
      <c r="R132" s="30">
        <f t="shared" si="14"/>
        <v>0</v>
      </c>
      <c r="S132" s="30">
        <f t="shared" si="23"/>
        <v>0</v>
      </c>
      <c r="T132" s="30">
        <f t="shared" si="24"/>
        <v>0</v>
      </c>
      <c r="U132" s="30">
        <f t="shared" si="15"/>
        <v>0</v>
      </c>
      <c r="V132" s="30">
        <f t="shared" si="16"/>
        <v>0</v>
      </c>
      <c r="W132" s="27">
        <v>0</v>
      </c>
      <c r="X132" s="27">
        <v>0</v>
      </c>
      <c r="Y132" s="27">
        <v>0</v>
      </c>
      <c r="Z132" s="27">
        <v>0</v>
      </c>
      <c r="AA132" s="30">
        <f t="shared" si="17"/>
        <v>0</v>
      </c>
      <c r="AB132" s="27">
        <v>0</v>
      </c>
      <c r="AC132" s="27">
        <v>0</v>
      </c>
      <c r="AD132" s="27">
        <v>0</v>
      </c>
      <c r="AE132" s="30">
        <f t="shared" si="18"/>
        <v>0</v>
      </c>
      <c r="AF132" s="27">
        <v>0</v>
      </c>
      <c r="AG132" s="27">
        <v>0</v>
      </c>
      <c r="AH132" s="27">
        <v>0</v>
      </c>
      <c r="AI132" s="30">
        <f t="shared" si="19"/>
        <v>0</v>
      </c>
      <c r="AJ132" s="27">
        <v>0</v>
      </c>
      <c r="AK132" s="27">
        <v>0</v>
      </c>
      <c r="AL132" s="27">
        <v>0</v>
      </c>
      <c r="AM132" s="30">
        <f t="shared" si="20"/>
        <v>0</v>
      </c>
      <c r="AN132" s="27">
        <v>0</v>
      </c>
      <c r="AO132" s="27">
        <v>0</v>
      </c>
      <c r="AP132" s="27">
        <v>0</v>
      </c>
      <c r="AQ132" s="32">
        <v>24</v>
      </c>
      <c r="AR132" s="32" t="s">
        <v>342</v>
      </c>
      <c r="AS132" s="40">
        <v>43281</v>
      </c>
      <c r="AT132" s="54" t="s">
        <v>231</v>
      </c>
      <c r="AU132" s="55" t="s">
        <v>780</v>
      </c>
      <c r="AV132" s="26" t="s">
        <v>770</v>
      </c>
      <c r="AW132" s="26" t="s">
        <v>771</v>
      </c>
      <c r="AX132" s="26" t="s">
        <v>781</v>
      </c>
    </row>
    <row r="133" spans="1:50" s="34" customFormat="1" ht="144" customHeight="1" collapsed="1" x14ac:dyDescent="0.25">
      <c r="A133" s="34" t="s">
        <v>64</v>
      </c>
      <c r="B133" s="26">
        <f>SUBTOTAL(103,$C$17:C133)</f>
        <v>117</v>
      </c>
      <c r="C133" s="26" t="s">
        <v>64</v>
      </c>
      <c r="D133" s="26" t="s">
        <v>631</v>
      </c>
      <c r="E133" s="39" t="s">
        <v>632</v>
      </c>
      <c r="F133" s="37">
        <v>42944</v>
      </c>
      <c r="G133" s="27">
        <v>34526410</v>
      </c>
      <c r="H133" s="27">
        <v>0</v>
      </c>
      <c r="I133" s="27">
        <v>27621128</v>
      </c>
      <c r="J133" s="28">
        <f t="shared" si="21"/>
        <v>0.8</v>
      </c>
      <c r="K133" s="27">
        <v>27621128</v>
      </c>
      <c r="L133" s="28">
        <f t="shared" si="22"/>
        <v>0.8</v>
      </c>
      <c r="M133" s="29">
        <v>0</v>
      </c>
      <c r="N133" s="29">
        <v>27621128</v>
      </c>
      <c r="O133" s="29">
        <v>57979.56</v>
      </c>
      <c r="P133" s="29">
        <v>0</v>
      </c>
      <c r="Q133" s="29">
        <v>0</v>
      </c>
      <c r="R133" s="30">
        <f t="shared" si="14"/>
        <v>0</v>
      </c>
      <c r="S133" s="30">
        <f t="shared" si="23"/>
        <v>0</v>
      </c>
      <c r="T133" s="30">
        <f t="shared" si="24"/>
        <v>0</v>
      </c>
      <c r="U133" s="30">
        <f t="shared" si="15"/>
        <v>0</v>
      </c>
      <c r="V133" s="30">
        <f t="shared" si="16"/>
        <v>0</v>
      </c>
      <c r="W133" s="27">
        <v>0</v>
      </c>
      <c r="X133" s="27">
        <v>0</v>
      </c>
      <c r="Y133" s="27">
        <v>0</v>
      </c>
      <c r="Z133" s="27">
        <v>0</v>
      </c>
      <c r="AA133" s="30">
        <f t="shared" si="17"/>
        <v>0</v>
      </c>
      <c r="AB133" s="27">
        <v>0</v>
      </c>
      <c r="AC133" s="27">
        <v>0</v>
      </c>
      <c r="AD133" s="27">
        <v>0</v>
      </c>
      <c r="AE133" s="30">
        <f t="shared" si="18"/>
        <v>0</v>
      </c>
      <c r="AF133" s="27">
        <v>0</v>
      </c>
      <c r="AG133" s="27">
        <v>0</v>
      </c>
      <c r="AH133" s="27">
        <v>0</v>
      </c>
      <c r="AI133" s="30">
        <f t="shared" si="19"/>
        <v>0</v>
      </c>
      <c r="AJ133" s="27">
        <v>0</v>
      </c>
      <c r="AK133" s="27">
        <v>0</v>
      </c>
      <c r="AL133" s="27">
        <v>0</v>
      </c>
      <c r="AM133" s="30">
        <f t="shared" si="20"/>
        <v>0</v>
      </c>
      <c r="AN133" s="27">
        <v>0</v>
      </c>
      <c r="AO133" s="27">
        <v>0</v>
      </c>
      <c r="AP133" s="27">
        <v>0</v>
      </c>
      <c r="AQ133" s="32">
        <v>2</v>
      </c>
      <c r="AR133" s="32" t="s">
        <v>343</v>
      </c>
      <c r="AS133" s="40">
        <v>43281</v>
      </c>
      <c r="AT133" s="54" t="s">
        <v>231</v>
      </c>
      <c r="AU133" s="55" t="s">
        <v>780</v>
      </c>
      <c r="AV133" s="26" t="s">
        <v>770</v>
      </c>
      <c r="AW133" s="26" t="s">
        <v>771</v>
      </c>
      <c r="AX133" s="26" t="s">
        <v>781</v>
      </c>
    </row>
    <row r="134" spans="1:50" s="34" customFormat="1" ht="157.5" collapsed="1" x14ac:dyDescent="0.25">
      <c r="A134" s="34" t="s">
        <v>67</v>
      </c>
      <c r="B134" s="26">
        <f>SUBTOTAL(103,$C$17:C134)</f>
        <v>118</v>
      </c>
      <c r="C134" s="26" t="s">
        <v>67</v>
      </c>
      <c r="D134" s="26" t="s">
        <v>633</v>
      </c>
      <c r="E134" s="39" t="s">
        <v>634</v>
      </c>
      <c r="F134" s="37">
        <v>42998</v>
      </c>
      <c r="G134" s="27">
        <v>882194411</v>
      </c>
      <c r="H134" s="27">
        <v>0</v>
      </c>
      <c r="I134" s="27">
        <v>113000000</v>
      </c>
      <c r="J134" s="28">
        <f t="shared" si="21"/>
        <v>0.12808968022355788</v>
      </c>
      <c r="K134" s="27">
        <v>113000000</v>
      </c>
      <c r="L134" s="28">
        <f t="shared" si="22"/>
        <v>0.12808968022355788</v>
      </c>
      <c r="M134" s="29">
        <v>0</v>
      </c>
      <c r="N134" s="29">
        <v>113000000</v>
      </c>
      <c r="O134" s="29">
        <v>62767959.640000001</v>
      </c>
      <c r="P134" s="29">
        <v>0</v>
      </c>
      <c r="Q134" s="29">
        <v>0</v>
      </c>
      <c r="R134" s="30">
        <f t="shared" si="14"/>
        <v>0</v>
      </c>
      <c r="S134" s="30">
        <f t="shared" si="23"/>
        <v>0</v>
      </c>
      <c r="T134" s="30">
        <f t="shared" si="24"/>
        <v>0</v>
      </c>
      <c r="U134" s="30">
        <f t="shared" si="15"/>
        <v>0</v>
      </c>
      <c r="V134" s="30">
        <f t="shared" si="16"/>
        <v>0</v>
      </c>
      <c r="W134" s="27">
        <v>0</v>
      </c>
      <c r="X134" s="27">
        <v>0</v>
      </c>
      <c r="Y134" s="27">
        <v>0</v>
      </c>
      <c r="Z134" s="27">
        <v>0</v>
      </c>
      <c r="AA134" s="30">
        <f t="shared" si="17"/>
        <v>0</v>
      </c>
      <c r="AB134" s="27">
        <v>0</v>
      </c>
      <c r="AC134" s="27">
        <v>0</v>
      </c>
      <c r="AD134" s="27">
        <v>0</v>
      </c>
      <c r="AE134" s="30">
        <f t="shared" si="18"/>
        <v>0</v>
      </c>
      <c r="AF134" s="27">
        <v>0</v>
      </c>
      <c r="AG134" s="27">
        <v>0</v>
      </c>
      <c r="AH134" s="27">
        <v>0</v>
      </c>
      <c r="AI134" s="30">
        <f t="shared" si="19"/>
        <v>0</v>
      </c>
      <c r="AJ134" s="27">
        <v>0</v>
      </c>
      <c r="AK134" s="27">
        <v>0</v>
      </c>
      <c r="AL134" s="27">
        <v>0</v>
      </c>
      <c r="AM134" s="30">
        <f t="shared" si="20"/>
        <v>0</v>
      </c>
      <c r="AN134" s="27">
        <v>0</v>
      </c>
      <c r="AO134" s="27">
        <v>0</v>
      </c>
      <c r="AP134" s="27">
        <v>0</v>
      </c>
      <c r="AQ134" s="32">
        <v>2</v>
      </c>
      <c r="AR134" s="32" t="s">
        <v>344</v>
      </c>
      <c r="AS134" s="40">
        <v>43312</v>
      </c>
      <c r="AT134" s="54" t="s">
        <v>231</v>
      </c>
      <c r="AU134" s="55" t="s">
        <v>780</v>
      </c>
      <c r="AV134" s="26" t="s">
        <v>770</v>
      </c>
      <c r="AW134" s="26" t="s">
        <v>771</v>
      </c>
      <c r="AX134" s="26" t="s">
        <v>781</v>
      </c>
    </row>
    <row r="135" spans="1:50" s="34" customFormat="1" ht="153.75" customHeight="1" collapsed="1" x14ac:dyDescent="0.25">
      <c r="A135" s="34" t="s">
        <v>73</v>
      </c>
      <c r="B135" s="26">
        <f>SUBTOTAL(103,$C$17:C135)</f>
        <v>119</v>
      </c>
      <c r="C135" s="26" t="s">
        <v>73</v>
      </c>
      <c r="D135" s="26" t="s">
        <v>635</v>
      </c>
      <c r="E135" s="39" t="s">
        <v>636</v>
      </c>
      <c r="F135" s="37">
        <v>41918</v>
      </c>
      <c r="G135" s="27">
        <v>110142758</v>
      </c>
      <c r="H135" s="27">
        <v>75303362.900000006</v>
      </c>
      <c r="I135" s="27">
        <v>88114206</v>
      </c>
      <c r="J135" s="28">
        <f t="shared" si="21"/>
        <v>0.79999999636834951</v>
      </c>
      <c r="K135" s="27">
        <v>88114206</v>
      </c>
      <c r="L135" s="28">
        <f t="shared" si="22"/>
        <v>0.79999999636834951</v>
      </c>
      <c r="M135" s="29">
        <v>0</v>
      </c>
      <c r="N135" s="29">
        <v>12810843.1</v>
      </c>
      <c r="O135" s="29">
        <v>46412.26</v>
      </c>
      <c r="P135" s="29">
        <v>0</v>
      </c>
      <c r="Q135" s="29">
        <v>0</v>
      </c>
      <c r="R135" s="30">
        <f t="shared" si="14"/>
        <v>0</v>
      </c>
      <c r="S135" s="30">
        <f t="shared" si="23"/>
        <v>0</v>
      </c>
      <c r="T135" s="30">
        <f t="shared" si="24"/>
        <v>0</v>
      </c>
      <c r="U135" s="30">
        <f t="shared" si="15"/>
        <v>0</v>
      </c>
      <c r="V135" s="30">
        <f t="shared" si="16"/>
        <v>0</v>
      </c>
      <c r="W135" s="27">
        <v>0</v>
      </c>
      <c r="X135" s="27">
        <v>0</v>
      </c>
      <c r="Y135" s="27">
        <v>0</v>
      </c>
      <c r="Z135" s="27">
        <v>0</v>
      </c>
      <c r="AA135" s="30">
        <f t="shared" si="17"/>
        <v>0</v>
      </c>
      <c r="AB135" s="27">
        <v>0</v>
      </c>
      <c r="AC135" s="27">
        <v>0</v>
      </c>
      <c r="AD135" s="27">
        <v>0</v>
      </c>
      <c r="AE135" s="30">
        <f t="shared" si="18"/>
        <v>0</v>
      </c>
      <c r="AF135" s="27">
        <v>0</v>
      </c>
      <c r="AG135" s="27">
        <v>0</v>
      </c>
      <c r="AH135" s="27">
        <v>0</v>
      </c>
      <c r="AI135" s="30">
        <f t="shared" si="19"/>
        <v>0</v>
      </c>
      <c r="AJ135" s="27">
        <v>0</v>
      </c>
      <c r="AK135" s="27">
        <v>0</v>
      </c>
      <c r="AL135" s="27">
        <v>0</v>
      </c>
      <c r="AM135" s="30">
        <f t="shared" si="20"/>
        <v>0</v>
      </c>
      <c r="AN135" s="27">
        <v>0</v>
      </c>
      <c r="AO135" s="27">
        <v>0</v>
      </c>
      <c r="AP135" s="27">
        <v>0</v>
      </c>
      <c r="AQ135" s="32">
        <v>1</v>
      </c>
      <c r="AR135" s="32" t="s">
        <v>345</v>
      </c>
      <c r="AS135" s="40">
        <v>43312</v>
      </c>
      <c r="AT135" s="54" t="s">
        <v>231</v>
      </c>
      <c r="AU135" s="55" t="s">
        <v>780</v>
      </c>
      <c r="AV135" s="26" t="s">
        <v>770</v>
      </c>
      <c r="AW135" s="26" t="s">
        <v>771</v>
      </c>
      <c r="AX135" s="26" t="s">
        <v>781</v>
      </c>
    </row>
    <row r="136" spans="1:50" s="34" customFormat="1" ht="262.5" collapsed="1" x14ac:dyDescent="0.25">
      <c r="A136" s="34" t="s">
        <v>69</v>
      </c>
      <c r="B136" s="26">
        <f>SUBTOTAL(103,$C$17:C136)</f>
        <v>120</v>
      </c>
      <c r="C136" s="26" t="s">
        <v>69</v>
      </c>
      <c r="D136" s="26" t="s">
        <v>637</v>
      </c>
      <c r="E136" s="39" t="s">
        <v>638</v>
      </c>
      <c r="F136" s="37">
        <v>43034</v>
      </c>
      <c r="G136" s="27">
        <v>100289735</v>
      </c>
      <c r="H136" s="27">
        <v>0</v>
      </c>
      <c r="I136" s="27">
        <v>76000000</v>
      </c>
      <c r="J136" s="28">
        <f t="shared" si="21"/>
        <v>0.75780437549266633</v>
      </c>
      <c r="K136" s="27">
        <v>76000000</v>
      </c>
      <c r="L136" s="28">
        <f t="shared" si="22"/>
        <v>0.75780437549266633</v>
      </c>
      <c r="M136" s="29">
        <v>0</v>
      </c>
      <c r="N136" s="29">
        <v>76000000</v>
      </c>
      <c r="O136" s="29">
        <v>76081893.689999998</v>
      </c>
      <c r="P136" s="29">
        <v>0</v>
      </c>
      <c r="Q136" s="29">
        <v>0</v>
      </c>
      <c r="R136" s="30">
        <f t="shared" si="14"/>
        <v>0</v>
      </c>
      <c r="S136" s="30">
        <f t="shared" si="23"/>
        <v>0</v>
      </c>
      <c r="T136" s="30">
        <f t="shared" si="24"/>
        <v>0</v>
      </c>
      <c r="U136" s="30">
        <f t="shared" si="15"/>
        <v>0</v>
      </c>
      <c r="V136" s="30">
        <f t="shared" si="16"/>
        <v>0</v>
      </c>
      <c r="W136" s="27">
        <v>0</v>
      </c>
      <c r="X136" s="27">
        <v>0</v>
      </c>
      <c r="Y136" s="27">
        <v>0</v>
      </c>
      <c r="Z136" s="27">
        <v>0</v>
      </c>
      <c r="AA136" s="30">
        <f t="shared" si="17"/>
        <v>0</v>
      </c>
      <c r="AB136" s="27">
        <v>0</v>
      </c>
      <c r="AC136" s="27">
        <v>0</v>
      </c>
      <c r="AD136" s="27">
        <v>0</v>
      </c>
      <c r="AE136" s="30">
        <f t="shared" si="18"/>
        <v>0</v>
      </c>
      <c r="AF136" s="27">
        <v>0</v>
      </c>
      <c r="AG136" s="27">
        <v>0</v>
      </c>
      <c r="AH136" s="27">
        <v>0</v>
      </c>
      <c r="AI136" s="30">
        <f t="shared" si="19"/>
        <v>0</v>
      </c>
      <c r="AJ136" s="27">
        <v>0</v>
      </c>
      <c r="AK136" s="27">
        <v>0</v>
      </c>
      <c r="AL136" s="27">
        <v>0</v>
      </c>
      <c r="AM136" s="30">
        <f t="shared" si="20"/>
        <v>0</v>
      </c>
      <c r="AN136" s="27">
        <v>0</v>
      </c>
      <c r="AO136" s="27">
        <v>0</v>
      </c>
      <c r="AP136" s="27">
        <v>0</v>
      </c>
      <c r="AQ136" s="32">
        <v>3</v>
      </c>
      <c r="AR136" s="32" t="s">
        <v>346</v>
      </c>
      <c r="AS136" s="40">
        <v>43434</v>
      </c>
      <c r="AT136" s="54" t="s">
        <v>231</v>
      </c>
      <c r="AU136" s="55" t="s">
        <v>780</v>
      </c>
      <c r="AV136" s="26" t="s">
        <v>770</v>
      </c>
      <c r="AW136" s="26" t="s">
        <v>771</v>
      </c>
      <c r="AX136" s="26" t="s">
        <v>781</v>
      </c>
    </row>
    <row r="137" spans="1:50" s="34" customFormat="1" ht="288.75" collapsed="1" x14ac:dyDescent="0.25">
      <c r="A137" s="34" t="s">
        <v>63</v>
      </c>
      <c r="B137" s="26">
        <f>SUBTOTAL(103,$C$17:C137)</f>
        <v>121</v>
      </c>
      <c r="C137" s="26" t="s">
        <v>63</v>
      </c>
      <c r="D137" s="26" t="s">
        <v>639</v>
      </c>
      <c r="E137" s="39" t="s">
        <v>640</v>
      </c>
      <c r="F137" s="37">
        <v>42901</v>
      </c>
      <c r="G137" s="27">
        <v>120007024</v>
      </c>
      <c r="H137" s="27">
        <v>0</v>
      </c>
      <c r="I137" s="27">
        <v>96005619.200000003</v>
      </c>
      <c r="J137" s="28">
        <f t="shared" si="21"/>
        <v>0.8</v>
      </c>
      <c r="K137" s="27">
        <v>96005619.200000003</v>
      </c>
      <c r="L137" s="28">
        <f t="shared" si="22"/>
        <v>0.8</v>
      </c>
      <c r="M137" s="29">
        <v>0</v>
      </c>
      <c r="N137" s="29">
        <v>96005619.200000003</v>
      </c>
      <c r="O137" s="29">
        <v>10453931.310000001</v>
      </c>
      <c r="P137" s="29">
        <v>0</v>
      </c>
      <c r="Q137" s="29">
        <v>0</v>
      </c>
      <c r="R137" s="30">
        <f t="shared" si="14"/>
        <v>0</v>
      </c>
      <c r="S137" s="30">
        <f t="shared" si="23"/>
        <v>0</v>
      </c>
      <c r="T137" s="30">
        <f t="shared" si="24"/>
        <v>0</v>
      </c>
      <c r="U137" s="30">
        <f t="shared" si="15"/>
        <v>0</v>
      </c>
      <c r="V137" s="30">
        <f t="shared" si="16"/>
        <v>0</v>
      </c>
      <c r="W137" s="27">
        <v>0</v>
      </c>
      <c r="X137" s="27">
        <v>0</v>
      </c>
      <c r="Y137" s="27">
        <v>0</v>
      </c>
      <c r="Z137" s="27">
        <v>0</v>
      </c>
      <c r="AA137" s="30">
        <f t="shared" si="17"/>
        <v>0</v>
      </c>
      <c r="AB137" s="27">
        <v>0</v>
      </c>
      <c r="AC137" s="27">
        <v>0</v>
      </c>
      <c r="AD137" s="27">
        <v>0</v>
      </c>
      <c r="AE137" s="30">
        <f t="shared" si="18"/>
        <v>0</v>
      </c>
      <c r="AF137" s="27">
        <v>0</v>
      </c>
      <c r="AG137" s="27">
        <v>0</v>
      </c>
      <c r="AH137" s="27">
        <v>0</v>
      </c>
      <c r="AI137" s="30">
        <f t="shared" si="19"/>
        <v>0</v>
      </c>
      <c r="AJ137" s="27">
        <v>0</v>
      </c>
      <c r="AK137" s="27">
        <v>0</v>
      </c>
      <c r="AL137" s="27">
        <v>0</v>
      </c>
      <c r="AM137" s="30">
        <f t="shared" si="20"/>
        <v>0</v>
      </c>
      <c r="AN137" s="27">
        <v>0</v>
      </c>
      <c r="AO137" s="27">
        <v>0</v>
      </c>
      <c r="AP137" s="27">
        <v>0</v>
      </c>
      <c r="AQ137" s="32">
        <v>18</v>
      </c>
      <c r="AR137" s="32" t="s">
        <v>347</v>
      </c>
      <c r="AS137" s="40">
        <v>43343</v>
      </c>
      <c r="AT137" s="54" t="s">
        <v>231</v>
      </c>
      <c r="AU137" s="55" t="s">
        <v>780</v>
      </c>
      <c r="AV137" s="26" t="s">
        <v>770</v>
      </c>
      <c r="AW137" s="26" t="s">
        <v>771</v>
      </c>
      <c r="AX137" s="26" t="s">
        <v>781</v>
      </c>
    </row>
    <row r="138" spans="1:50" s="34" customFormat="1" ht="157.5" collapsed="1" x14ac:dyDescent="0.25">
      <c r="A138" s="34" t="s">
        <v>45</v>
      </c>
      <c r="B138" s="26">
        <f>SUBTOTAL(103,$C$17:C138)</f>
        <v>122</v>
      </c>
      <c r="C138" s="26" t="s">
        <v>45</v>
      </c>
      <c r="D138" s="26" t="s">
        <v>641</v>
      </c>
      <c r="E138" s="39" t="s">
        <v>626</v>
      </c>
      <c r="F138" s="37">
        <v>40654</v>
      </c>
      <c r="G138" s="27">
        <v>56852000</v>
      </c>
      <c r="H138" s="27">
        <v>53851499</v>
      </c>
      <c r="I138" s="27">
        <v>54009400</v>
      </c>
      <c r="J138" s="28">
        <f t="shared" si="21"/>
        <v>0.95</v>
      </c>
      <c r="K138" s="27">
        <v>49381225</v>
      </c>
      <c r="L138" s="28">
        <f t="shared" si="22"/>
        <v>0.86859257370013365</v>
      </c>
      <c r="M138" s="29">
        <v>0</v>
      </c>
      <c r="N138" s="29">
        <v>157901</v>
      </c>
      <c r="O138" s="29">
        <v>1424617.43</v>
      </c>
      <c r="P138" s="29">
        <v>0</v>
      </c>
      <c r="Q138" s="29">
        <v>0</v>
      </c>
      <c r="R138" s="30">
        <f t="shared" si="14"/>
        <v>0</v>
      </c>
      <c r="S138" s="30">
        <f t="shared" si="23"/>
        <v>0</v>
      </c>
      <c r="T138" s="30">
        <f t="shared" si="24"/>
        <v>0</v>
      </c>
      <c r="U138" s="30">
        <f t="shared" si="15"/>
        <v>0</v>
      </c>
      <c r="V138" s="30">
        <f t="shared" si="16"/>
        <v>0</v>
      </c>
      <c r="W138" s="27">
        <v>0</v>
      </c>
      <c r="X138" s="27">
        <v>0</v>
      </c>
      <c r="Y138" s="27">
        <v>0</v>
      </c>
      <c r="Z138" s="27">
        <v>0</v>
      </c>
      <c r="AA138" s="30">
        <f t="shared" si="17"/>
        <v>0</v>
      </c>
      <c r="AB138" s="27">
        <v>0</v>
      </c>
      <c r="AC138" s="27">
        <v>0</v>
      </c>
      <c r="AD138" s="27">
        <v>0</v>
      </c>
      <c r="AE138" s="30">
        <f t="shared" si="18"/>
        <v>0</v>
      </c>
      <c r="AF138" s="27">
        <v>0</v>
      </c>
      <c r="AG138" s="27">
        <v>0</v>
      </c>
      <c r="AH138" s="27">
        <v>0</v>
      </c>
      <c r="AI138" s="30">
        <f t="shared" si="19"/>
        <v>0</v>
      </c>
      <c r="AJ138" s="27">
        <v>0</v>
      </c>
      <c r="AK138" s="27">
        <v>0</v>
      </c>
      <c r="AL138" s="27">
        <v>0</v>
      </c>
      <c r="AM138" s="30">
        <f t="shared" si="20"/>
        <v>0</v>
      </c>
      <c r="AN138" s="27">
        <v>0</v>
      </c>
      <c r="AO138" s="27">
        <v>0</v>
      </c>
      <c r="AP138" s="27">
        <v>0</v>
      </c>
      <c r="AQ138" s="32">
        <v>1</v>
      </c>
      <c r="AR138" s="32" t="s">
        <v>348</v>
      </c>
      <c r="AS138" s="40">
        <v>43373</v>
      </c>
      <c r="AT138" s="54" t="s">
        <v>231</v>
      </c>
      <c r="AU138" s="55" t="s">
        <v>780</v>
      </c>
      <c r="AV138" s="26" t="s">
        <v>770</v>
      </c>
      <c r="AW138" s="26" t="s">
        <v>771</v>
      </c>
      <c r="AX138" s="26" t="s">
        <v>781</v>
      </c>
    </row>
    <row r="139" spans="1:50" s="34" customFormat="1" ht="157.5" collapsed="1" x14ac:dyDescent="0.25">
      <c r="A139" s="34" t="s">
        <v>46</v>
      </c>
      <c r="B139" s="26">
        <f>SUBTOTAL(103,$C$17:C139)</f>
        <v>123</v>
      </c>
      <c r="C139" s="26" t="s">
        <v>46</v>
      </c>
      <c r="D139" s="26" t="s">
        <v>642</v>
      </c>
      <c r="E139" s="39" t="s">
        <v>628</v>
      </c>
      <c r="F139" s="37">
        <v>41383</v>
      </c>
      <c r="G139" s="27">
        <v>16042350</v>
      </c>
      <c r="H139" s="27">
        <v>4960163.01</v>
      </c>
      <c r="I139" s="27">
        <v>12833881.26</v>
      </c>
      <c r="J139" s="28">
        <f t="shared" si="21"/>
        <v>0.80000007854210886</v>
      </c>
      <c r="K139" s="27">
        <v>10964671.26</v>
      </c>
      <c r="L139" s="28">
        <f t="shared" si="22"/>
        <v>0.68348286005479242</v>
      </c>
      <c r="M139" s="29">
        <v>0</v>
      </c>
      <c r="N139" s="29">
        <v>7873718.25</v>
      </c>
      <c r="O139" s="29">
        <v>158099.89000000001</v>
      </c>
      <c r="P139" s="29">
        <v>0</v>
      </c>
      <c r="Q139" s="29">
        <v>0</v>
      </c>
      <c r="R139" s="30">
        <f t="shared" si="14"/>
        <v>0</v>
      </c>
      <c r="S139" s="30">
        <f t="shared" si="23"/>
        <v>0</v>
      </c>
      <c r="T139" s="30">
        <f t="shared" si="24"/>
        <v>0</v>
      </c>
      <c r="U139" s="30">
        <f t="shared" si="15"/>
        <v>0</v>
      </c>
      <c r="V139" s="30">
        <f t="shared" si="16"/>
        <v>0</v>
      </c>
      <c r="W139" s="27">
        <v>0</v>
      </c>
      <c r="X139" s="27">
        <v>0</v>
      </c>
      <c r="Y139" s="27">
        <v>0</v>
      </c>
      <c r="Z139" s="27">
        <v>0</v>
      </c>
      <c r="AA139" s="30">
        <f t="shared" si="17"/>
        <v>0</v>
      </c>
      <c r="AB139" s="27">
        <v>0</v>
      </c>
      <c r="AC139" s="27">
        <v>0</v>
      </c>
      <c r="AD139" s="27">
        <v>0</v>
      </c>
      <c r="AE139" s="30">
        <f t="shared" si="18"/>
        <v>0</v>
      </c>
      <c r="AF139" s="27">
        <v>0</v>
      </c>
      <c r="AG139" s="27">
        <v>0</v>
      </c>
      <c r="AH139" s="27">
        <v>0</v>
      </c>
      <c r="AI139" s="30">
        <f t="shared" si="19"/>
        <v>0</v>
      </c>
      <c r="AJ139" s="27">
        <v>0</v>
      </c>
      <c r="AK139" s="27">
        <v>0</v>
      </c>
      <c r="AL139" s="27">
        <v>0</v>
      </c>
      <c r="AM139" s="30">
        <f t="shared" si="20"/>
        <v>0</v>
      </c>
      <c r="AN139" s="27">
        <v>0</v>
      </c>
      <c r="AO139" s="27">
        <v>0</v>
      </c>
      <c r="AP139" s="27">
        <v>0</v>
      </c>
      <c r="AQ139" s="32">
        <v>6</v>
      </c>
      <c r="AR139" s="32" t="s">
        <v>349</v>
      </c>
      <c r="AS139" s="40">
        <v>43373</v>
      </c>
      <c r="AT139" s="54" t="s">
        <v>231</v>
      </c>
      <c r="AU139" s="55" t="s">
        <v>780</v>
      </c>
      <c r="AV139" s="26" t="s">
        <v>770</v>
      </c>
      <c r="AW139" s="26" t="s">
        <v>771</v>
      </c>
      <c r="AX139" s="26" t="s">
        <v>781</v>
      </c>
    </row>
    <row r="140" spans="1:50" s="34" customFormat="1" ht="367.5" collapsed="1" x14ac:dyDescent="0.25">
      <c r="A140" s="73" t="s">
        <v>218</v>
      </c>
      <c r="B140" s="26">
        <f>SUBTOTAL(103,$C$17:C140)</f>
        <v>124</v>
      </c>
      <c r="C140" s="26" t="s">
        <v>65</v>
      </c>
      <c r="D140" s="26" t="s">
        <v>643</v>
      </c>
      <c r="E140" s="39" t="s">
        <v>644</v>
      </c>
      <c r="F140" s="37">
        <v>42961</v>
      </c>
      <c r="G140" s="27">
        <v>1662083896</v>
      </c>
      <c r="H140" s="27">
        <v>83847406.319999993</v>
      </c>
      <c r="I140" s="27">
        <v>642303270</v>
      </c>
      <c r="J140" s="28">
        <f t="shared" si="21"/>
        <v>0.38644455405998351</v>
      </c>
      <c r="K140" s="27">
        <v>642303270</v>
      </c>
      <c r="L140" s="28">
        <f t="shared" si="22"/>
        <v>0.38644455405998351</v>
      </c>
      <c r="M140" s="29">
        <v>0</v>
      </c>
      <c r="N140" s="29">
        <v>558455863.67999995</v>
      </c>
      <c r="O140" s="75">
        <v>68216992.269999996</v>
      </c>
      <c r="P140" s="29">
        <v>0</v>
      </c>
      <c r="Q140" s="29">
        <v>0</v>
      </c>
      <c r="R140" s="30">
        <f t="shared" si="14"/>
        <v>0</v>
      </c>
      <c r="S140" s="30">
        <f t="shared" si="23"/>
        <v>0</v>
      </c>
      <c r="T140" s="30">
        <f t="shared" si="24"/>
        <v>0</v>
      </c>
      <c r="U140" s="30">
        <f t="shared" si="15"/>
        <v>0</v>
      </c>
      <c r="V140" s="30">
        <f t="shared" si="16"/>
        <v>0</v>
      </c>
      <c r="W140" s="27">
        <v>0</v>
      </c>
      <c r="X140" s="27">
        <v>0</v>
      </c>
      <c r="Y140" s="27">
        <v>0</v>
      </c>
      <c r="Z140" s="27">
        <v>0</v>
      </c>
      <c r="AA140" s="30">
        <f t="shared" si="17"/>
        <v>0</v>
      </c>
      <c r="AB140" s="27">
        <v>0</v>
      </c>
      <c r="AC140" s="27">
        <v>0</v>
      </c>
      <c r="AD140" s="27">
        <v>0</v>
      </c>
      <c r="AE140" s="30">
        <f t="shared" si="18"/>
        <v>0</v>
      </c>
      <c r="AF140" s="27">
        <v>0</v>
      </c>
      <c r="AG140" s="27">
        <v>0</v>
      </c>
      <c r="AH140" s="27">
        <v>0</v>
      </c>
      <c r="AI140" s="30">
        <f t="shared" si="19"/>
        <v>0</v>
      </c>
      <c r="AJ140" s="27">
        <v>0</v>
      </c>
      <c r="AK140" s="27">
        <v>0</v>
      </c>
      <c r="AL140" s="27">
        <v>0</v>
      </c>
      <c r="AM140" s="30">
        <f t="shared" si="20"/>
        <v>0</v>
      </c>
      <c r="AN140" s="27">
        <v>0</v>
      </c>
      <c r="AO140" s="27">
        <v>0</v>
      </c>
      <c r="AP140" s="27">
        <v>0</v>
      </c>
      <c r="AQ140" s="81">
        <v>7</v>
      </c>
      <c r="AR140" s="81" t="s">
        <v>350</v>
      </c>
      <c r="AS140" s="84">
        <v>43373</v>
      </c>
      <c r="AT140" s="54" t="s">
        <v>231</v>
      </c>
      <c r="AU140" s="55" t="s">
        <v>780</v>
      </c>
      <c r="AV140" s="26" t="s">
        <v>770</v>
      </c>
      <c r="AW140" s="26" t="s">
        <v>771</v>
      </c>
      <c r="AX140" s="26" t="s">
        <v>781</v>
      </c>
    </row>
    <row r="141" spans="1:50" s="34" customFormat="1" ht="131.25" customHeight="1" x14ac:dyDescent="0.25">
      <c r="A141" s="73"/>
      <c r="B141" s="26">
        <f>SUBTOTAL(103,$C$17:C141)</f>
        <v>125</v>
      </c>
      <c r="C141" s="26" t="s">
        <v>66</v>
      </c>
      <c r="D141" s="26" t="s">
        <v>643</v>
      </c>
      <c r="E141" s="39" t="s">
        <v>644</v>
      </c>
      <c r="F141" s="37">
        <v>42961</v>
      </c>
      <c r="G141" s="27">
        <v>1051009253</v>
      </c>
      <c r="H141" s="27">
        <v>61606436.5</v>
      </c>
      <c r="I141" s="27">
        <v>322496700</v>
      </c>
      <c r="J141" s="28">
        <f t="shared" ref="J141" si="34">I141/G141</f>
        <v>0.30684477713156727</v>
      </c>
      <c r="K141" s="27">
        <v>322496700</v>
      </c>
      <c r="L141" s="28">
        <f t="shared" ref="L141" si="35">K141/G141</f>
        <v>0.30684477713156727</v>
      </c>
      <c r="M141" s="29">
        <v>0</v>
      </c>
      <c r="N141" s="29">
        <v>260890263.5</v>
      </c>
      <c r="O141" s="77"/>
      <c r="P141" s="29">
        <v>0</v>
      </c>
      <c r="Q141" s="29">
        <v>0</v>
      </c>
      <c r="R141" s="30">
        <f t="shared" si="14"/>
        <v>0</v>
      </c>
      <c r="S141" s="30">
        <f t="shared" ref="S141" si="36">W141+AB141+AF141+AJ141+AN141</f>
        <v>0</v>
      </c>
      <c r="T141" s="30">
        <f t="shared" si="24"/>
        <v>0</v>
      </c>
      <c r="U141" s="30">
        <f t="shared" si="15"/>
        <v>0</v>
      </c>
      <c r="V141" s="30">
        <f t="shared" si="16"/>
        <v>0</v>
      </c>
      <c r="W141" s="27">
        <v>0</v>
      </c>
      <c r="X141" s="27">
        <v>0</v>
      </c>
      <c r="Y141" s="27">
        <v>0</v>
      </c>
      <c r="Z141" s="27">
        <v>0</v>
      </c>
      <c r="AA141" s="30">
        <f t="shared" si="17"/>
        <v>0</v>
      </c>
      <c r="AB141" s="27">
        <v>0</v>
      </c>
      <c r="AC141" s="27">
        <v>0</v>
      </c>
      <c r="AD141" s="27">
        <v>0</v>
      </c>
      <c r="AE141" s="30">
        <f t="shared" si="18"/>
        <v>0</v>
      </c>
      <c r="AF141" s="27">
        <v>0</v>
      </c>
      <c r="AG141" s="27">
        <v>0</v>
      </c>
      <c r="AH141" s="27">
        <v>0</v>
      </c>
      <c r="AI141" s="30">
        <f t="shared" si="19"/>
        <v>0</v>
      </c>
      <c r="AJ141" s="27">
        <v>0</v>
      </c>
      <c r="AK141" s="27">
        <v>0</v>
      </c>
      <c r="AL141" s="27">
        <v>0</v>
      </c>
      <c r="AM141" s="30">
        <f t="shared" si="20"/>
        <v>0</v>
      </c>
      <c r="AN141" s="27">
        <v>0</v>
      </c>
      <c r="AO141" s="27">
        <v>0</v>
      </c>
      <c r="AP141" s="27">
        <v>0</v>
      </c>
      <c r="AQ141" s="83"/>
      <c r="AR141" s="83"/>
      <c r="AS141" s="86"/>
      <c r="AT141" s="54" t="s">
        <v>231</v>
      </c>
      <c r="AU141" s="55" t="s">
        <v>780</v>
      </c>
      <c r="AV141" s="26" t="s">
        <v>770</v>
      </c>
      <c r="AW141" s="26" t="s">
        <v>771</v>
      </c>
      <c r="AX141" s="26" t="s">
        <v>781</v>
      </c>
    </row>
    <row r="142" spans="1:50" s="34" customFormat="1" ht="210" collapsed="1" x14ac:dyDescent="0.25">
      <c r="A142" s="34" t="s">
        <v>50</v>
      </c>
      <c r="B142" s="26">
        <f>SUBTOTAL(103,$C$17:C142)</f>
        <v>126</v>
      </c>
      <c r="C142" s="26" t="s">
        <v>50</v>
      </c>
      <c r="D142" s="26" t="s">
        <v>645</v>
      </c>
      <c r="E142" s="39" t="s">
        <v>646</v>
      </c>
      <c r="F142" s="37">
        <v>42097</v>
      </c>
      <c r="G142" s="27">
        <v>2530043997</v>
      </c>
      <c r="H142" s="27">
        <v>1707259420.3</v>
      </c>
      <c r="I142" s="27">
        <v>2301018337.5999999</v>
      </c>
      <c r="J142" s="28">
        <f t="shared" si="21"/>
        <v>0.90947759814787121</v>
      </c>
      <c r="K142" s="27">
        <v>2002446033.6199999</v>
      </c>
      <c r="L142" s="28">
        <f t="shared" si="22"/>
        <v>0.79146688199667692</v>
      </c>
      <c r="M142" s="29">
        <v>0</v>
      </c>
      <c r="N142" s="29">
        <v>593758917.29999995</v>
      </c>
      <c r="O142" s="29">
        <v>25628057.539999999</v>
      </c>
      <c r="P142" s="29">
        <v>102523459.55</v>
      </c>
      <c r="Q142" s="29">
        <v>102523459.55</v>
      </c>
      <c r="R142" s="30">
        <f t="shared" si="14"/>
        <v>102523459.55</v>
      </c>
      <c r="S142" s="30">
        <f t="shared" si="23"/>
        <v>0</v>
      </c>
      <c r="T142" s="30">
        <f t="shared" si="24"/>
        <v>102523459.55</v>
      </c>
      <c r="U142" s="30">
        <f t="shared" si="15"/>
        <v>0</v>
      </c>
      <c r="V142" s="30">
        <f t="shared" si="16"/>
        <v>102523459.55</v>
      </c>
      <c r="W142" s="27">
        <v>0</v>
      </c>
      <c r="X142" s="27">
        <v>0</v>
      </c>
      <c r="Y142" s="27">
        <v>102523459.55</v>
      </c>
      <c r="Z142" s="27">
        <v>0</v>
      </c>
      <c r="AA142" s="30">
        <f t="shared" si="17"/>
        <v>0</v>
      </c>
      <c r="AB142" s="27">
        <v>0</v>
      </c>
      <c r="AC142" s="27">
        <v>0</v>
      </c>
      <c r="AD142" s="27">
        <v>0</v>
      </c>
      <c r="AE142" s="30">
        <f t="shared" si="18"/>
        <v>0</v>
      </c>
      <c r="AF142" s="27">
        <v>0</v>
      </c>
      <c r="AG142" s="27">
        <v>0</v>
      </c>
      <c r="AH142" s="27">
        <v>0</v>
      </c>
      <c r="AI142" s="30">
        <f t="shared" si="19"/>
        <v>0</v>
      </c>
      <c r="AJ142" s="27">
        <v>0</v>
      </c>
      <c r="AK142" s="27">
        <v>0</v>
      </c>
      <c r="AL142" s="27">
        <v>0</v>
      </c>
      <c r="AM142" s="30">
        <f t="shared" si="20"/>
        <v>0</v>
      </c>
      <c r="AN142" s="27">
        <v>0</v>
      </c>
      <c r="AO142" s="27">
        <v>0</v>
      </c>
      <c r="AP142" s="27">
        <v>0</v>
      </c>
      <c r="AQ142" s="32">
        <v>1</v>
      </c>
      <c r="AR142" s="32" t="s">
        <v>351</v>
      </c>
      <c r="AS142" s="40">
        <v>43373</v>
      </c>
      <c r="AT142" s="54" t="s">
        <v>231</v>
      </c>
      <c r="AU142" s="55" t="s">
        <v>780</v>
      </c>
      <c r="AV142" s="26" t="s">
        <v>770</v>
      </c>
      <c r="AW142" s="26" t="s">
        <v>771</v>
      </c>
      <c r="AX142" s="26" t="s">
        <v>781</v>
      </c>
    </row>
    <row r="143" spans="1:50" s="34" customFormat="1" ht="183.75" collapsed="1" x14ac:dyDescent="0.25">
      <c r="A143" s="34" t="s">
        <v>78</v>
      </c>
      <c r="B143" s="26">
        <f>SUBTOTAL(103,$C$17:C143)</f>
        <v>127</v>
      </c>
      <c r="C143" s="26" t="s">
        <v>78</v>
      </c>
      <c r="D143" s="26" t="s">
        <v>647</v>
      </c>
      <c r="E143" s="39" t="s">
        <v>648</v>
      </c>
      <c r="F143" s="37">
        <v>42933</v>
      </c>
      <c r="G143" s="27">
        <v>621920406</v>
      </c>
      <c r="H143" s="27">
        <v>297300579.92000002</v>
      </c>
      <c r="I143" s="27">
        <v>497536324.80000001</v>
      </c>
      <c r="J143" s="28">
        <f t="shared" si="21"/>
        <v>0.8</v>
      </c>
      <c r="K143" s="27">
        <v>497536324.80000001</v>
      </c>
      <c r="L143" s="28">
        <f t="shared" si="22"/>
        <v>0.8</v>
      </c>
      <c r="M143" s="29">
        <v>0</v>
      </c>
      <c r="N143" s="29">
        <v>200235744.88</v>
      </c>
      <c r="O143" s="29">
        <v>30082159.199999999</v>
      </c>
      <c r="P143" s="29">
        <v>0</v>
      </c>
      <c r="Q143" s="29">
        <v>0</v>
      </c>
      <c r="R143" s="30">
        <f t="shared" ref="R143:R206" si="37">SUM(S143:U143)</f>
        <v>0</v>
      </c>
      <c r="S143" s="30">
        <f t="shared" si="23"/>
        <v>0</v>
      </c>
      <c r="T143" s="30">
        <f t="shared" si="24"/>
        <v>0</v>
      </c>
      <c r="U143" s="30">
        <f t="shared" ref="U143:U207" si="38">Z143+AD143+AH143+AL143+AP143</f>
        <v>0</v>
      </c>
      <c r="V143" s="30">
        <f t="shared" ref="V143:V206" si="39">SUM(W143:Z143)</f>
        <v>0</v>
      </c>
      <c r="W143" s="27">
        <v>0</v>
      </c>
      <c r="X143" s="27">
        <v>0</v>
      </c>
      <c r="Y143" s="27">
        <v>0</v>
      </c>
      <c r="Z143" s="27">
        <v>0</v>
      </c>
      <c r="AA143" s="30">
        <f t="shared" ref="AA143:AA206" si="40">SUM(AB143:AD143)</f>
        <v>0</v>
      </c>
      <c r="AB143" s="27">
        <v>0</v>
      </c>
      <c r="AC143" s="27">
        <v>0</v>
      </c>
      <c r="AD143" s="27">
        <v>0</v>
      </c>
      <c r="AE143" s="30">
        <f t="shared" ref="AE143:AE206" si="41">SUM(AF143:AH143)</f>
        <v>0</v>
      </c>
      <c r="AF143" s="27">
        <v>0</v>
      </c>
      <c r="AG143" s="27">
        <v>0</v>
      </c>
      <c r="AH143" s="27">
        <v>0</v>
      </c>
      <c r="AI143" s="30">
        <f t="shared" ref="AI143:AI206" si="42">SUM(AJ143:AL143)</f>
        <v>0</v>
      </c>
      <c r="AJ143" s="27">
        <v>0</v>
      </c>
      <c r="AK143" s="27">
        <v>0</v>
      </c>
      <c r="AL143" s="27">
        <v>0</v>
      </c>
      <c r="AM143" s="30">
        <f t="shared" ref="AM143:AM206" si="43">SUM(AN143:AP143)</f>
        <v>0</v>
      </c>
      <c r="AN143" s="27">
        <v>0</v>
      </c>
      <c r="AO143" s="27">
        <v>0</v>
      </c>
      <c r="AP143" s="27">
        <v>0</v>
      </c>
      <c r="AQ143" s="32">
        <v>1</v>
      </c>
      <c r="AR143" s="32" t="s">
        <v>352</v>
      </c>
      <c r="AS143" s="40">
        <v>43373</v>
      </c>
      <c r="AT143" s="54" t="s">
        <v>231</v>
      </c>
      <c r="AU143" s="55" t="s">
        <v>780</v>
      </c>
      <c r="AV143" s="26" t="s">
        <v>770</v>
      </c>
      <c r="AW143" s="26" t="s">
        <v>771</v>
      </c>
      <c r="AX143" s="26" t="s">
        <v>781</v>
      </c>
    </row>
    <row r="144" spans="1:50" s="34" customFormat="1" ht="294" customHeight="1" collapsed="1" x14ac:dyDescent="0.25">
      <c r="A144" s="34" t="s">
        <v>55</v>
      </c>
      <c r="B144" s="26">
        <f>SUBTOTAL(103,$C$17:C144)</f>
        <v>128</v>
      </c>
      <c r="C144" s="26" t="s">
        <v>55</v>
      </c>
      <c r="D144" s="26" t="s">
        <v>649</v>
      </c>
      <c r="E144" s="39" t="s">
        <v>411</v>
      </c>
      <c r="F144" s="37">
        <v>42734</v>
      </c>
      <c r="G144" s="27">
        <v>256121287</v>
      </c>
      <c r="H144" s="27">
        <v>60889341.659999996</v>
      </c>
      <c r="I144" s="27">
        <v>204897029.59999999</v>
      </c>
      <c r="J144" s="28">
        <f t="shared" si="21"/>
        <v>0.79999999999999993</v>
      </c>
      <c r="K144" s="27">
        <v>204897029.59999999</v>
      </c>
      <c r="L144" s="28">
        <f t="shared" si="22"/>
        <v>0.79999999999999993</v>
      </c>
      <c r="M144" s="29">
        <v>0</v>
      </c>
      <c r="N144" s="29">
        <v>144007687.94</v>
      </c>
      <c r="O144" s="29">
        <v>14703002.949999999</v>
      </c>
      <c r="P144" s="29">
        <v>0</v>
      </c>
      <c r="Q144" s="29">
        <v>0</v>
      </c>
      <c r="R144" s="30">
        <f t="shared" si="37"/>
        <v>0</v>
      </c>
      <c r="S144" s="30">
        <f t="shared" si="23"/>
        <v>0</v>
      </c>
      <c r="T144" s="30">
        <f t="shared" si="24"/>
        <v>0</v>
      </c>
      <c r="U144" s="30">
        <f t="shared" si="38"/>
        <v>0</v>
      </c>
      <c r="V144" s="30">
        <f t="shared" si="39"/>
        <v>0</v>
      </c>
      <c r="W144" s="27">
        <v>0</v>
      </c>
      <c r="X144" s="27">
        <v>0</v>
      </c>
      <c r="Y144" s="27">
        <v>0</v>
      </c>
      <c r="Z144" s="27">
        <v>0</v>
      </c>
      <c r="AA144" s="30">
        <f t="shared" si="40"/>
        <v>0</v>
      </c>
      <c r="AB144" s="27">
        <v>0</v>
      </c>
      <c r="AC144" s="27">
        <v>0</v>
      </c>
      <c r="AD144" s="27">
        <v>0</v>
      </c>
      <c r="AE144" s="30">
        <f t="shared" si="41"/>
        <v>0</v>
      </c>
      <c r="AF144" s="27">
        <v>0</v>
      </c>
      <c r="AG144" s="27">
        <v>0</v>
      </c>
      <c r="AH144" s="27">
        <v>0</v>
      </c>
      <c r="AI144" s="30">
        <f t="shared" si="42"/>
        <v>0</v>
      </c>
      <c r="AJ144" s="27">
        <v>0</v>
      </c>
      <c r="AK144" s="27">
        <v>0</v>
      </c>
      <c r="AL144" s="27">
        <v>0</v>
      </c>
      <c r="AM144" s="30">
        <f t="shared" si="43"/>
        <v>0</v>
      </c>
      <c r="AN144" s="27">
        <v>0</v>
      </c>
      <c r="AO144" s="27">
        <v>0</v>
      </c>
      <c r="AP144" s="27">
        <v>0</v>
      </c>
      <c r="AQ144" s="32">
        <v>23</v>
      </c>
      <c r="AR144" s="32" t="s">
        <v>353</v>
      </c>
      <c r="AS144" s="40">
        <v>43373</v>
      </c>
      <c r="AT144" s="54" t="s">
        <v>231</v>
      </c>
      <c r="AU144" s="55" t="s">
        <v>780</v>
      </c>
      <c r="AV144" s="26" t="s">
        <v>770</v>
      </c>
      <c r="AW144" s="26" t="s">
        <v>771</v>
      </c>
      <c r="AX144" s="26" t="s">
        <v>781</v>
      </c>
    </row>
    <row r="145" spans="1:50" s="34" customFormat="1" ht="157.5" collapsed="1" x14ac:dyDescent="0.25">
      <c r="A145" s="34" t="s">
        <v>219</v>
      </c>
      <c r="B145" s="26">
        <f>SUBTOTAL(103,$C$17:C145)</f>
        <v>129</v>
      </c>
      <c r="C145" s="26" t="s">
        <v>219</v>
      </c>
      <c r="D145" s="26" t="s">
        <v>650</v>
      </c>
      <c r="E145" s="39" t="s">
        <v>651</v>
      </c>
      <c r="F145" s="37">
        <v>41264</v>
      </c>
      <c r="G145" s="27">
        <v>470871450</v>
      </c>
      <c r="H145" s="27">
        <v>449561429.76999998</v>
      </c>
      <c r="I145" s="27">
        <v>441019553.80000001</v>
      </c>
      <c r="J145" s="28">
        <f t="shared" si="21"/>
        <v>0.93660287494601768</v>
      </c>
      <c r="K145" s="27">
        <v>376697160</v>
      </c>
      <c r="L145" s="28">
        <f t="shared" si="22"/>
        <v>0.8</v>
      </c>
      <c r="M145" s="29">
        <v>8541875.9700000007</v>
      </c>
      <c r="N145" s="29">
        <v>0</v>
      </c>
      <c r="O145" s="29">
        <v>923476.32</v>
      </c>
      <c r="P145" s="29">
        <v>0</v>
      </c>
      <c r="Q145" s="29">
        <v>0</v>
      </c>
      <c r="R145" s="30">
        <f t="shared" si="37"/>
        <v>8541875.9700000007</v>
      </c>
      <c r="S145" s="30">
        <f t="shared" si="23"/>
        <v>0</v>
      </c>
      <c r="T145" s="30">
        <f t="shared" ref="T145:T206" si="44">X145+AC145+AG145+AK145+AO145+Y145</f>
        <v>8541875.9700000007</v>
      </c>
      <c r="U145" s="30">
        <f t="shared" si="38"/>
        <v>0</v>
      </c>
      <c r="V145" s="30">
        <f t="shared" si="39"/>
        <v>8541875.9700000007</v>
      </c>
      <c r="W145" s="27">
        <v>0</v>
      </c>
      <c r="X145" s="27">
        <v>8541875.9700000007</v>
      </c>
      <c r="Y145" s="27">
        <v>0</v>
      </c>
      <c r="Z145" s="27">
        <v>0</v>
      </c>
      <c r="AA145" s="30">
        <f t="shared" si="40"/>
        <v>0</v>
      </c>
      <c r="AB145" s="27">
        <v>0</v>
      </c>
      <c r="AC145" s="27">
        <v>0</v>
      </c>
      <c r="AD145" s="27">
        <v>0</v>
      </c>
      <c r="AE145" s="30">
        <f t="shared" si="41"/>
        <v>0</v>
      </c>
      <c r="AF145" s="27">
        <v>0</v>
      </c>
      <c r="AG145" s="27">
        <v>0</v>
      </c>
      <c r="AH145" s="27">
        <v>0</v>
      </c>
      <c r="AI145" s="30">
        <f t="shared" si="42"/>
        <v>0</v>
      </c>
      <c r="AJ145" s="27">
        <v>0</v>
      </c>
      <c r="AK145" s="27">
        <v>0</v>
      </c>
      <c r="AL145" s="27">
        <v>0</v>
      </c>
      <c r="AM145" s="30">
        <f t="shared" si="43"/>
        <v>0</v>
      </c>
      <c r="AN145" s="27">
        <v>0</v>
      </c>
      <c r="AO145" s="27">
        <v>0</v>
      </c>
      <c r="AP145" s="27">
        <v>0</v>
      </c>
      <c r="AQ145" s="32">
        <v>2</v>
      </c>
      <c r="AR145" s="32" t="s">
        <v>354</v>
      </c>
      <c r="AS145" s="40">
        <v>43404</v>
      </c>
      <c r="AT145" s="54" t="s">
        <v>231</v>
      </c>
      <c r="AU145" s="55" t="s">
        <v>780</v>
      </c>
      <c r="AV145" s="26" t="s">
        <v>770</v>
      </c>
      <c r="AW145" s="26" t="s">
        <v>771</v>
      </c>
      <c r="AX145" s="26" t="s">
        <v>781</v>
      </c>
    </row>
    <row r="146" spans="1:50" s="34" customFormat="1" ht="317.25" customHeight="1" collapsed="1" x14ac:dyDescent="0.25">
      <c r="A146" s="34" t="s">
        <v>47</v>
      </c>
      <c r="B146" s="26">
        <f>SUBTOTAL(103,$C$17:C146)</f>
        <v>130</v>
      </c>
      <c r="C146" s="26" t="s">
        <v>47</v>
      </c>
      <c r="D146" s="26" t="s">
        <v>652</v>
      </c>
      <c r="E146" s="39" t="s">
        <v>653</v>
      </c>
      <c r="F146" s="37">
        <v>42548</v>
      </c>
      <c r="G146" s="27">
        <v>796671620</v>
      </c>
      <c r="H146" s="27">
        <v>456258007.73000002</v>
      </c>
      <c r="I146" s="27">
        <v>630493890</v>
      </c>
      <c r="J146" s="28">
        <f t="shared" si="21"/>
        <v>0.79141000403654393</v>
      </c>
      <c r="K146" s="27">
        <v>630493890</v>
      </c>
      <c r="L146" s="28">
        <f t="shared" si="22"/>
        <v>0.79141000403654393</v>
      </c>
      <c r="M146" s="29">
        <v>0</v>
      </c>
      <c r="N146" s="29">
        <v>174235882.27000001</v>
      </c>
      <c r="O146" s="29">
        <v>47417223.810000002</v>
      </c>
      <c r="P146" s="29">
        <v>0</v>
      </c>
      <c r="Q146" s="29">
        <v>0</v>
      </c>
      <c r="R146" s="30">
        <f t="shared" si="37"/>
        <v>0</v>
      </c>
      <c r="S146" s="30">
        <f t="shared" si="23"/>
        <v>0</v>
      </c>
      <c r="T146" s="30">
        <f t="shared" si="44"/>
        <v>0</v>
      </c>
      <c r="U146" s="30">
        <f t="shared" si="38"/>
        <v>0</v>
      </c>
      <c r="V146" s="30">
        <f t="shared" si="39"/>
        <v>0</v>
      </c>
      <c r="W146" s="27">
        <v>0</v>
      </c>
      <c r="X146" s="27">
        <v>0</v>
      </c>
      <c r="Y146" s="27">
        <v>0</v>
      </c>
      <c r="Z146" s="27">
        <v>0</v>
      </c>
      <c r="AA146" s="30">
        <f t="shared" si="40"/>
        <v>0</v>
      </c>
      <c r="AB146" s="27">
        <v>0</v>
      </c>
      <c r="AC146" s="27">
        <v>0</v>
      </c>
      <c r="AD146" s="27">
        <v>0</v>
      </c>
      <c r="AE146" s="30">
        <f t="shared" si="41"/>
        <v>0</v>
      </c>
      <c r="AF146" s="27">
        <v>0</v>
      </c>
      <c r="AG146" s="27">
        <v>0</v>
      </c>
      <c r="AH146" s="27">
        <v>0</v>
      </c>
      <c r="AI146" s="30">
        <f t="shared" si="42"/>
        <v>0</v>
      </c>
      <c r="AJ146" s="27">
        <v>0</v>
      </c>
      <c r="AK146" s="27">
        <v>0</v>
      </c>
      <c r="AL146" s="27">
        <v>0</v>
      </c>
      <c r="AM146" s="30">
        <f t="shared" si="43"/>
        <v>0</v>
      </c>
      <c r="AN146" s="27">
        <v>0</v>
      </c>
      <c r="AO146" s="27">
        <v>0</v>
      </c>
      <c r="AP146" s="27">
        <v>0</v>
      </c>
      <c r="AQ146" s="32">
        <v>1</v>
      </c>
      <c r="AR146" s="32" t="s">
        <v>355</v>
      </c>
      <c r="AS146" s="40">
        <v>43281</v>
      </c>
      <c r="AT146" s="54" t="s">
        <v>231</v>
      </c>
      <c r="AU146" s="55" t="s">
        <v>780</v>
      </c>
      <c r="AV146" s="26" t="s">
        <v>770</v>
      </c>
      <c r="AW146" s="26" t="s">
        <v>771</v>
      </c>
      <c r="AX146" s="26" t="s">
        <v>781</v>
      </c>
    </row>
    <row r="147" spans="1:50" s="34" customFormat="1" ht="157.5" x14ac:dyDescent="0.25">
      <c r="A147" s="74" t="s">
        <v>220</v>
      </c>
      <c r="B147" s="26">
        <f>SUBTOTAL(103,$C$17:C147)</f>
        <v>131</v>
      </c>
      <c r="C147" s="26" t="s">
        <v>232</v>
      </c>
      <c r="D147" s="26" t="s">
        <v>654</v>
      </c>
      <c r="E147" s="39" t="s">
        <v>655</v>
      </c>
      <c r="F147" s="37">
        <v>42048</v>
      </c>
      <c r="G147" s="27">
        <v>1266074168</v>
      </c>
      <c r="H147" s="27">
        <v>973668891.98000002</v>
      </c>
      <c r="I147" s="27">
        <v>1070101511.2</v>
      </c>
      <c r="J147" s="28">
        <f t="shared" ref="J147" si="45">I147/G147</f>
        <v>0.84521234083025698</v>
      </c>
      <c r="K147" s="27">
        <v>1070101511.2</v>
      </c>
      <c r="L147" s="28">
        <f t="shared" ref="L147" si="46">K147/G147</f>
        <v>0.84521234083025698</v>
      </c>
      <c r="M147" s="29">
        <v>0</v>
      </c>
      <c r="N147" s="29">
        <v>96432619.219999999</v>
      </c>
      <c r="O147" s="29">
        <v>0</v>
      </c>
      <c r="P147" s="29">
        <v>0</v>
      </c>
      <c r="Q147" s="29">
        <v>0</v>
      </c>
      <c r="R147" s="30">
        <f t="shared" ref="R147" si="47">SUM(S147:U147)</f>
        <v>0</v>
      </c>
      <c r="S147" s="30">
        <f t="shared" ref="S147" si="48">W147+AB147+AF147+AJ147+AN147</f>
        <v>0</v>
      </c>
      <c r="T147" s="30">
        <f t="shared" si="44"/>
        <v>0</v>
      </c>
      <c r="U147" s="30">
        <f t="shared" ref="U147" si="49">Z147+AD147+AH147+AL147+AP147</f>
        <v>0</v>
      </c>
      <c r="V147" s="30">
        <f t="shared" ref="V147" si="50">SUM(W147:Z147)</f>
        <v>0</v>
      </c>
      <c r="W147" s="27">
        <v>0</v>
      </c>
      <c r="X147" s="27">
        <v>0</v>
      </c>
      <c r="Y147" s="27">
        <v>0</v>
      </c>
      <c r="Z147" s="27">
        <v>0</v>
      </c>
      <c r="AA147" s="30">
        <f t="shared" ref="AA147" si="51">SUM(AB147:AD147)</f>
        <v>0</v>
      </c>
      <c r="AB147" s="27">
        <v>0</v>
      </c>
      <c r="AC147" s="27">
        <v>0</v>
      </c>
      <c r="AD147" s="27">
        <v>0</v>
      </c>
      <c r="AE147" s="30">
        <f t="shared" ref="AE147" si="52">SUM(AF147:AH147)</f>
        <v>0</v>
      </c>
      <c r="AF147" s="27">
        <v>0</v>
      </c>
      <c r="AG147" s="27">
        <v>0</v>
      </c>
      <c r="AH147" s="27">
        <v>0</v>
      </c>
      <c r="AI147" s="30">
        <f t="shared" ref="AI147" si="53">SUM(AJ147:AL147)</f>
        <v>0</v>
      </c>
      <c r="AJ147" s="27">
        <v>0</v>
      </c>
      <c r="AK147" s="27">
        <v>0</v>
      </c>
      <c r="AL147" s="27">
        <v>0</v>
      </c>
      <c r="AM147" s="30">
        <f t="shared" ref="AM147" si="54">SUM(AN147:AP147)</f>
        <v>0</v>
      </c>
      <c r="AN147" s="27">
        <v>0</v>
      </c>
      <c r="AO147" s="27">
        <v>0</v>
      </c>
      <c r="AP147" s="27">
        <v>0</v>
      </c>
      <c r="AQ147" s="81">
        <v>4</v>
      </c>
      <c r="AR147" s="81" t="s">
        <v>356</v>
      </c>
      <c r="AS147" s="84">
        <v>43404</v>
      </c>
      <c r="AT147" s="54" t="s">
        <v>231</v>
      </c>
      <c r="AU147" s="55" t="s">
        <v>780</v>
      </c>
      <c r="AV147" s="26" t="s">
        <v>770</v>
      </c>
      <c r="AW147" s="26" t="s">
        <v>771</v>
      </c>
      <c r="AX147" s="26" t="s">
        <v>781</v>
      </c>
    </row>
    <row r="148" spans="1:50" s="34" customFormat="1" ht="157.5" collapsed="1" x14ac:dyDescent="0.25">
      <c r="A148" s="73"/>
      <c r="B148" s="26">
        <f>SUBTOTAL(103,$C$17:C148)</f>
        <v>132</v>
      </c>
      <c r="C148" s="26" t="s">
        <v>70</v>
      </c>
      <c r="D148" s="26" t="s">
        <v>656</v>
      </c>
      <c r="E148" s="39" t="s">
        <v>657</v>
      </c>
      <c r="F148" s="37">
        <v>42606</v>
      </c>
      <c r="G148" s="27">
        <v>131218406</v>
      </c>
      <c r="H148" s="27">
        <v>31074250.98</v>
      </c>
      <c r="I148" s="27">
        <v>104974724.8</v>
      </c>
      <c r="J148" s="28">
        <f t="shared" si="21"/>
        <v>0.79999999999999993</v>
      </c>
      <c r="K148" s="27">
        <v>104974724.8</v>
      </c>
      <c r="L148" s="28">
        <f t="shared" si="22"/>
        <v>0.79999999999999993</v>
      </c>
      <c r="M148" s="29">
        <v>0</v>
      </c>
      <c r="N148" s="29">
        <v>73900473.819999993</v>
      </c>
      <c r="O148" s="29">
        <v>96402.65</v>
      </c>
      <c r="P148" s="29">
        <v>0</v>
      </c>
      <c r="Q148" s="29">
        <v>0</v>
      </c>
      <c r="R148" s="30">
        <f t="shared" si="37"/>
        <v>0</v>
      </c>
      <c r="S148" s="30">
        <f t="shared" si="23"/>
        <v>0</v>
      </c>
      <c r="T148" s="30">
        <f t="shared" si="44"/>
        <v>0</v>
      </c>
      <c r="U148" s="30">
        <f t="shared" si="38"/>
        <v>0</v>
      </c>
      <c r="V148" s="30">
        <f t="shared" si="39"/>
        <v>0</v>
      </c>
      <c r="W148" s="27">
        <v>0</v>
      </c>
      <c r="X148" s="27">
        <v>0</v>
      </c>
      <c r="Y148" s="27">
        <v>0</v>
      </c>
      <c r="Z148" s="27">
        <v>0</v>
      </c>
      <c r="AA148" s="30">
        <f t="shared" si="40"/>
        <v>0</v>
      </c>
      <c r="AB148" s="27">
        <v>0</v>
      </c>
      <c r="AC148" s="27">
        <v>0</v>
      </c>
      <c r="AD148" s="27">
        <v>0</v>
      </c>
      <c r="AE148" s="30">
        <f t="shared" si="41"/>
        <v>0</v>
      </c>
      <c r="AF148" s="27">
        <v>0</v>
      </c>
      <c r="AG148" s="27">
        <v>0</v>
      </c>
      <c r="AH148" s="27">
        <v>0</v>
      </c>
      <c r="AI148" s="30">
        <f t="shared" si="42"/>
        <v>0</v>
      </c>
      <c r="AJ148" s="27">
        <v>0</v>
      </c>
      <c r="AK148" s="27">
        <v>0</v>
      </c>
      <c r="AL148" s="27">
        <v>0</v>
      </c>
      <c r="AM148" s="30">
        <f t="shared" si="43"/>
        <v>0</v>
      </c>
      <c r="AN148" s="27">
        <v>0</v>
      </c>
      <c r="AO148" s="27">
        <v>0</v>
      </c>
      <c r="AP148" s="27">
        <v>0</v>
      </c>
      <c r="AQ148" s="82"/>
      <c r="AR148" s="82"/>
      <c r="AS148" s="85"/>
      <c r="AT148" s="54" t="s">
        <v>231</v>
      </c>
      <c r="AU148" s="55" t="s">
        <v>780</v>
      </c>
      <c r="AV148" s="26" t="s">
        <v>770</v>
      </c>
      <c r="AW148" s="26" t="s">
        <v>771</v>
      </c>
      <c r="AX148" s="26" t="s">
        <v>781</v>
      </c>
    </row>
    <row r="149" spans="1:50" s="34" customFormat="1" ht="157.5" x14ac:dyDescent="0.25">
      <c r="A149" s="73"/>
      <c r="B149" s="26">
        <f>SUBTOTAL(103,$C$17:C149)</f>
        <v>133</v>
      </c>
      <c r="C149" s="26" t="s">
        <v>48</v>
      </c>
      <c r="D149" s="26" t="s">
        <v>658</v>
      </c>
      <c r="E149" s="39" t="s">
        <v>659</v>
      </c>
      <c r="F149" s="37">
        <v>42902</v>
      </c>
      <c r="G149" s="27">
        <v>310733065</v>
      </c>
      <c r="H149" s="27">
        <v>24847878.32</v>
      </c>
      <c r="I149" s="27">
        <v>248586452</v>
      </c>
      <c r="J149" s="28">
        <f t="shared" ref="J149" si="55">I149/G149</f>
        <v>0.8</v>
      </c>
      <c r="K149" s="27">
        <v>248586452</v>
      </c>
      <c r="L149" s="28">
        <f t="shared" ref="L149" si="56">K149/G149</f>
        <v>0.8</v>
      </c>
      <c r="M149" s="29">
        <v>0</v>
      </c>
      <c r="N149" s="29">
        <v>223738573.68000001</v>
      </c>
      <c r="O149" s="29">
        <v>51136485.609999999</v>
      </c>
      <c r="P149" s="29">
        <v>0</v>
      </c>
      <c r="Q149" s="29">
        <v>0</v>
      </c>
      <c r="R149" s="30">
        <f t="shared" si="37"/>
        <v>0</v>
      </c>
      <c r="S149" s="30">
        <f t="shared" ref="S149" si="57">W149+AB149+AF149+AJ149+AN149</f>
        <v>0</v>
      </c>
      <c r="T149" s="30">
        <f t="shared" si="44"/>
        <v>0</v>
      </c>
      <c r="U149" s="30">
        <f t="shared" si="38"/>
        <v>0</v>
      </c>
      <c r="V149" s="30">
        <f t="shared" si="39"/>
        <v>0</v>
      </c>
      <c r="W149" s="27">
        <v>0</v>
      </c>
      <c r="X149" s="27">
        <v>0</v>
      </c>
      <c r="Y149" s="27">
        <v>0</v>
      </c>
      <c r="Z149" s="27">
        <v>0</v>
      </c>
      <c r="AA149" s="30">
        <f t="shared" si="40"/>
        <v>0</v>
      </c>
      <c r="AB149" s="27">
        <v>0</v>
      </c>
      <c r="AC149" s="27">
        <v>0</v>
      </c>
      <c r="AD149" s="27">
        <v>0</v>
      </c>
      <c r="AE149" s="30">
        <f t="shared" si="41"/>
        <v>0</v>
      </c>
      <c r="AF149" s="27">
        <v>0</v>
      </c>
      <c r="AG149" s="27">
        <v>0</v>
      </c>
      <c r="AH149" s="27">
        <v>0</v>
      </c>
      <c r="AI149" s="30">
        <f t="shared" si="42"/>
        <v>0</v>
      </c>
      <c r="AJ149" s="27">
        <v>0</v>
      </c>
      <c r="AK149" s="27">
        <v>0</v>
      </c>
      <c r="AL149" s="27">
        <v>0</v>
      </c>
      <c r="AM149" s="30">
        <f t="shared" si="43"/>
        <v>0</v>
      </c>
      <c r="AN149" s="27">
        <v>0</v>
      </c>
      <c r="AO149" s="27">
        <v>0</v>
      </c>
      <c r="AP149" s="27">
        <v>0</v>
      </c>
      <c r="AQ149" s="83"/>
      <c r="AR149" s="83"/>
      <c r="AS149" s="86"/>
      <c r="AT149" s="54" t="s">
        <v>231</v>
      </c>
      <c r="AU149" s="55" t="s">
        <v>780</v>
      </c>
      <c r="AV149" s="26" t="s">
        <v>770</v>
      </c>
      <c r="AW149" s="26" t="s">
        <v>771</v>
      </c>
      <c r="AX149" s="26" t="s">
        <v>781</v>
      </c>
    </row>
    <row r="150" spans="1:50" s="34" customFormat="1" ht="262.5" collapsed="1" x14ac:dyDescent="0.25">
      <c r="A150" s="34" t="s">
        <v>49</v>
      </c>
      <c r="B150" s="26">
        <f>SUBTOTAL(103,$C$17:C150)</f>
        <v>134</v>
      </c>
      <c r="C150" s="26" t="s">
        <v>49</v>
      </c>
      <c r="D150" s="26" t="s">
        <v>660</v>
      </c>
      <c r="E150" s="39" t="s">
        <v>661</v>
      </c>
      <c r="F150" s="37">
        <v>42943</v>
      </c>
      <c r="G150" s="27">
        <v>287585881</v>
      </c>
      <c r="H150" s="27">
        <v>10004306.939999999</v>
      </c>
      <c r="I150" s="27">
        <v>143792940.5</v>
      </c>
      <c r="J150" s="28">
        <f t="shared" si="21"/>
        <v>0.5</v>
      </c>
      <c r="K150" s="27">
        <v>143792940.5</v>
      </c>
      <c r="L150" s="28">
        <f t="shared" si="22"/>
        <v>0.5</v>
      </c>
      <c r="M150" s="29">
        <v>0</v>
      </c>
      <c r="N150" s="29">
        <v>133788633.56</v>
      </c>
      <c r="O150" s="29">
        <v>85302145.150000006</v>
      </c>
      <c r="P150" s="29">
        <v>0</v>
      </c>
      <c r="Q150" s="29">
        <v>0</v>
      </c>
      <c r="R150" s="30">
        <f t="shared" si="37"/>
        <v>0</v>
      </c>
      <c r="S150" s="30">
        <f t="shared" si="23"/>
        <v>0</v>
      </c>
      <c r="T150" s="30">
        <f t="shared" si="44"/>
        <v>0</v>
      </c>
      <c r="U150" s="30">
        <f t="shared" si="38"/>
        <v>0</v>
      </c>
      <c r="V150" s="30">
        <f t="shared" si="39"/>
        <v>0</v>
      </c>
      <c r="W150" s="27">
        <v>0</v>
      </c>
      <c r="X150" s="27">
        <v>0</v>
      </c>
      <c r="Y150" s="27">
        <v>0</v>
      </c>
      <c r="Z150" s="27">
        <v>0</v>
      </c>
      <c r="AA150" s="30">
        <f t="shared" si="40"/>
        <v>0</v>
      </c>
      <c r="AB150" s="27">
        <v>0</v>
      </c>
      <c r="AC150" s="27">
        <v>0</v>
      </c>
      <c r="AD150" s="27">
        <v>0</v>
      </c>
      <c r="AE150" s="30">
        <f t="shared" si="41"/>
        <v>0</v>
      </c>
      <c r="AF150" s="27">
        <v>0</v>
      </c>
      <c r="AG150" s="27">
        <v>0</v>
      </c>
      <c r="AH150" s="27">
        <v>0</v>
      </c>
      <c r="AI150" s="30">
        <f t="shared" si="42"/>
        <v>0</v>
      </c>
      <c r="AJ150" s="27">
        <v>0</v>
      </c>
      <c r="AK150" s="27">
        <v>0</v>
      </c>
      <c r="AL150" s="27">
        <v>0</v>
      </c>
      <c r="AM150" s="30">
        <f t="shared" si="43"/>
        <v>0</v>
      </c>
      <c r="AN150" s="27">
        <v>0</v>
      </c>
      <c r="AO150" s="27">
        <v>0</v>
      </c>
      <c r="AP150" s="27">
        <v>0</v>
      </c>
      <c r="AQ150" s="32">
        <v>1</v>
      </c>
      <c r="AR150" s="32" t="s">
        <v>357</v>
      </c>
      <c r="AS150" s="40">
        <v>43404</v>
      </c>
      <c r="AT150" s="54" t="s">
        <v>231</v>
      </c>
      <c r="AU150" s="55" t="s">
        <v>780</v>
      </c>
      <c r="AV150" s="26" t="s">
        <v>770</v>
      </c>
      <c r="AW150" s="26" t="s">
        <v>771</v>
      </c>
      <c r="AX150" s="26" t="s">
        <v>781</v>
      </c>
    </row>
    <row r="151" spans="1:50" s="34" customFormat="1" ht="162.75" customHeight="1" collapsed="1" x14ac:dyDescent="0.25">
      <c r="A151" s="34" t="s">
        <v>74</v>
      </c>
      <c r="B151" s="26">
        <f>SUBTOTAL(103,$C$17:C151)</f>
        <v>135</v>
      </c>
      <c r="C151" s="26" t="s">
        <v>74</v>
      </c>
      <c r="D151" s="26" t="s">
        <v>662</v>
      </c>
      <c r="E151" s="39" t="s">
        <v>663</v>
      </c>
      <c r="F151" s="37">
        <v>42242</v>
      </c>
      <c r="G151" s="27">
        <v>43853914</v>
      </c>
      <c r="H151" s="27">
        <v>29121990.539999999</v>
      </c>
      <c r="I151" s="27">
        <v>35083131.200000003</v>
      </c>
      <c r="J151" s="28">
        <f t="shared" si="21"/>
        <v>0.8</v>
      </c>
      <c r="K151" s="27">
        <v>35083131.200000003</v>
      </c>
      <c r="L151" s="28">
        <f t="shared" si="22"/>
        <v>0.8</v>
      </c>
      <c r="M151" s="29">
        <v>0</v>
      </c>
      <c r="N151" s="29">
        <v>5961140.6600000001</v>
      </c>
      <c r="O151" s="29">
        <v>149095.54</v>
      </c>
      <c r="P151" s="29">
        <v>0</v>
      </c>
      <c r="Q151" s="29">
        <v>0</v>
      </c>
      <c r="R151" s="30">
        <f t="shared" si="37"/>
        <v>0</v>
      </c>
      <c r="S151" s="30">
        <f t="shared" si="23"/>
        <v>0</v>
      </c>
      <c r="T151" s="30">
        <f t="shared" si="44"/>
        <v>0</v>
      </c>
      <c r="U151" s="30">
        <f t="shared" si="38"/>
        <v>0</v>
      </c>
      <c r="V151" s="30">
        <f t="shared" si="39"/>
        <v>0</v>
      </c>
      <c r="W151" s="27">
        <v>0</v>
      </c>
      <c r="X151" s="27">
        <v>0</v>
      </c>
      <c r="Y151" s="27">
        <v>0</v>
      </c>
      <c r="Z151" s="27">
        <v>0</v>
      </c>
      <c r="AA151" s="30">
        <f t="shared" si="40"/>
        <v>0</v>
      </c>
      <c r="AB151" s="27">
        <v>0</v>
      </c>
      <c r="AC151" s="27">
        <v>0</v>
      </c>
      <c r="AD151" s="27">
        <v>0</v>
      </c>
      <c r="AE151" s="30">
        <f t="shared" si="41"/>
        <v>0</v>
      </c>
      <c r="AF151" s="27">
        <v>0</v>
      </c>
      <c r="AG151" s="27">
        <v>0</v>
      </c>
      <c r="AH151" s="27">
        <v>0</v>
      </c>
      <c r="AI151" s="30">
        <f t="shared" si="42"/>
        <v>0</v>
      </c>
      <c r="AJ151" s="27">
        <v>0</v>
      </c>
      <c r="AK151" s="27">
        <v>0</v>
      </c>
      <c r="AL151" s="27">
        <v>0</v>
      </c>
      <c r="AM151" s="30">
        <f t="shared" si="43"/>
        <v>0</v>
      </c>
      <c r="AN151" s="27">
        <v>0</v>
      </c>
      <c r="AO151" s="27">
        <v>0</v>
      </c>
      <c r="AP151" s="27">
        <v>0</v>
      </c>
      <c r="AQ151" s="32">
        <v>5</v>
      </c>
      <c r="AR151" s="32" t="s">
        <v>358</v>
      </c>
      <c r="AS151" s="40">
        <v>43404</v>
      </c>
      <c r="AT151" s="54" t="s">
        <v>231</v>
      </c>
      <c r="AU151" s="55" t="s">
        <v>780</v>
      </c>
      <c r="AV151" s="26" t="s">
        <v>770</v>
      </c>
      <c r="AW151" s="26" t="s">
        <v>771</v>
      </c>
      <c r="AX151" s="26" t="s">
        <v>781</v>
      </c>
    </row>
    <row r="152" spans="1:50" s="34" customFormat="1" ht="157.5" collapsed="1" x14ac:dyDescent="0.25">
      <c r="A152" s="34" t="s">
        <v>53</v>
      </c>
      <c r="B152" s="26">
        <f>SUBTOTAL(103,$C$17:C152)</f>
        <v>136</v>
      </c>
      <c r="C152" s="26" t="s">
        <v>53</v>
      </c>
      <c r="D152" s="26" t="s">
        <v>664</v>
      </c>
      <c r="E152" s="39" t="s">
        <v>665</v>
      </c>
      <c r="F152" s="37">
        <v>42242</v>
      </c>
      <c r="G152" s="27">
        <v>86206035</v>
      </c>
      <c r="H152" s="27">
        <v>27841147.739999998</v>
      </c>
      <c r="I152" s="27">
        <v>68964828</v>
      </c>
      <c r="J152" s="28">
        <f t="shared" si="21"/>
        <v>0.8</v>
      </c>
      <c r="K152" s="27">
        <v>68964828</v>
      </c>
      <c r="L152" s="28">
        <f t="shared" si="22"/>
        <v>0.8</v>
      </c>
      <c r="M152" s="29">
        <v>0</v>
      </c>
      <c r="N152" s="29">
        <v>41123680.259999998</v>
      </c>
      <c r="O152" s="29">
        <v>11293.51</v>
      </c>
      <c r="P152" s="29">
        <v>0</v>
      </c>
      <c r="Q152" s="29">
        <v>0</v>
      </c>
      <c r="R152" s="30">
        <f t="shared" si="37"/>
        <v>0</v>
      </c>
      <c r="S152" s="30">
        <f t="shared" si="23"/>
        <v>0</v>
      </c>
      <c r="T152" s="30">
        <f t="shared" si="44"/>
        <v>0</v>
      </c>
      <c r="U152" s="30">
        <f t="shared" si="38"/>
        <v>0</v>
      </c>
      <c r="V152" s="30">
        <f t="shared" si="39"/>
        <v>0</v>
      </c>
      <c r="W152" s="27">
        <v>0</v>
      </c>
      <c r="X152" s="27">
        <v>0</v>
      </c>
      <c r="Y152" s="27">
        <v>0</v>
      </c>
      <c r="Z152" s="27">
        <v>0</v>
      </c>
      <c r="AA152" s="30">
        <f t="shared" si="40"/>
        <v>0</v>
      </c>
      <c r="AB152" s="27">
        <v>0</v>
      </c>
      <c r="AC152" s="27">
        <v>0</v>
      </c>
      <c r="AD152" s="27">
        <v>0</v>
      </c>
      <c r="AE152" s="30">
        <f t="shared" si="41"/>
        <v>0</v>
      </c>
      <c r="AF152" s="27">
        <v>0</v>
      </c>
      <c r="AG152" s="27">
        <v>0</v>
      </c>
      <c r="AH152" s="27">
        <v>0</v>
      </c>
      <c r="AI152" s="30">
        <f t="shared" si="42"/>
        <v>0</v>
      </c>
      <c r="AJ152" s="27">
        <v>0</v>
      </c>
      <c r="AK152" s="27">
        <v>0</v>
      </c>
      <c r="AL152" s="27">
        <v>0</v>
      </c>
      <c r="AM152" s="30">
        <f t="shared" si="43"/>
        <v>0</v>
      </c>
      <c r="AN152" s="27">
        <v>0</v>
      </c>
      <c r="AO152" s="27">
        <v>0</v>
      </c>
      <c r="AP152" s="27">
        <v>0</v>
      </c>
      <c r="AQ152" s="32">
        <v>4</v>
      </c>
      <c r="AR152" s="32" t="s">
        <v>359</v>
      </c>
      <c r="AS152" s="40">
        <v>43404</v>
      </c>
      <c r="AT152" s="54" t="s">
        <v>231</v>
      </c>
      <c r="AU152" s="55" t="s">
        <v>780</v>
      </c>
      <c r="AV152" s="26" t="s">
        <v>770</v>
      </c>
      <c r="AW152" s="26" t="s">
        <v>771</v>
      </c>
      <c r="AX152" s="26" t="s">
        <v>781</v>
      </c>
    </row>
    <row r="153" spans="1:50" s="34" customFormat="1" ht="197.25" customHeight="1" collapsed="1" x14ac:dyDescent="0.25">
      <c r="A153" s="34" t="s">
        <v>58</v>
      </c>
      <c r="B153" s="26">
        <f>SUBTOTAL(103,$C$17:C153)</f>
        <v>137</v>
      </c>
      <c r="C153" s="26" t="s">
        <v>58</v>
      </c>
      <c r="D153" s="26" t="s">
        <v>666</v>
      </c>
      <c r="E153" s="39" t="s">
        <v>667</v>
      </c>
      <c r="F153" s="37">
        <v>42605</v>
      </c>
      <c r="G153" s="27">
        <v>765369300</v>
      </c>
      <c r="H153" s="27">
        <v>282968930.04000002</v>
      </c>
      <c r="I153" s="27">
        <v>612295440</v>
      </c>
      <c r="J153" s="28">
        <f t="shared" ref="J153:J206" si="58">I153/G153</f>
        <v>0.8</v>
      </c>
      <c r="K153" s="27">
        <v>612295440</v>
      </c>
      <c r="L153" s="28">
        <f t="shared" ref="L153:L206" si="59">K153/G153</f>
        <v>0.8</v>
      </c>
      <c r="M153" s="29">
        <v>0</v>
      </c>
      <c r="N153" s="29">
        <v>329326509.95999998</v>
      </c>
      <c r="O153" s="29">
        <v>6797229.7400000002</v>
      </c>
      <c r="P153" s="29">
        <v>114805395</v>
      </c>
      <c r="Q153" s="29">
        <v>114805395</v>
      </c>
      <c r="R153" s="30">
        <f t="shared" si="37"/>
        <v>0</v>
      </c>
      <c r="S153" s="30">
        <f t="shared" ref="S153:S206" si="60">W153+AB153+AF153+AJ153+AN153</f>
        <v>0</v>
      </c>
      <c r="T153" s="30">
        <f t="shared" si="44"/>
        <v>0</v>
      </c>
      <c r="U153" s="30">
        <f t="shared" si="38"/>
        <v>0</v>
      </c>
      <c r="V153" s="30">
        <f t="shared" si="39"/>
        <v>0</v>
      </c>
      <c r="W153" s="27">
        <v>0</v>
      </c>
      <c r="X153" s="27">
        <v>0</v>
      </c>
      <c r="Y153" s="27">
        <v>0</v>
      </c>
      <c r="Z153" s="27">
        <v>0</v>
      </c>
      <c r="AA153" s="30">
        <f t="shared" si="40"/>
        <v>0</v>
      </c>
      <c r="AB153" s="27">
        <v>0</v>
      </c>
      <c r="AC153" s="27">
        <v>0</v>
      </c>
      <c r="AD153" s="27">
        <v>0</v>
      </c>
      <c r="AE153" s="30">
        <f t="shared" si="41"/>
        <v>0</v>
      </c>
      <c r="AF153" s="27">
        <v>0</v>
      </c>
      <c r="AG153" s="27">
        <v>0</v>
      </c>
      <c r="AH153" s="27">
        <v>0</v>
      </c>
      <c r="AI153" s="30">
        <f t="shared" si="42"/>
        <v>0</v>
      </c>
      <c r="AJ153" s="27">
        <v>0</v>
      </c>
      <c r="AK153" s="27">
        <v>0</v>
      </c>
      <c r="AL153" s="27">
        <v>0</v>
      </c>
      <c r="AM153" s="30">
        <f t="shared" si="43"/>
        <v>0</v>
      </c>
      <c r="AN153" s="27">
        <v>0</v>
      </c>
      <c r="AO153" s="27">
        <v>0</v>
      </c>
      <c r="AP153" s="27">
        <v>0</v>
      </c>
      <c r="AQ153" s="32">
        <v>8</v>
      </c>
      <c r="AR153" s="32" t="s">
        <v>360</v>
      </c>
      <c r="AS153" s="40">
        <v>43404</v>
      </c>
      <c r="AT153" s="54" t="s">
        <v>231</v>
      </c>
      <c r="AU153" s="55" t="s">
        <v>780</v>
      </c>
      <c r="AV153" s="26" t="s">
        <v>770</v>
      </c>
      <c r="AW153" s="26" t="s">
        <v>771</v>
      </c>
      <c r="AX153" s="26" t="s">
        <v>781</v>
      </c>
    </row>
    <row r="154" spans="1:50" s="34" customFormat="1" ht="210" customHeight="1" collapsed="1" x14ac:dyDescent="0.25">
      <c r="A154" s="34" t="s">
        <v>59</v>
      </c>
      <c r="B154" s="26">
        <f>SUBTOTAL(103,$C$17:C154)</f>
        <v>138</v>
      </c>
      <c r="C154" s="26" t="s">
        <v>59</v>
      </c>
      <c r="D154" s="26" t="s">
        <v>668</v>
      </c>
      <c r="E154" s="39" t="s">
        <v>669</v>
      </c>
      <c r="F154" s="37">
        <v>42605</v>
      </c>
      <c r="G154" s="27">
        <v>740378688</v>
      </c>
      <c r="H154" s="27">
        <v>255818310.03999999</v>
      </c>
      <c r="I154" s="27">
        <v>631800656.38</v>
      </c>
      <c r="J154" s="28">
        <f t="shared" si="58"/>
        <v>0.85334797802823847</v>
      </c>
      <c r="K154" s="27">
        <v>592302950.39999998</v>
      </c>
      <c r="L154" s="28">
        <f t="shared" si="59"/>
        <v>0.79999999999999993</v>
      </c>
      <c r="M154" s="29">
        <v>0</v>
      </c>
      <c r="N154" s="29">
        <v>375982346.33999997</v>
      </c>
      <c r="O154" s="29">
        <v>38452390</v>
      </c>
      <c r="P154" s="29">
        <v>71559097.219999999</v>
      </c>
      <c r="Q154" s="29">
        <v>110011487.22</v>
      </c>
      <c r="R154" s="30">
        <f t="shared" si="37"/>
        <v>71559097.219999999</v>
      </c>
      <c r="S154" s="30">
        <f t="shared" si="60"/>
        <v>0</v>
      </c>
      <c r="T154" s="30">
        <f t="shared" si="44"/>
        <v>0</v>
      </c>
      <c r="U154" s="30">
        <f t="shared" si="38"/>
        <v>71559097.219999999</v>
      </c>
      <c r="V154" s="30">
        <f t="shared" si="39"/>
        <v>71559097.219999999</v>
      </c>
      <c r="W154" s="27">
        <v>0</v>
      </c>
      <c r="X154" s="27">
        <v>0</v>
      </c>
      <c r="Y154" s="27">
        <v>0</v>
      </c>
      <c r="Z154" s="27">
        <v>71559097.219999999</v>
      </c>
      <c r="AA154" s="30">
        <f t="shared" si="40"/>
        <v>0</v>
      </c>
      <c r="AB154" s="27">
        <v>0</v>
      </c>
      <c r="AC154" s="27">
        <v>0</v>
      </c>
      <c r="AD154" s="27">
        <v>0</v>
      </c>
      <c r="AE154" s="30">
        <f t="shared" si="41"/>
        <v>0</v>
      </c>
      <c r="AF154" s="27">
        <v>0</v>
      </c>
      <c r="AG154" s="27">
        <v>0</v>
      </c>
      <c r="AH154" s="27">
        <v>0</v>
      </c>
      <c r="AI154" s="30">
        <f t="shared" si="42"/>
        <v>0</v>
      </c>
      <c r="AJ154" s="27">
        <v>0</v>
      </c>
      <c r="AK154" s="27">
        <v>0</v>
      </c>
      <c r="AL154" s="27">
        <v>0</v>
      </c>
      <c r="AM154" s="30">
        <f t="shared" si="43"/>
        <v>0</v>
      </c>
      <c r="AN154" s="27">
        <v>0</v>
      </c>
      <c r="AO154" s="27">
        <v>0</v>
      </c>
      <c r="AP154" s="27">
        <v>0</v>
      </c>
      <c r="AQ154" s="32">
        <v>11</v>
      </c>
      <c r="AR154" s="32" t="s">
        <v>361</v>
      </c>
      <c r="AS154" s="40">
        <v>43404</v>
      </c>
      <c r="AT154" s="54" t="s">
        <v>231</v>
      </c>
      <c r="AU154" s="55" t="s">
        <v>780</v>
      </c>
      <c r="AV154" s="26" t="s">
        <v>770</v>
      </c>
      <c r="AW154" s="26" t="s">
        <v>771</v>
      </c>
      <c r="AX154" s="26" t="s">
        <v>781</v>
      </c>
    </row>
    <row r="155" spans="1:50" s="34" customFormat="1" ht="210" customHeight="1" collapsed="1" x14ac:dyDescent="0.25">
      <c r="A155" s="34" t="s">
        <v>60</v>
      </c>
      <c r="B155" s="26">
        <f>SUBTOTAL(103,$C$17:C155)</f>
        <v>139</v>
      </c>
      <c r="C155" s="26" t="s">
        <v>60</v>
      </c>
      <c r="D155" s="26" t="s">
        <v>670</v>
      </c>
      <c r="E155" s="39" t="s">
        <v>671</v>
      </c>
      <c r="F155" s="37">
        <v>42137</v>
      </c>
      <c r="G155" s="27">
        <v>121088273</v>
      </c>
      <c r="H155" s="27">
        <v>55345876.609999999</v>
      </c>
      <c r="I155" s="27">
        <v>115033859.34999999</v>
      </c>
      <c r="J155" s="28">
        <f t="shared" si="58"/>
        <v>0.95</v>
      </c>
      <c r="K155" s="27">
        <v>115033859.34999999</v>
      </c>
      <c r="L155" s="28">
        <f t="shared" si="59"/>
        <v>0.95</v>
      </c>
      <c r="M155" s="29">
        <v>0</v>
      </c>
      <c r="N155" s="29">
        <v>59687982.740000002</v>
      </c>
      <c r="O155" s="29">
        <v>0</v>
      </c>
      <c r="P155" s="29">
        <v>0</v>
      </c>
      <c r="Q155" s="29">
        <v>0</v>
      </c>
      <c r="R155" s="30">
        <f t="shared" si="37"/>
        <v>0</v>
      </c>
      <c r="S155" s="30">
        <f t="shared" si="60"/>
        <v>0</v>
      </c>
      <c r="T155" s="30">
        <f t="shared" si="44"/>
        <v>0</v>
      </c>
      <c r="U155" s="30">
        <f t="shared" si="38"/>
        <v>0</v>
      </c>
      <c r="V155" s="30">
        <f t="shared" si="39"/>
        <v>0</v>
      </c>
      <c r="W155" s="27">
        <v>0</v>
      </c>
      <c r="X155" s="27">
        <v>0</v>
      </c>
      <c r="Y155" s="27">
        <v>0</v>
      </c>
      <c r="Z155" s="27">
        <v>0</v>
      </c>
      <c r="AA155" s="30">
        <f t="shared" si="40"/>
        <v>0</v>
      </c>
      <c r="AB155" s="27">
        <v>0</v>
      </c>
      <c r="AC155" s="27">
        <v>0</v>
      </c>
      <c r="AD155" s="27">
        <v>0</v>
      </c>
      <c r="AE155" s="30">
        <f t="shared" si="41"/>
        <v>0</v>
      </c>
      <c r="AF155" s="27">
        <v>0</v>
      </c>
      <c r="AG155" s="27">
        <v>0</v>
      </c>
      <c r="AH155" s="27">
        <v>0</v>
      </c>
      <c r="AI155" s="30">
        <f t="shared" si="42"/>
        <v>0</v>
      </c>
      <c r="AJ155" s="27">
        <v>0</v>
      </c>
      <c r="AK155" s="27">
        <v>0</v>
      </c>
      <c r="AL155" s="27">
        <v>0</v>
      </c>
      <c r="AM155" s="30">
        <f t="shared" si="43"/>
        <v>0</v>
      </c>
      <c r="AN155" s="27">
        <v>0</v>
      </c>
      <c r="AO155" s="27">
        <v>0</v>
      </c>
      <c r="AP155" s="27">
        <v>0</v>
      </c>
      <c r="AQ155" s="32">
        <v>1</v>
      </c>
      <c r="AR155" s="32" t="s">
        <v>362</v>
      </c>
      <c r="AS155" s="40">
        <v>43404</v>
      </c>
      <c r="AT155" s="54" t="s">
        <v>231</v>
      </c>
      <c r="AU155" s="55" t="s">
        <v>780</v>
      </c>
      <c r="AV155" s="26" t="s">
        <v>770</v>
      </c>
      <c r="AW155" s="26" t="s">
        <v>771</v>
      </c>
      <c r="AX155" s="26" t="s">
        <v>781</v>
      </c>
    </row>
    <row r="156" spans="1:50" s="34" customFormat="1" ht="189.75" customHeight="1" collapsed="1" x14ac:dyDescent="0.25">
      <c r="A156" s="34" t="s">
        <v>71</v>
      </c>
      <c r="B156" s="26">
        <f>SUBTOTAL(103,$C$17:C156)</f>
        <v>140</v>
      </c>
      <c r="C156" s="26" t="s">
        <v>71</v>
      </c>
      <c r="D156" s="26" t="s">
        <v>672</v>
      </c>
      <c r="E156" s="39" t="s">
        <v>71</v>
      </c>
      <c r="F156" s="37">
        <v>41821</v>
      </c>
      <c r="G156" s="27">
        <v>1012194198.4</v>
      </c>
      <c r="H156" s="27">
        <v>340965729.01999998</v>
      </c>
      <c r="I156" s="27">
        <v>961584488.48000002</v>
      </c>
      <c r="J156" s="28">
        <f t="shared" si="58"/>
        <v>0.95000000000000007</v>
      </c>
      <c r="K156" s="27">
        <v>961584488.48000002</v>
      </c>
      <c r="L156" s="28">
        <f t="shared" si="59"/>
        <v>0.95000000000000007</v>
      </c>
      <c r="M156" s="29">
        <v>0</v>
      </c>
      <c r="N156" s="29">
        <v>620618759.46000004</v>
      </c>
      <c r="O156" s="29">
        <v>435836.05</v>
      </c>
      <c r="P156" s="29">
        <v>0</v>
      </c>
      <c r="Q156" s="29">
        <v>0</v>
      </c>
      <c r="R156" s="30">
        <f t="shared" si="37"/>
        <v>0</v>
      </c>
      <c r="S156" s="30">
        <f t="shared" si="60"/>
        <v>0</v>
      </c>
      <c r="T156" s="30">
        <f t="shared" si="44"/>
        <v>0</v>
      </c>
      <c r="U156" s="30">
        <f t="shared" si="38"/>
        <v>0</v>
      </c>
      <c r="V156" s="30">
        <f t="shared" si="39"/>
        <v>0</v>
      </c>
      <c r="W156" s="27">
        <v>0</v>
      </c>
      <c r="X156" s="27">
        <v>0</v>
      </c>
      <c r="Y156" s="27">
        <v>0</v>
      </c>
      <c r="Z156" s="27">
        <v>0</v>
      </c>
      <c r="AA156" s="30">
        <f t="shared" si="40"/>
        <v>0</v>
      </c>
      <c r="AB156" s="27">
        <v>0</v>
      </c>
      <c r="AC156" s="27">
        <v>0</v>
      </c>
      <c r="AD156" s="27">
        <v>0</v>
      </c>
      <c r="AE156" s="30">
        <f t="shared" si="41"/>
        <v>0</v>
      </c>
      <c r="AF156" s="27">
        <v>0</v>
      </c>
      <c r="AG156" s="27">
        <v>0</v>
      </c>
      <c r="AH156" s="27">
        <v>0</v>
      </c>
      <c r="AI156" s="30">
        <f t="shared" si="42"/>
        <v>0</v>
      </c>
      <c r="AJ156" s="27">
        <v>0</v>
      </c>
      <c r="AK156" s="27">
        <v>0</v>
      </c>
      <c r="AL156" s="27">
        <v>0</v>
      </c>
      <c r="AM156" s="30">
        <f t="shared" si="43"/>
        <v>0</v>
      </c>
      <c r="AN156" s="27">
        <v>0</v>
      </c>
      <c r="AO156" s="27">
        <v>0</v>
      </c>
      <c r="AP156" s="27">
        <v>0</v>
      </c>
      <c r="AQ156" s="32">
        <v>4</v>
      </c>
      <c r="AR156" s="32" t="s">
        <v>363</v>
      </c>
      <c r="AS156" s="40">
        <v>43434</v>
      </c>
      <c r="AT156" s="54" t="s">
        <v>231</v>
      </c>
      <c r="AU156" s="55" t="s">
        <v>780</v>
      </c>
      <c r="AV156" s="26" t="s">
        <v>770</v>
      </c>
      <c r="AW156" s="26" t="s">
        <v>771</v>
      </c>
      <c r="AX156" s="26" t="s">
        <v>781</v>
      </c>
    </row>
    <row r="157" spans="1:50" s="34" customFormat="1" ht="166.5" customHeight="1" collapsed="1" x14ac:dyDescent="0.25">
      <c r="A157" s="34" t="s">
        <v>68</v>
      </c>
      <c r="B157" s="26">
        <f>SUBTOTAL(103,$C$17:C157)</f>
        <v>141</v>
      </c>
      <c r="C157" s="26" t="s">
        <v>68</v>
      </c>
      <c r="D157" s="26" t="s">
        <v>673</v>
      </c>
      <c r="E157" s="39" t="s">
        <v>674</v>
      </c>
      <c r="F157" s="37">
        <v>43021</v>
      </c>
      <c r="G157" s="27">
        <v>211651441</v>
      </c>
      <c r="H157" s="27">
        <v>108565720.64</v>
      </c>
      <c r="I157" s="27">
        <v>27388300</v>
      </c>
      <c r="J157" s="28">
        <f t="shared" si="58"/>
        <v>0.12940285154968542</v>
      </c>
      <c r="K157" s="27">
        <v>27388300</v>
      </c>
      <c r="L157" s="28">
        <f t="shared" si="59"/>
        <v>0.12940285154968542</v>
      </c>
      <c r="M157" s="29">
        <v>86830050.640000001</v>
      </c>
      <c r="N157" s="29">
        <v>5652630</v>
      </c>
      <c r="O157" s="29">
        <v>5652630</v>
      </c>
      <c r="P157" s="29">
        <v>0</v>
      </c>
      <c r="Q157" s="29">
        <v>0</v>
      </c>
      <c r="R157" s="30">
        <f t="shared" si="37"/>
        <v>86830050.640000001</v>
      </c>
      <c r="S157" s="30">
        <f t="shared" si="60"/>
        <v>0</v>
      </c>
      <c r="T157" s="30">
        <f t="shared" si="44"/>
        <v>86830050.640000001</v>
      </c>
      <c r="U157" s="30">
        <f t="shared" si="38"/>
        <v>0</v>
      </c>
      <c r="V157" s="30">
        <f t="shared" si="39"/>
        <v>86830050.640000001</v>
      </c>
      <c r="W157" s="27">
        <v>0</v>
      </c>
      <c r="X157" s="27">
        <v>86830050.640000001</v>
      </c>
      <c r="Y157" s="27">
        <v>0</v>
      </c>
      <c r="Z157" s="27">
        <v>0</v>
      </c>
      <c r="AA157" s="30">
        <f t="shared" si="40"/>
        <v>0</v>
      </c>
      <c r="AB157" s="27">
        <v>0</v>
      </c>
      <c r="AC157" s="27">
        <v>0</v>
      </c>
      <c r="AD157" s="27">
        <v>0</v>
      </c>
      <c r="AE157" s="30">
        <f t="shared" si="41"/>
        <v>0</v>
      </c>
      <c r="AF157" s="27">
        <v>0</v>
      </c>
      <c r="AG157" s="27">
        <v>0</v>
      </c>
      <c r="AH157" s="27">
        <v>0</v>
      </c>
      <c r="AI157" s="30">
        <f t="shared" si="42"/>
        <v>0</v>
      </c>
      <c r="AJ157" s="27">
        <v>0</v>
      </c>
      <c r="AK157" s="27">
        <v>0</v>
      </c>
      <c r="AL157" s="27">
        <v>0</v>
      </c>
      <c r="AM157" s="30">
        <f t="shared" si="43"/>
        <v>0</v>
      </c>
      <c r="AN157" s="27">
        <v>0</v>
      </c>
      <c r="AO157" s="27">
        <v>0</v>
      </c>
      <c r="AP157" s="27">
        <v>0</v>
      </c>
      <c r="AQ157" s="32">
        <v>5</v>
      </c>
      <c r="AR157" s="32" t="s">
        <v>364</v>
      </c>
      <c r="AS157" s="40">
        <v>43373</v>
      </c>
      <c r="AT157" s="54" t="s">
        <v>231</v>
      </c>
      <c r="AU157" s="55" t="s">
        <v>780</v>
      </c>
      <c r="AV157" s="26" t="s">
        <v>770</v>
      </c>
      <c r="AW157" s="26" t="s">
        <v>771</v>
      </c>
      <c r="AX157" s="26" t="s">
        <v>781</v>
      </c>
    </row>
    <row r="158" spans="1:50" s="34" customFormat="1" ht="157.5" collapsed="1" x14ac:dyDescent="0.25">
      <c r="A158" s="34" t="s">
        <v>72</v>
      </c>
      <c r="B158" s="26">
        <f>SUBTOTAL(103,$C$17:C158)</f>
        <v>142</v>
      </c>
      <c r="C158" s="26" t="s">
        <v>72</v>
      </c>
      <c r="D158" s="26" t="s">
        <v>675</v>
      </c>
      <c r="E158" s="39" t="s">
        <v>676</v>
      </c>
      <c r="F158" s="37">
        <v>42871</v>
      </c>
      <c r="G158" s="27">
        <v>254521841</v>
      </c>
      <c r="H158" s="27">
        <v>93608411.159999996</v>
      </c>
      <c r="I158" s="27">
        <v>203617472.80000001</v>
      </c>
      <c r="J158" s="28">
        <f t="shared" si="58"/>
        <v>0.8</v>
      </c>
      <c r="K158" s="27">
        <v>203617472.80000001</v>
      </c>
      <c r="L158" s="28">
        <f t="shared" si="59"/>
        <v>0.8</v>
      </c>
      <c r="M158" s="29">
        <v>0</v>
      </c>
      <c r="N158" s="29">
        <v>110009061.64</v>
      </c>
      <c r="O158" s="29">
        <v>0.03</v>
      </c>
      <c r="P158" s="29">
        <v>0</v>
      </c>
      <c r="Q158" s="29">
        <v>0</v>
      </c>
      <c r="R158" s="30">
        <f t="shared" si="37"/>
        <v>0</v>
      </c>
      <c r="S158" s="30">
        <f t="shared" si="60"/>
        <v>0</v>
      </c>
      <c r="T158" s="30">
        <f t="shared" si="44"/>
        <v>0</v>
      </c>
      <c r="U158" s="30">
        <f t="shared" si="38"/>
        <v>0</v>
      </c>
      <c r="V158" s="30">
        <f t="shared" si="39"/>
        <v>0</v>
      </c>
      <c r="W158" s="27">
        <v>0</v>
      </c>
      <c r="X158" s="27">
        <v>0</v>
      </c>
      <c r="Y158" s="27">
        <v>0</v>
      </c>
      <c r="Z158" s="27">
        <v>0</v>
      </c>
      <c r="AA158" s="30">
        <f t="shared" si="40"/>
        <v>0</v>
      </c>
      <c r="AB158" s="27">
        <v>0</v>
      </c>
      <c r="AC158" s="27">
        <v>0</v>
      </c>
      <c r="AD158" s="27">
        <v>0</v>
      </c>
      <c r="AE158" s="30">
        <f t="shared" si="41"/>
        <v>0</v>
      </c>
      <c r="AF158" s="27">
        <v>0</v>
      </c>
      <c r="AG158" s="27">
        <v>0</v>
      </c>
      <c r="AH158" s="27">
        <v>0</v>
      </c>
      <c r="AI158" s="30">
        <f t="shared" si="42"/>
        <v>0</v>
      </c>
      <c r="AJ158" s="27">
        <v>0</v>
      </c>
      <c r="AK158" s="27">
        <v>0</v>
      </c>
      <c r="AL158" s="27">
        <v>0</v>
      </c>
      <c r="AM158" s="30">
        <f t="shared" si="43"/>
        <v>0</v>
      </c>
      <c r="AN158" s="27">
        <v>0</v>
      </c>
      <c r="AO158" s="27">
        <v>0</v>
      </c>
      <c r="AP158" s="27">
        <v>0</v>
      </c>
      <c r="AQ158" s="32">
        <v>2</v>
      </c>
      <c r="AR158" s="32" t="s">
        <v>365</v>
      </c>
      <c r="AS158" s="40">
        <v>43434</v>
      </c>
      <c r="AT158" s="54" t="s">
        <v>231</v>
      </c>
      <c r="AU158" s="55" t="s">
        <v>780</v>
      </c>
      <c r="AV158" s="26" t="s">
        <v>770</v>
      </c>
      <c r="AW158" s="26" t="s">
        <v>771</v>
      </c>
      <c r="AX158" s="26" t="s">
        <v>781</v>
      </c>
    </row>
    <row r="159" spans="1:50" s="34" customFormat="1" ht="183.75" collapsed="1" x14ac:dyDescent="0.25">
      <c r="A159" s="34" t="s">
        <v>62</v>
      </c>
      <c r="B159" s="26">
        <f>SUBTOTAL(103,$C$17:C159)</f>
        <v>143</v>
      </c>
      <c r="C159" s="26" t="s">
        <v>62</v>
      </c>
      <c r="D159" s="26" t="s">
        <v>677</v>
      </c>
      <c r="E159" s="39" t="s">
        <v>678</v>
      </c>
      <c r="F159" s="37">
        <v>42877</v>
      </c>
      <c r="G159" s="27">
        <v>295969264</v>
      </c>
      <c r="H159" s="27">
        <v>0</v>
      </c>
      <c r="I159" s="27">
        <v>236775410</v>
      </c>
      <c r="J159" s="28">
        <f t="shared" si="58"/>
        <v>0.79999999594552496</v>
      </c>
      <c r="K159" s="27">
        <v>236775410</v>
      </c>
      <c r="L159" s="28">
        <f t="shared" si="59"/>
        <v>0.79999999594552496</v>
      </c>
      <c r="M159" s="29">
        <v>0</v>
      </c>
      <c r="N159" s="29">
        <v>236775410</v>
      </c>
      <c r="O159" s="29">
        <v>82694339.430000007</v>
      </c>
      <c r="P159" s="29">
        <v>0</v>
      </c>
      <c r="Q159" s="29">
        <v>0</v>
      </c>
      <c r="R159" s="30">
        <f t="shared" si="37"/>
        <v>0</v>
      </c>
      <c r="S159" s="30">
        <f t="shared" si="60"/>
        <v>0</v>
      </c>
      <c r="T159" s="30">
        <f t="shared" si="44"/>
        <v>0</v>
      </c>
      <c r="U159" s="30">
        <f t="shared" si="38"/>
        <v>0</v>
      </c>
      <c r="V159" s="30">
        <f t="shared" si="39"/>
        <v>0</v>
      </c>
      <c r="W159" s="27">
        <v>0</v>
      </c>
      <c r="X159" s="27">
        <v>0</v>
      </c>
      <c r="Y159" s="27">
        <v>0</v>
      </c>
      <c r="Z159" s="27">
        <v>0</v>
      </c>
      <c r="AA159" s="30">
        <f t="shared" si="40"/>
        <v>0</v>
      </c>
      <c r="AB159" s="27">
        <v>0</v>
      </c>
      <c r="AC159" s="27">
        <v>0</v>
      </c>
      <c r="AD159" s="27">
        <v>0</v>
      </c>
      <c r="AE159" s="30">
        <f t="shared" si="41"/>
        <v>0</v>
      </c>
      <c r="AF159" s="27">
        <v>0</v>
      </c>
      <c r="AG159" s="27">
        <v>0</v>
      </c>
      <c r="AH159" s="27">
        <v>0</v>
      </c>
      <c r="AI159" s="30">
        <f t="shared" si="42"/>
        <v>0</v>
      </c>
      <c r="AJ159" s="27">
        <v>0</v>
      </c>
      <c r="AK159" s="27">
        <v>0</v>
      </c>
      <c r="AL159" s="27">
        <v>0</v>
      </c>
      <c r="AM159" s="30">
        <f t="shared" si="43"/>
        <v>0</v>
      </c>
      <c r="AN159" s="27">
        <v>0</v>
      </c>
      <c r="AO159" s="27">
        <v>0</v>
      </c>
      <c r="AP159" s="27">
        <v>0</v>
      </c>
      <c r="AQ159" s="32">
        <v>5</v>
      </c>
      <c r="AR159" s="32" t="s">
        <v>366</v>
      </c>
      <c r="AS159" s="40">
        <v>43434</v>
      </c>
      <c r="AT159" s="54" t="s">
        <v>231</v>
      </c>
      <c r="AU159" s="55" t="s">
        <v>780</v>
      </c>
      <c r="AV159" s="26" t="s">
        <v>770</v>
      </c>
      <c r="AW159" s="26" t="s">
        <v>771</v>
      </c>
      <c r="AX159" s="26" t="s">
        <v>781</v>
      </c>
    </row>
    <row r="160" spans="1:50" s="34" customFormat="1" ht="157.5" collapsed="1" x14ac:dyDescent="0.25">
      <c r="A160" s="34" t="s">
        <v>51</v>
      </c>
      <c r="B160" s="26">
        <f>SUBTOTAL(103,$C$17:C160)</f>
        <v>144</v>
      </c>
      <c r="C160" s="26" t="s">
        <v>51</v>
      </c>
      <c r="D160" s="26" t="s">
        <v>679</v>
      </c>
      <c r="E160" s="39" t="s">
        <v>680</v>
      </c>
      <c r="F160" s="37">
        <v>42184</v>
      </c>
      <c r="G160" s="27">
        <v>365111040</v>
      </c>
      <c r="H160" s="27">
        <v>229413894.41</v>
      </c>
      <c r="I160" s="27">
        <v>346855488</v>
      </c>
      <c r="J160" s="28">
        <f t="shared" si="58"/>
        <v>0.95</v>
      </c>
      <c r="K160" s="27">
        <v>346855488</v>
      </c>
      <c r="L160" s="28">
        <f t="shared" si="59"/>
        <v>0.95</v>
      </c>
      <c r="M160" s="29">
        <v>0</v>
      </c>
      <c r="N160" s="29">
        <v>117441593.59</v>
      </c>
      <c r="O160" s="29">
        <v>0</v>
      </c>
      <c r="P160" s="29">
        <v>0</v>
      </c>
      <c r="Q160" s="29">
        <v>0</v>
      </c>
      <c r="R160" s="30">
        <f t="shared" si="37"/>
        <v>0</v>
      </c>
      <c r="S160" s="30">
        <f t="shared" si="60"/>
        <v>0</v>
      </c>
      <c r="T160" s="30">
        <f t="shared" si="44"/>
        <v>0</v>
      </c>
      <c r="U160" s="30">
        <f t="shared" si="38"/>
        <v>0</v>
      </c>
      <c r="V160" s="30">
        <f t="shared" si="39"/>
        <v>0</v>
      </c>
      <c r="W160" s="27">
        <v>0</v>
      </c>
      <c r="X160" s="27">
        <v>0</v>
      </c>
      <c r="Y160" s="27">
        <v>0</v>
      </c>
      <c r="Z160" s="27">
        <v>0</v>
      </c>
      <c r="AA160" s="30">
        <f t="shared" si="40"/>
        <v>0</v>
      </c>
      <c r="AB160" s="27">
        <v>0</v>
      </c>
      <c r="AC160" s="27">
        <v>0</v>
      </c>
      <c r="AD160" s="27">
        <v>0</v>
      </c>
      <c r="AE160" s="30">
        <f t="shared" si="41"/>
        <v>0</v>
      </c>
      <c r="AF160" s="27">
        <v>0</v>
      </c>
      <c r="AG160" s="27">
        <v>0</v>
      </c>
      <c r="AH160" s="27">
        <v>0</v>
      </c>
      <c r="AI160" s="30">
        <f t="shared" si="42"/>
        <v>0</v>
      </c>
      <c r="AJ160" s="27">
        <v>0</v>
      </c>
      <c r="AK160" s="27">
        <v>0</v>
      </c>
      <c r="AL160" s="27">
        <v>0</v>
      </c>
      <c r="AM160" s="30">
        <f t="shared" si="43"/>
        <v>0</v>
      </c>
      <c r="AN160" s="27">
        <v>0</v>
      </c>
      <c r="AO160" s="27">
        <v>0</v>
      </c>
      <c r="AP160" s="27">
        <v>0</v>
      </c>
      <c r="AQ160" s="32">
        <v>4</v>
      </c>
      <c r="AR160" s="32" t="s">
        <v>367</v>
      </c>
      <c r="AS160" s="40">
        <v>43434</v>
      </c>
      <c r="AT160" s="54" t="s">
        <v>231</v>
      </c>
      <c r="AU160" s="55" t="s">
        <v>780</v>
      </c>
      <c r="AV160" s="26" t="s">
        <v>770</v>
      </c>
      <c r="AW160" s="26" t="s">
        <v>771</v>
      </c>
      <c r="AX160" s="26" t="s">
        <v>781</v>
      </c>
    </row>
    <row r="161" spans="1:50" s="34" customFormat="1" ht="157.5" collapsed="1" x14ac:dyDescent="0.25">
      <c r="A161" s="34" t="s">
        <v>54</v>
      </c>
      <c r="B161" s="26">
        <f>SUBTOTAL(103,$C$17:C161)</f>
        <v>145</v>
      </c>
      <c r="C161" s="26" t="s">
        <v>54</v>
      </c>
      <c r="D161" s="26" t="s">
        <v>681</v>
      </c>
      <c r="E161" s="39" t="s">
        <v>682</v>
      </c>
      <c r="F161" s="37">
        <v>42242</v>
      </c>
      <c r="G161" s="27">
        <v>67120470</v>
      </c>
      <c r="H161" s="27">
        <v>13768354.460000001</v>
      </c>
      <c r="I161" s="27">
        <v>33560235</v>
      </c>
      <c r="J161" s="28">
        <f t="shared" si="58"/>
        <v>0.5</v>
      </c>
      <c r="K161" s="27">
        <v>33560235</v>
      </c>
      <c r="L161" s="28">
        <f t="shared" si="59"/>
        <v>0.5</v>
      </c>
      <c r="M161" s="29">
        <v>0</v>
      </c>
      <c r="N161" s="29">
        <v>19791880.539999999</v>
      </c>
      <c r="O161" s="29">
        <v>0</v>
      </c>
      <c r="P161" s="29">
        <v>0</v>
      </c>
      <c r="Q161" s="29">
        <v>0</v>
      </c>
      <c r="R161" s="30">
        <f t="shared" si="37"/>
        <v>0</v>
      </c>
      <c r="S161" s="30">
        <f t="shared" si="60"/>
        <v>0</v>
      </c>
      <c r="T161" s="30">
        <f t="shared" si="44"/>
        <v>0</v>
      </c>
      <c r="U161" s="30">
        <f t="shared" si="38"/>
        <v>0</v>
      </c>
      <c r="V161" s="30">
        <f t="shared" si="39"/>
        <v>0</v>
      </c>
      <c r="W161" s="27">
        <v>0</v>
      </c>
      <c r="X161" s="27">
        <v>0</v>
      </c>
      <c r="Y161" s="27">
        <v>0</v>
      </c>
      <c r="Z161" s="27">
        <v>0</v>
      </c>
      <c r="AA161" s="30">
        <f t="shared" si="40"/>
        <v>0</v>
      </c>
      <c r="AB161" s="27">
        <v>0</v>
      </c>
      <c r="AC161" s="27">
        <v>0</v>
      </c>
      <c r="AD161" s="27">
        <v>0</v>
      </c>
      <c r="AE161" s="30">
        <f t="shared" si="41"/>
        <v>0</v>
      </c>
      <c r="AF161" s="27">
        <v>0</v>
      </c>
      <c r="AG161" s="27">
        <v>0</v>
      </c>
      <c r="AH161" s="27">
        <v>0</v>
      </c>
      <c r="AI161" s="30">
        <f t="shared" si="42"/>
        <v>0</v>
      </c>
      <c r="AJ161" s="27">
        <v>0</v>
      </c>
      <c r="AK161" s="27">
        <v>0</v>
      </c>
      <c r="AL161" s="27">
        <v>0</v>
      </c>
      <c r="AM161" s="30">
        <f t="shared" si="43"/>
        <v>0</v>
      </c>
      <c r="AN161" s="27">
        <v>0</v>
      </c>
      <c r="AO161" s="27">
        <v>0</v>
      </c>
      <c r="AP161" s="27">
        <v>0</v>
      </c>
      <c r="AQ161" s="32">
        <v>3</v>
      </c>
      <c r="AR161" s="32" t="s">
        <v>368</v>
      </c>
      <c r="AS161" s="40">
        <v>43434</v>
      </c>
      <c r="AT161" s="54" t="s">
        <v>231</v>
      </c>
      <c r="AU161" s="55" t="s">
        <v>780</v>
      </c>
      <c r="AV161" s="26" t="s">
        <v>770</v>
      </c>
      <c r="AW161" s="26" t="s">
        <v>771</v>
      </c>
      <c r="AX161" s="26" t="s">
        <v>781</v>
      </c>
    </row>
    <row r="162" spans="1:50" s="34" customFormat="1" ht="210" collapsed="1" x14ac:dyDescent="0.25">
      <c r="A162" s="34" t="s">
        <v>57</v>
      </c>
      <c r="B162" s="26">
        <f>SUBTOTAL(103,$C$17:C162)</f>
        <v>146</v>
      </c>
      <c r="C162" s="26" t="s">
        <v>57</v>
      </c>
      <c r="D162" s="26" t="s">
        <v>683</v>
      </c>
      <c r="E162" s="39" t="s">
        <v>684</v>
      </c>
      <c r="F162" s="37">
        <v>42604</v>
      </c>
      <c r="G162" s="27">
        <v>129149514</v>
      </c>
      <c r="H162" s="27">
        <v>0</v>
      </c>
      <c r="I162" s="27">
        <v>103319611.2</v>
      </c>
      <c r="J162" s="28">
        <f t="shared" si="58"/>
        <v>0.8</v>
      </c>
      <c r="K162" s="27">
        <v>103319611.2</v>
      </c>
      <c r="L162" s="28">
        <f t="shared" si="59"/>
        <v>0.8</v>
      </c>
      <c r="M162" s="29">
        <v>0</v>
      </c>
      <c r="N162" s="29">
        <v>103319611.2</v>
      </c>
      <c r="O162" s="29">
        <v>628.44000000000005</v>
      </c>
      <c r="P162" s="29">
        <v>0</v>
      </c>
      <c r="Q162" s="29">
        <v>0</v>
      </c>
      <c r="R162" s="30">
        <f t="shared" si="37"/>
        <v>0</v>
      </c>
      <c r="S162" s="30">
        <f t="shared" si="60"/>
        <v>0</v>
      </c>
      <c r="T162" s="30">
        <f t="shared" si="44"/>
        <v>0</v>
      </c>
      <c r="U162" s="30">
        <f t="shared" si="38"/>
        <v>0</v>
      </c>
      <c r="V162" s="30">
        <f t="shared" si="39"/>
        <v>0</v>
      </c>
      <c r="W162" s="27">
        <v>0</v>
      </c>
      <c r="X162" s="27">
        <v>0</v>
      </c>
      <c r="Y162" s="27">
        <v>0</v>
      </c>
      <c r="Z162" s="27">
        <v>0</v>
      </c>
      <c r="AA162" s="30">
        <f t="shared" si="40"/>
        <v>0</v>
      </c>
      <c r="AB162" s="27">
        <v>0</v>
      </c>
      <c r="AC162" s="27">
        <v>0</v>
      </c>
      <c r="AD162" s="27">
        <v>0</v>
      </c>
      <c r="AE162" s="30">
        <f t="shared" si="41"/>
        <v>0</v>
      </c>
      <c r="AF162" s="27">
        <v>0</v>
      </c>
      <c r="AG162" s="27">
        <v>0</v>
      </c>
      <c r="AH162" s="27">
        <v>0</v>
      </c>
      <c r="AI162" s="30">
        <f t="shared" si="42"/>
        <v>0</v>
      </c>
      <c r="AJ162" s="27">
        <v>0</v>
      </c>
      <c r="AK162" s="27">
        <v>0</v>
      </c>
      <c r="AL162" s="27">
        <v>0</v>
      </c>
      <c r="AM162" s="30">
        <f t="shared" si="43"/>
        <v>0</v>
      </c>
      <c r="AN162" s="27">
        <v>0</v>
      </c>
      <c r="AO162" s="27">
        <v>0</v>
      </c>
      <c r="AP162" s="27">
        <v>0</v>
      </c>
      <c r="AQ162" s="32">
        <v>1</v>
      </c>
      <c r="AR162" s="32" t="s">
        <v>369</v>
      </c>
      <c r="AS162" s="40">
        <v>43434</v>
      </c>
      <c r="AT162" s="54" t="s">
        <v>231</v>
      </c>
      <c r="AU162" s="55" t="s">
        <v>780</v>
      </c>
      <c r="AV162" s="26" t="s">
        <v>770</v>
      </c>
      <c r="AW162" s="26" t="s">
        <v>771</v>
      </c>
      <c r="AX162" s="26" t="s">
        <v>781</v>
      </c>
    </row>
    <row r="163" spans="1:50" s="34" customFormat="1" ht="157.5" collapsed="1" x14ac:dyDescent="0.25">
      <c r="A163" s="34" t="s">
        <v>222</v>
      </c>
      <c r="B163" s="26">
        <f>SUBTOTAL(103,$C$17:C163)</f>
        <v>147</v>
      </c>
      <c r="C163" s="26" t="s">
        <v>222</v>
      </c>
      <c r="D163" s="26" t="s">
        <v>685</v>
      </c>
      <c r="E163" s="39" t="s">
        <v>686</v>
      </c>
      <c r="F163" s="37">
        <v>42837</v>
      </c>
      <c r="G163" s="27">
        <v>67491629</v>
      </c>
      <c r="H163" s="27">
        <v>30944526.5</v>
      </c>
      <c r="I163" s="27">
        <v>20247488.699999999</v>
      </c>
      <c r="J163" s="28">
        <f t="shared" si="58"/>
        <v>0.3</v>
      </c>
      <c r="K163" s="27">
        <v>20247488.699999999</v>
      </c>
      <c r="L163" s="28">
        <f t="shared" si="59"/>
        <v>0.3</v>
      </c>
      <c r="M163" s="29">
        <v>10697037.800000001</v>
      </c>
      <c r="N163" s="29">
        <v>0</v>
      </c>
      <c r="O163" s="29">
        <v>0</v>
      </c>
      <c r="P163" s="29">
        <v>10697037.800000001</v>
      </c>
      <c r="Q163" s="29">
        <v>10697037.800000001</v>
      </c>
      <c r="R163" s="30">
        <f t="shared" si="37"/>
        <v>10697037.800000001</v>
      </c>
      <c r="S163" s="30">
        <f t="shared" si="60"/>
        <v>0</v>
      </c>
      <c r="T163" s="30">
        <f t="shared" si="44"/>
        <v>10697037.800000001</v>
      </c>
      <c r="U163" s="30">
        <f t="shared" si="38"/>
        <v>0</v>
      </c>
      <c r="V163" s="30">
        <f t="shared" si="39"/>
        <v>10697037.800000001</v>
      </c>
      <c r="W163" s="27">
        <v>0</v>
      </c>
      <c r="X163" s="27">
        <v>10697037.800000001</v>
      </c>
      <c r="Y163" s="27">
        <v>0</v>
      </c>
      <c r="Z163" s="27">
        <v>0</v>
      </c>
      <c r="AA163" s="30">
        <f t="shared" si="40"/>
        <v>0</v>
      </c>
      <c r="AB163" s="27">
        <v>0</v>
      </c>
      <c r="AC163" s="27">
        <v>0</v>
      </c>
      <c r="AD163" s="27">
        <v>0</v>
      </c>
      <c r="AE163" s="30">
        <f t="shared" si="41"/>
        <v>0</v>
      </c>
      <c r="AF163" s="27">
        <v>0</v>
      </c>
      <c r="AG163" s="27">
        <v>0</v>
      </c>
      <c r="AH163" s="27">
        <v>0</v>
      </c>
      <c r="AI163" s="30">
        <f t="shared" si="42"/>
        <v>0</v>
      </c>
      <c r="AJ163" s="27">
        <v>0</v>
      </c>
      <c r="AK163" s="27">
        <v>0</v>
      </c>
      <c r="AL163" s="27">
        <v>0</v>
      </c>
      <c r="AM163" s="30">
        <f t="shared" si="43"/>
        <v>0</v>
      </c>
      <c r="AN163" s="27">
        <v>0</v>
      </c>
      <c r="AO163" s="27">
        <v>0</v>
      </c>
      <c r="AP163" s="27">
        <v>0</v>
      </c>
      <c r="AQ163" s="32">
        <v>5</v>
      </c>
      <c r="AR163" s="32" t="s">
        <v>370</v>
      </c>
      <c r="AS163" s="40">
        <v>43434</v>
      </c>
      <c r="AT163" s="54" t="s">
        <v>231</v>
      </c>
      <c r="AU163" s="55" t="s">
        <v>780</v>
      </c>
      <c r="AV163" s="26" t="s">
        <v>770</v>
      </c>
      <c r="AW163" s="26" t="s">
        <v>771</v>
      </c>
      <c r="AX163" s="26" t="s">
        <v>781</v>
      </c>
    </row>
    <row r="164" spans="1:50" s="34" customFormat="1" ht="157.5" collapsed="1" x14ac:dyDescent="0.25">
      <c r="A164" s="34" t="s">
        <v>38</v>
      </c>
      <c r="B164" s="26">
        <f>SUBTOTAL(103,$C$17:C164)</f>
        <v>148</v>
      </c>
      <c r="C164" s="26" t="s">
        <v>38</v>
      </c>
      <c r="D164" s="26" t="s">
        <v>687</v>
      </c>
      <c r="E164" s="39" t="s">
        <v>688</v>
      </c>
      <c r="F164" s="37">
        <v>42653</v>
      </c>
      <c r="G164" s="27">
        <v>19642587</v>
      </c>
      <c r="H164" s="27">
        <v>15971017.32</v>
      </c>
      <c r="I164" s="27">
        <v>13471477.93</v>
      </c>
      <c r="J164" s="28">
        <f t="shared" si="58"/>
        <v>0.68583012665286913</v>
      </c>
      <c r="K164" s="27">
        <v>5598140</v>
      </c>
      <c r="L164" s="28">
        <f t="shared" si="59"/>
        <v>0.28500013771098481</v>
      </c>
      <c r="M164" s="29">
        <v>2499539.39</v>
      </c>
      <c r="N164" s="29">
        <v>0</v>
      </c>
      <c r="O164" s="29">
        <v>0</v>
      </c>
      <c r="P164" s="29">
        <v>2499539.39</v>
      </c>
      <c r="Q164" s="29">
        <v>2499539.39</v>
      </c>
      <c r="R164" s="30">
        <f t="shared" si="37"/>
        <v>2499539.39</v>
      </c>
      <c r="S164" s="30">
        <f t="shared" si="60"/>
        <v>0</v>
      </c>
      <c r="T164" s="30">
        <f t="shared" si="44"/>
        <v>2499539.39</v>
      </c>
      <c r="U164" s="30">
        <f t="shared" si="38"/>
        <v>0</v>
      </c>
      <c r="V164" s="30">
        <f t="shared" si="39"/>
        <v>2499539.39</v>
      </c>
      <c r="W164" s="27">
        <v>0</v>
      </c>
      <c r="X164" s="27">
        <v>2499539.39</v>
      </c>
      <c r="Y164" s="27">
        <v>0</v>
      </c>
      <c r="Z164" s="27">
        <v>0</v>
      </c>
      <c r="AA164" s="30">
        <f t="shared" si="40"/>
        <v>0</v>
      </c>
      <c r="AB164" s="27">
        <v>0</v>
      </c>
      <c r="AC164" s="27">
        <v>0</v>
      </c>
      <c r="AD164" s="27">
        <v>0</v>
      </c>
      <c r="AE164" s="30">
        <f t="shared" si="41"/>
        <v>0</v>
      </c>
      <c r="AF164" s="27">
        <v>0</v>
      </c>
      <c r="AG164" s="27">
        <v>0</v>
      </c>
      <c r="AH164" s="27">
        <v>0</v>
      </c>
      <c r="AI164" s="30">
        <f t="shared" si="42"/>
        <v>0</v>
      </c>
      <c r="AJ164" s="27">
        <v>0</v>
      </c>
      <c r="AK164" s="27">
        <v>0</v>
      </c>
      <c r="AL164" s="27">
        <v>0</v>
      </c>
      <c r="AM164" s="30">
        <f t="shared" si="43"/>
        <v>0</v>
      </c>
      <c r="AN164" s="27">
        <v>0</v>
      </c>
      <c r="AO164" s="27">
        <v>0</v>
      </c>
      <c r="AP164" s="27">
        <v>0</v>
      </c>
      <c r="AQ164" s="32">
        <v>1</v>
      </c>
      <c r="AR164" s="32" t="s">
        <v>371</v>
      </c>
      <c r="AS164" s="40">
        <v>43434</v>
      </c>
      <c r="AT164" s="54" t="s">
        <v>231</v>
      </c>
      <c r="AU164" s="55" t="s">
        <v>774</v>
      </c>
      <c r="AV164" s="26" t="s">
        <v>770</v>
      </c>
      <c r="AW164" s="26" t="s">
        <v>771</v>
      </c>
      <c r="AX164" s="26" t="s">
        <v>781</v>
      </c>
    </row>
    <row r="165" spans="1:50" s="34" customFormat="1" ht="157.5" collapsed="1" x14ac:dyDescent="0.25">
      <c r="A165" s="34" t="s">
        <v>39</v>
      </c>
      <c r="B165" s="26">
        <f>SUBTOTAL(103,$C$17:C165)</f>
        <v>149</v>
      </c>
      <c r="C165" s="26" t="s">
        <v>39</v>
      </c>
      <c r="D165" s="26" t="s">
        <v>689</v>
      </c>
      <c r="E165" s="39" t="s">
        <v>690</v>
      </c>
      <c r="F165" s="37">
        <v>42653</v>
      </c>
      <c r="G165" s="27">
        <v>15426858</v>
      </c>
      <c r="H165" s="27">
        <v>11637487.130000001</v>
      </c>
      <c r="I165" s="27">
        <v>8684220.8200000003</v>
      </c>
      <c r="J165" s="28">
        <f t="shared" si="58"/>
        <v>0.56292868061662327</v>
      </c>
      <c r="K165" s="27">
        <v>4396660</v>
      </c>
      <c r="L165" s="28">
        <f t="shared" si="59"/>
        <v>0.28500035457641471</v>
      </c>
      <c r="M165" s="29">
        <v>2953266.31</v>
      </c>
      <c r="N165" s="29">
        <v>0</v>
      </c>
      <c r="O165" s="29">
        <v>0</v>
      </c>
      <c r="P165" s="29">
        <v>2953266.31</v>
      </c>
      <c r="Q165" s="29">
        <v>2953266.31</v>
      </c>
      <c r="R165" s="30">
        <f t="shared" si="37"/>
        <v>2953266.31</v>
      </c>
      <c r="S165" s="30">
        <f t="shared" si="60"/>
        <v>0</v>
      </c>
      <c r="T165" s="30">
        <f t="shared" si="44"/>
        <v>2953266.31</v>
      </c>
      <c r="U165" s="30">
        <f t="shared" si="38"/>
        <v>0</v>
      </c>
      <c r="V165" s="30">
        <f t="shared" si="39"/>
        <v>2953266.31</v>
      </c>
      <c r="W165" s="27">
        <v>0</v>
      </c>
      <c r="X165" s="27">
        <v>2953266.31</v>
      </c>
      <c r="Y165" s="27">
        <v>0</v>
      </c>
      <c r="Z165" s="27">
        <v>0</v>
      </c>
      <c r="AA165" s="30">
        <f t="shared" si="40"/>
        <v>0</v>
      </c>
      <c r="AB165" s="27">
        <v>0</v>
      </c>
      <c r="AC165" s="27">
        <v>0</v>
      </c>
      <c r="AD165" s="27">
        <v>0</v>
      </c>
      <c r="AE165" s="30">
        <f t="shared" si="41"/>
        <v>0</v>
      </c>
      <c r="AF165" s="27">
        <v>0</v>
      </c>
      <c r="AG165" s="27">
        <v>0</v>
      </c>
      <c r="AH165" s="27">
        <v>0</v>
      </c>
      <c r="AI165" s="30">
        <f t="shared" si="42"/>
        <v>0</v>
      </c>
      <c r="AJ165" s="27">
        <v>0</v>
      </c>
      <c r="AK165" s="27">
        <v>0</v>
      </c>
      <c r="AL165" s="27">
        <v>0</v>
      </c>
      <c r="AM165" s="30">
        <f t="shared" si="43"/>
        <v>0</v>
      </c>
      <c r="AN165" s="27">
        <v>0</v>
      </c>
      <c r="AO165" s="27">
        <v>0</v>
      </c>
      <c r="AP165" s="27">
        <v>0</v>
      </c>
      <c r="AQ165" s="32">
        <v>1</v>
      </c>
      <c r="AR165" s="32" t="s">
        <v>372</v>
      </c>
      <c r="AS165" s="40">
        <v>43434</v>
      </c>
      <c r="AT165" s="54" t="s">
        <v>231</v>
      </c>
      <c r="AU165" s="55" t="s">
        <v>774</v>
      </c>
      <c r="AV165" s="26" t="s">
        <v>770</v>
      </c>
      <c r="AW165" s="26" t="s">
        <v>771</v>
      </c>
      <c r="AX165" s="26" t="s">
        <v>781</v>
      </c>
    </row>
    <row r="166" spans="1:50" s="34" customFormat="1" ht="157.5" collapsed="1" x14ac:dyDescent="0.25">
      <c r="A166" s="34" t="s">
        <v>40</v>
      </c>
      <c r="B166" s="26">
        <f>SUBTOTAL(103,$C$17:C166)</f>
        <v>150</v>
      </c>
      <c r="C166" s="26" t="s">
        <v>40</v>
      </c>
      <c r="D166" s="26" t="s">
        <v>691</v>
      </c>
      <c r="E166" s="39" t="s">
        <v>692</v>
      </c>
      <c r="F166" s="37">
        <v>42653</v>
      </c>
      <c r="G166" s="27">
        <v>28692252</v>
      </c>
      <c r="H166" s="27">
        <v>19666582.149999999</v>
      </c>
      <c r="I166" s="27">
        <v>16945829.91</v>
      </c>
      <c r="J166" s="28">
        <f t="shared" si="58"/>
        <v>0.5906064783621725</v>
      </c>
      <c r="K166" s="27">
        <v>8177290</v>
      </c>
      <c r="L166" s="28">
        <f t="shared" si="59"/>
        <v>0.28499993656824146</v>
      </c>
      <c r="M166" s="29">
        <v>2720752.24</v>
      </c>
      <c r="N166" s="29">
        <v>0</v>
      </c>
      <c r="O166" s="29">
        <v>0</v>
      </c>
      <c r="P166" s="29">
        <v>2720752.24</v>
      </c>
      <c r="Q166" s="29">
        <v>2720752.24</v>
      </c>
      <c r="R166" s="30">
        <f t="shared" si="37"/>
        <v>2720752.24</v>
      </c>
      <c r="S166" s="30">
        <f t="shared" si="60"/>
        <v>0</v>
      </c>
      <c r="T166" s="30">
        <f t="shared" si="44"/>
        <v>2720752.24</v>
      </c>
      <c r="U166" s="30">
        <f t="shared" si="38"/>
        <v>0</v>
      </c>
      <c r="V166" s="30">
        <f t="shared" si="39"/>
        <v>2720752.24</v>
      </c>
      <c r="W166" s="27">
        <v>0</v>
      </c>
      <c r="X166" s="27">
        <v>2720752.24</v>
      </c>
      <c r="Y166" s="27">
        <v>0</v>
      </c>
      <c r="Z166" s="27">
        <v>0</v>
      </c>
      <c r="AA166" s="30">
        <f t="shared" si="40"/>
        <v>0</v>
      </c>
      <c r="AB166" s="27">
        <v>0</v>
      </c>
      <c r="AC166" s="27">
        <v>0</v>
      </c>
      <c r="AD166" s="27">
        <v>0</v>
      </c>
      <c r="AE166" s="30">
        <f t="shared" si="41"/>
        <v>0</v>
      </c>
      <c r="AF166" s="27">
        <v>0</v>
      </c>
      <c r="AG166" s="27">
        <v>0</v>
      </c>
      <c r="AH166" s="27">
        <v>0</v>
      </c>
      <c r="AI166" s="30">
        <f t="shared" si="42"/>
        <v>0</v>
      </c>
      <c r="AJ166" s="27">
        <v>0</v>
      </c>
      <c r="AK166" s="27">
        <v>0</v>
      </c>
      <c r="AL166" s="27">
        <v>0</v>
      </c>
      <c r="AM166" s="30">
        <f t="shared" si="43"/>
        <v>0</v>
      </c>
      <c r="AN166" s="27">
        <v>0</v>
      </c>
      <c r="AO166" s="27">
        <v>0</v>
      </c>
      <c r="AP166" s="27">
        <v>0</v>
      </c>
      <c r="AQ166" s="32">
        <v>1</v>
      </c>
      <c r="AR166" s="32" t="s">
        <v>373</v>
      </c>
      <c r="AS166" s="40">
        <v>43434</v>
      </c>
      <c r="AT166" s="54" t="s">
        <v>231</v>
      </c>
      <c r="AU166" s="55" t="s">
        <v>774</v>
      </c>
      <c r="AV166" s="26" t="s">
        <v>770</v>
      </c>
      <c r="AW166" s="26" t="s">
        <v>771</v>
      </c>
      <c r="AX166" s="26" t="s">
        <v>781</v>
      </c>
    </row>
    <row r="167" spans="1:50" s="34" customFormat="1" ht="157.5" collapsed="1" x14ac:dyDescent="0.25">
      <c r="A167" s="34" t="s">
        <v>41</v>
      </c>
      <c r="B167" s="26">
        <f>SUBTOTAL(103,$C$17:C167)</f>
        <v>151</v>
      </c>
      <c r="C167" s="26" t="s">
        <v>41</v>
      </c>
      <c r="D167" s="26" t="s">
        <v>693</v>
      </c>
      <c r="E167" s="39" t="s">
        <v>694</v>
      </c>
      <c r="F167" s="37">
        <v>42653</v>
      </c>
      <c r="G167" s="27">
        <v>15888723</v>
      </c>
      <c r="H167" s="27">
        <v>12207340.75</v>
      </c>
      <c r="I167" s="27">
        <v>8687960.4900000002</v>
      </c>
      <c r="J167" s="28">
        <f t="shared" si="58"/>
        <v>0.54680042505618609</v>
      </c>
      <c r="K167" s="27">
        <v>4528290</v>
      </c>
      <c r="L167" s="28">
        <f t="shared" si="59"/>
        <v>0.28500024828930559</v>
      </c>
      <c r="M167" s="29">
        <v>3519380.26</v>
      </c>
      <c r="N167" s="29">
        <v>0</v>
      </c>
      <c r="O167" s="29">
        <v>0</v>
      </c>
      <c r="P167" s="29">
        <v>3519380.26</v>
      </c>
      <c r="Q167" s="29">
        <v>3519380.26</v>
      </c>
      <c r="R167" s="30">
        <f t="shared" si="37"/>
        <v>3519380.26</v>
      </c>
      <c r="S167" s="30">
        <f t="shared" si="60"/>
        <v>0</v>
      </c>
      <c r="T167" s="30">
        <f t="shared" si="44"/>
        <v>3519380.26</v>
      </c>
      <c r="U167" s="30">
        <f t="shared" si="38"/>
        <v>0</v>
      </c>
      <c r="V167" s="30">
        <f t="shared" si="39"/>
        <v>3519380.26</v>
      </c>
      <c r="W167" s="27">
        <v>0</v>
      </c>
      <c r="X167" s="27">
        <v>3519380.26</v>
      </c>
      <c r="Y167" s="27">
        <v>0</v>
      </c>
      <c r="Z167" s="27">
        <v>0</v>
      </c>
      <c r="AA167" s="30">
        <f t="shared" si="40"/>
        <v>0</v>
      </c>
      <c r="AB167" s="27">
        <v>0</v>
      </c>
      <c r="AC167" s="27">
        <v>0</v>
      </c>
      <c r="AD167" s="27">
        <v>0</v>
      </c>
      <c r="AE167" s="30">
        <f t="shared" si="41"/>
        <v>0</v>
      </c>
      <c r="AF167" s="27">
        <v>0</v>
      </c>
      <c r="AG167" s="27">
        <v>0</v>
      </c>
      <c r="AH167" s="27">
        <v>0</v>
      </c>
      <c r="AI167" s="30">
        <f t="shared" si="42"/>
        <v>0</v>
      </c>
      <c r="AJ167" s="27">
        <v>0</v>
      </c>
      <c r="AK167" s="27">
        <v>0</v>
      </c>
      <c r="AL167" s="27">
        <v>0</v>
      </c>
      <c r="AM167" s="30">
        <f t="shared" si="43"/>
        <v>0</v>
      </c>
      <c r="AN167" s="27">
        <v>0</v>
      </c>
      <c r="AO167" s="27">
        <v>0</v>
      </c>
      <c r="AP167" s="27">
        <v>0</v>
      </c>
      <c r="AQ167" s="32">
        <v>1</v>
      </c>
      <c r="AR167" s="32" t="s">
        <v>374</v>
      </c>
      <c r="AS167" s="40">
        <v>43434</v>
      </c>
      <c r="AT167" s="54" t="s">
        <v>231</v>
      </c>
      <c r="AU167" s="55" t="s">
        <v>774</v>
      </c>
      <c r="AV167" s="26" t="s">
        <v>770</v>
      </c>
      <c r="AW167" s="26" t="s">
        <v>771</v>
      </c>
      <c r="AX167" s="26" t="s">
        <v>781</v>
      </c>
    </row>
    <row r="168" spans="1:50" s="34" customFormat="1" ht="157.5" collapsed="1" x14ac:dyDescent="0.25">
      <c r="A168" s="34" t="s">
        <v>98</v>
      </c>
      <c r="B168" s="26">
        <f>SUBTOTAL(103,$C$17:C168)</f>
        <v>152</v>
      </c>
      <c r="C168" s="26" t="s">
        <v>98</v>
      </c>
      <c r="D168" s="26" t="s">
        <v>695</v>
      </c>
      <c r="E168" s="39" t="s">
        <v>696</v>
      </c>
      <c r="F168" s="37">
        <v>42458</v>
      </c>
      <c r="G168" s="27">
        <v>1496964330</v>
      </c>
      <c r="H168" s="27">
        <v>765911242.59000003</v>
      </c>
      <c r="I168" s="27">
        <v>765911242.59000003</v>
      </c>
      <c r="J168" s="28">
        <f t="shared" si="58"/>
        <v>0.51164294782494923</v>
      </c>
      <c r="K168" s="27">
        <v>748482099</v>
      </c>
      <c r="L168" s="28">
        <f t="shared" si="59"/>
        <v>0.49999995591077312</v>
      </c>
      <c r="M168" s="29">
        <v>0</v>
      </c>
      <c r="N168" s="29">
        <v>0</v>
      </c>
      <c r="O168" s="29">
        <v>17429143.59</v>
      </c>
      <c r="P168" s="29">
        <v>0</v>
      </c>
      <c r="Q168" s="29">
        <v>0</v>
      </c>
      <c r="R168" s="30">
        <f t="shared" si="37"/>
        <v>0</v>
      </c>
      <c r="S168" s="30">
        <f t="shared" si="60"/>
        <v>0</v>
      </c>
      <c r="T168" s="30">
        <f t="shared" si="44"/>
        <v>0</v>
      </c>
      <c r="U168" s="30">
        <f t="shared" si="38"/>
        <v>0</v>
      </c>
      <c r="V168" s="30">
        <f t="shared" si="39"/>
        <v>0</v>
      </c>
      <c r="W168" s="27">
        <v>0</v>
      </c>
      <c r="X168" s="27">
        <v>0</v>
      </c>
      <c r="Y168" s="27">
        <v>0</v>
      </c>
      <c r="Z168" s="27">
        <v>0</v>
      </c>
      <c r="AA168" s="30">
        <f t="shared" si="40"/>
        <v>0</v>
      </c>
      <c r="AB168" s="27">
        <v>0</v>
      </c>
      <c r="AC168" s="27">
        <v>0</v>
      </c>
      <c r="AD168" s="27">
        <v>0</v>
      </c>
      <c r="AE168" s="30">
        <f t="shared" si="41"/>
        <v>0</v>
      </c>
      <c r="AF168" s="27">
        <v>0</v>
      </c>
      <c r="AG168" s="27">
        <v>0</v>
      </c>
      <c r="AH168" s="27">
        <v>0</v>
      </c>
      <c r="AI168" s="30">
        <f t="shared" si="42"/>
        <v>0</v>
      </c>
      <c r="AJ168" s="27">
        <v>0</v>
      </c>
      <c r="AK168" s="27">
        <v>0</v>
      </c>
      <c r="AL168" s="27">
        <v>0</v>
      </c>
      <c r="AM168" s="30">
        <f t="shared" si="43"/>
        <v>0</v>
      </c>
      <c r="AN168" s="27">
        <v>0</v>
      </c>
      <c r="AO168" s="27">
        <v>0</v>
      </c>
      <c r="AP168" s="27">
        <v>0</v>
      </c>
      <c r="AQ168" s="32">
        <v>1</v>
      </c>
      <c r="AR168" s="32" t="s">
        <v>375</v>
      </c>
      <c r="AS168" s="40">
        <v>43190</v>
      </c>
      <c r="AT168" s="54" t="s">
        <v>231</v>
      </c>
      <c r="AU168" s="55" t="s">
        <v>782</v>
      </c>
      <c r="AV168" s="26" t="s">
        <v>770</v>
      </c>
      <c r="AW168" s="26" t="s">
        <v>771</v>
      </c>
      <c r="AX168" s="26" t="s">
        <v>783</v>
      </c>
    </row>
    <row r="169" spans="1:50" s="34" customFormat="1" ht="236.25" collapsed="1" x14ac:dyDescent="0.25">
      <c r="A169" s="34" t="s">
        <v>104</v>
      </c>
      <c r="B169" s="26">
        <f>SUBTOTAL(103,$C$17:C169)</f>
        <v>153</v>
      </c>
      <c r="C169" s="26" t="s">
        <v>104</v>
      </c>
      <c r="D169" s="26" t="s">
        <v>697</v>
      </c>
      <c r="E169" s="39" t="s">
        <v>698</v>
      </c>
      <c r="F169" s="37">
        <v>42734</v>
      </c>
      <c r="G169" s="27">
        <v>233353504</v>
      </c>
      <c r="H169" s="27">
        <v>172333942.80000001</v>
      </c>
      <c r="I169" s="27">
        <v>221149590.56</v>
      </c>
      <c r="J169" s="28">
        <f t="shared" si="58"/>
        <v>0.94770203476353199</v>
      </c>
      <c r="K169" s="27">
        <v>186682802</v>
      </c>
      <c r="L169" s="28">
        <f t="shared" si="59"/>
        <v>0.79999999485758744</v>
      </c>
      <c r="M169" s="29">
        <v>0</v>
      </c>
      <c r="N169" s="29">
        <v>48815647.759999998</v>
      </c>
      <c r="O169" s="29">
        <v>1734826.6</v>
      </c>
      <c r="P169" s="29">
        <v>0</v>
      </c>
      <c r="Q169" s="29">
        <v>536238.23999999464</v>
      </c>
      <c r="R169" s="30">
        <f t="shared" si="37"/>
        <v>0</v>
      </c>
      <c r="S169" s="30">
        <f t="shared" si="60"/>
        <v>0</v>
      </c>
      <c r="T169" s="30">
        <f t="shared" si="44"/>
        <v>0</v>
      </c>
      <c r="U169" s="30">
        <f t="shared" si="38"/>
        <v>0</v>
      </c>
      <c r="V169" s="30">
        <f t="shared" si="39"/>
        <v>0</v>
      </c>
      <c r="W169" s="27">
        <v>0</v>
      </c>
      <c r="X169" s="27">
        <v>0</v>
      </c>
      <c r="Y169" s="27">
        <v>0</v>
      </c>
      <c r="Z169" s="27">
        <v>0</v>
      </c>
      <c r="AA169" s="30">
        <f t="shared" si="40"/>
        <v>0</v>
      </c>
      <c r="AB169" s="27">
        <v>0</v>
      </c>
      <c r="AC169" s="27">
        <v>0</v>
      </c>
      <c r="AD169" s="27">
        <v>0</v>
      </c>
      <c r="AE169" s="30">
        <f t="shared" si="41"/>
        <v>0</v>
      </c>
      <c r="AF169" s="27">
        <v>0</v>
      </c>
      <c r="AG169" s="27">
        <v>0</v>
      </c>
      <c r="AH169" s="27">
        <v>0</v>
      </c>
      <c r="AI169" s="30">
        <f t="shared" si="42"/>
        <v>0</v>
      </c>
      <c r="AJ169" s="27">
        <v>0</v>
      </c>
      <c r="AK169" s="27">
        <v>0</v>
      </c>
      <c r="AL169" s="27">
        <v>0</v>
      </c>
      <c r="AM169" s="30">
        <f t="shared" si="43"/>
        <v>0</v>
      </c>
      <c r="AN169" s="27">
        <v>0</v>
      </c>
      <c r="AO169" s="27">
        <v>0</v>
      </c>
      <c r="AP169" s="27">
        <v>0</v>
      </c>
      <c r="AQ169" s="32">
        <v>8</v>
      </c>
      <c r="AR169" s="32" t="s">
        <v>376</v>
      </c>
      <c r="AS169" s="40">
        <v>43190</v>
      </c>
      <c r="AT169" s="54" t="s">
        <v>231</v>
      </c>
      <c r="AU169" s="55" t="s">
        <v>782</v>
      </c>
      <c r="AV169" s="26" t="s">
        <v>770</v>
      </c>
      <c r="AW169" s="26" t="s">
        <v>771</v>
      </c>
      <c r="AX169" s="26" t="s">
        <v>783</v>
      </c>
    </row>
    <row r="170" spans="1:50" s="34" customFormat="1" ht="157.5" collapsed="1" x14ac:dyDescent="0.25">
      <c r="A170" s="34" t="s">
        <v>90</v>
      </c>
      <c r="B170" s="26">
        <f>SUBTOTAL(103,$C$17:C170)</f>
        <v>154</v>
      </c>
      <c r="C170" s="26" t="s">
        <v>90</v>
      </c>
      <c r="D170" s="26" t="s">
        <v>699</v>
      </c>
      <c r="E170" s="39" t="s">
        <v>700</v>
      </c>
      <c r="F170" s="37">
        <v>42209</v>
      </c>
      <c r="G170" s="27">
        <v>980180985</v>
      </c>
      <c r="H170" s="27">
        <v>133545870.03</v>
      </c>
      <c r="I170" s="27">
        <v>825289998.27999997</v>
      </c>
      <c r="J170" s="28">
        <f t="shared" si="58"/>
        <v>0.84197715616774582</v>
      </c>
      <c r="K170" s="27">
        <v>784144788</v>
      </c>
      <c r="L170" s="28">
        <f t="shared" si="59"/>
        <v>0.8</v>
      </c>
      <c r="M170" s="29">
        <v>0</v>
      </c>
      <c r="N170" s="29">
        <v>691744128.25</v>
      </c>
      <c r="O170" s="29">
        <v>16967473.010000002</v>
      </c>
      <c r="P170" s="29">
        <v>0</v>
      </c>
      <c r="Q170" s="29">
        <v>0</v>
      </c>
      <c r="R170" s="30">
        <f t="shared" si="37"/>
        <v>0</v>
      </c>
      <c r="S170" s="30">
        <f t="shared" si="60"/>
        <v>0</v>
      </c>
      <c r="T170" s="30">
        <f t="shared" si="44"/>
        <v>0</v>
      </c>
      <c r="U170" s="30">
        <f t="shared" si="38"/>
        <v>0</v>
      </c>
      <c r="V170" s="30">
        <f t="shared" si="39"/>
        <v>0</v>
      </c>
      <c r="W170" s="27">
        <v>0</v>
      </c>
      <c r="X170" s="27">
        <v>0</v>
      </c>
      <c r="Y170" s="27">
        <v>0</v>
      </c>
      <c r="Z170" s="27">
        <v>0</v>
      </c>
      <c r="AA170" s="30">
        <f t="shared" si="40"/>
        <v>0</v>
      </c>
      <c r="AB170" s="27">
        <v>0</v>
      </c>
      <c r="AC170" s="27">
        <v>0</v>
      </c>
      <c r="AD170" s="27">
        <v>0</v>
      </c>
      <c r="AE170" s="30">
        <f t="shared" si="41"/>
        <v>0</v>
      </c>
      <c r="AF170" s="27">
        <v>0</v>
      </c>
      <c r="AG170" s="27">
        <v>0</v>
      </c>
      <c r="AH170" s="27">
        <v>0</v>
      </c>
      <c r="AI170" s="30">
        <f t="shared" si="42"/>
        <v>0</v>
      </c>
      <c r="AJ170" s="27">
        <v>0</v>
      </c>
      <c r="AK170" s="27">
        <v>0</v>
      </c>
      <c r="AL170" s="27">
        <v>0</v>
      </c>
      <c r="AM170" s="30">
        <f t="shared" si="43"/>
        <v>0</v>
      </c>
      <c r="AN170" s="27">
        <v>0</v>
      </c>
      <c r="AO170" s="27">
        <v>0</v>
      </c>
      <c r="AP170" s="27">
        <v>0</v>
      </c>
      <c r="AQ170" s="32">
        <v>4</v>
      </c>
      <c r="AR170" s="32" t="s">
        <v>377</v>
      </c>
      <c r="AS170" s="40">
        <v>43251</v>
      </c>
      <c r="AT170" s="54" t="s">
        <v>231</v>
      </c>
      <c r="AU170" s="55" t="s">
        <v>784</v>
      </c>
      <c r="AV170" s="26" t="s">
        <v>770</v>
      </c>
      <c r="AW170" s="26" t="s">
        <v>771</v>
      </c>
      <c r="AX170" s="26" t="s">
        <v>783</v>
      </c>
    </row>
    <row r="171" spans="1:50" s="34" customFormat="1" ht="210" collapsed="1" x14ac:dyDescent="0.25">
      <c r="A171" s="34" t="s">
        <v>108</v>
      </c>
      <c r="B171" s="26">
        <f>SUBTOTAL(103,$C$17:C171)</f>
        <v>155</v>
      </c>
      <c r="C171" s="26" t="s">
        <v>108</v>
      </c>
      <c r="D171" s="26" t="s">
        <v>701</v>
      </c>
      <c r="E171" s="39" t="s">
        <v>702</v>
      </c>
      <c r="F171" s="37">
        <v>42936</v>
      </c>
      <c r="G171" s="27">
        <v>277124836</v>
      </c>
      <c r="H171" s="27">
        <v>0</v>
      </c>
      <c r="I171" s="27">
        <v>221699868.80000001</v>
      </c>
      <c r="J171" s="28">
        <f t="shared" si="58"/>
        <v>0.8</v>
      </c>
      <c r="K171" s="27">
        <v>221699868.80000001</v>
      </c>
      <c r="L171" s="28">
        <f t="shared" si="59"/>
        <v>0.8</v>
      </c>
      <c r="M171" s="29">
        <v>0</v>
      </c>
      <c r="N171" s="29">
        <v>221699868.80000001</v>
      </c>
      <c r="O171" s="29">
        <v>30267454.719999999</v>
      </c>
      <c r="P171" s="29">
        <v>0</v>
      </c>
      <c r="Q171" s="29">
        <v>0</v>
      </c>
      <c r="R171" s="30">
        <f t="shared" si="37"/>
        <v>0</v>
      </c>
      <c r="S171" s="30">
        <f t="shared" si="60"/>
        <v>0</v>
      </c>
      <c r="T171" s="30">
        <f t="shared" si="44"/>
        <v>0</v>
      </c>
      <c r="U171" s="30">
        <f t="shared" si="38"/>
        <v>0</v>
      </c>
      <c r="V171" s="30">
        <f t="shared" si="39"/>
        <v>0</v>
      </c>
      <c r="W171" s="27">
        <v>0</v>
      </c>
      <c r="X171" s="27">
        <v>0</v>
      </c>
      <c r="Y171" s="27">
        <v>0</v>
      </c>
      <c r="Z171" s="27">
        <v>0</v>
      </c>
      <c r="AA171" s="30">
        <f t="shared" si="40"/>
        <v>0</v>
      </c>
      <c r="AB171" s="27">
        <v>0</v>
      </c>
      <c r="AC171" s="27">
        <v>0</v>
      </c>
      <c r="AD171" s="27">
        <v>0</v>
      </c>
      <c r="AE171" s="30">
        <f t="shared" si="41"/>
        <v>0</v>
      </c>
      <c r="AF171" s="27">
        <v>0</v>
      </c>
      <c r="AG171" s="27">
        <v>0</v>
      </c>
      <c r="AH171" s="27">
        <v>0</v>
      </c>
      <c r="AI171" s="30">
        <f t="shared" si="42"/>
        <v>0</v>
      </c>
      <c r="AJ171" s="27">
        <v>0</v>
      </c>
      <c r="AK171" s="27">
        <v>0</v>
      </c>
      <c r="AL171" s="27">
        <v>0</v>
      </c>
      <c r="AM171" s="30">
        <f t="shared" si="43"/>
        <v>0</v>
      </c>
      <c r="AN171" s="27">
        <v>0</v>
      </c>
      <c r="AO171" s="27">
        <v>0</v>
      </c>
      <c r="AP171" s="27">
        <v>0</v>
      </c>
      <c r="AQ171" s="32">
        <v>1</v>
      </c>
      <c r="AR171" s="32" t="s">
        <v>378</v>
      </c>
      <c r="AS171" s="40">
        <v>43281</v>
      </c>
      <c r="AT171" s="54" t="s">
        <v>231</v>
      </c>
      <c r="AU171" s="55" t="s">
        <v>782</v>
      </c>
      <c r="AV171" s="26" t="s">
        <v>770</v>
      </c>
      <c r="AW171" s="26" t="s">
        <v>771</v>
      </c>
      <c r="AX171" s="26" t="s">
        <v>783</v>
      </c>
    </row>
    <row r="172" spans="1:50" s="34" customFormat="1" ht="151.5" customHeight="1" collapsed="1" x14ac:dyDescent="0.25">
      <c r="A172" s="34" t="s">
        <v>92</v>
      </c>
      <c r="B172" s="26">
        <f>SUBTOTAL(103,$C$17:C172)</f>
        <v>156</v>
      </c>
      <c r="C172" s="26" t="s">
        <v>92</v>
      </c>
      <c r="D172" s="26" t="s">
        <v>703</v>
      </c>
      <c r="E172" s="39" t="s">
        <v>411</v>
      </c>
      <c r="F172" s="37">
        <v>42734</v>
      </c>
      <c r="G172" s="27">
        <v>82951741</v>
      </c>
      <c r="H172" s="27">
        <v>9195365.9399999995</v>
      </c>
      <c r="I172" s="27">
        <v>66361392.799999997</v>
      </c>
      <c r="J172" s="28">
        <f t="shared" si="58"/>
        <v>0.79999999999999993</v>
      </c>
      <c r="K172" s="27">
        <v>66361392.799999997</v>
      </c>
      <c r="L172" s="28">
        <f t="shared" si="59"/>
        <v>0.79999999999999993</v>
      </c>
      <c r="M172" s="29">
        <v>0</v>
      </c>
      <c r="N172" s="29">
        <v>57166026.859999999</v>
      </c>
      <c r="O172" s="29">
        <v>14703002.949999999</v>
      </c>
      <c r="P172" s="29">
        <v>0</v>
      </c>
      <c r="Q172" s="29">
        <v>0</v>
      </c>
      <c r="R172" s="30">
        <f t="shared" si="37"/>
        <v>0</v>
      </c>
      <c r="S172" s="30">
        <f t="shared" si="60"/>
        <v>0</v>
      </c>
      <c r="T172" s="30">
        <f t="shared" si="44"/>
        <v>0</v>
      </c>
      <c r="U172" s="30">
        <f t="shared" si="38"/>
        <v>0</v>
      </c>
      <c r="V172" s="30">
        <f t="shared" si="39"/>
        <v>0</v>
      </c>
      <c r="W172" s="27">
        <v>0</v>
      </c>
      <c r="X172" s="27">
        <v>0</v>
      </c>
      <c r="Y172" s="27">
        <v>0</v>
      </c>
      <c r="Z172" s="27">
        <v>0</v>
      </c>
      <c r="AA172" s="30">
        <f t="shared" si="40"/>
        <v>0</v>
      </c>
      <c r="AB172" s="27">
        <v>0</v>
      </c>
      <c r="AC172" s="27">
        <v>0</v>
      </c>
      <c r="AD172" s="27">
        <v>0</v>
      </c>
      <c r="AE172" s="30">
        <f t="shared" si="41"/>
        <v>0</v>
      </c>
      <c r="AF172" s="27">
        <v>0</v>
      </c>
      <c r="AG172" s="27">
        <v>0</v>
      </c>
      <c r="AH172" s="27">
        <v>0</v>
      </c>
      <c r="AI172" s="30">
        <f t="shared" si="42"/>
        <v>0</v>
      </c>
      <c r="AJ172" s="27">
        <v>0</v>
      </c>
      <c r="AK172" s="27">
        <v>0</v>
      </c>
      <c r="AL172" s="27">
        <v>0</v>
      </c>
      <c r="AM172" s="30">
        <f t="shared" si="43"/>
        <v>0</v>
      </c>
      <c r="AN172" s="27">
        <v>0</v>
      </c>
      <c r="AO172" s="27">
        <v>0</v>
      </c>
      <c r="AP172" s="27">
        <v>0</v>
      </c>
      <c r="AQ172" s="32">
        <v>1</v>
      </c>
      <c r="AR172" s="32" t="s">
        <v>379</v>
      </c>
      <c r="AS172" s="40">
        <v>43312</v>
      </c>
      <c r="AT172" s="54" t="s">
        <v>231</v>
      </c>
      <c r="AU172" s="55" t="s">
        <v>784</v>
      </c>
      <c r="AV172" s="26" t="s">
        <v>770</v>
      </c>
      <c r="AW172" s="26" t="s">
        <v>771</v>
      </c>
      <c r="AX172" s="26" t="s">
        <v>783</v>
      </c>
    </row>
    <row r="173" spans="1:50" s="34" customFormat="1" ht="146.25" customHeight="1" collapsed="1" x14ac:dyDescent="0.25">
      <c r="A173" s="34" t="s">
        <v>101</v>
      </c>
      <c r="B173" s="26">
        <f>SUBTOTAL(103,$C$17:C173)</f>
        <v>157</v>
      </c>
      <c r="C173" s="26" t="s">
        <v>101</v>
      </c>
      <c r="D173" s="26" t="s">
        <v>704</v>
      </c>
      <c r="E173" s="39" t="s">
        <v>705</v>
      </c>
      <c r="F173" s="37">
        <v>42656</v>
      </c>
      <c r="G173" s="27">
        <v>121993824</v>
      </c>
      <c r="H173" s="27">
        <v>70406061.719999999</v>
      </c>
      <c r="I173" s="27">
        <v>97595059.200000003</v>
      </c>
      <c r="J173" s="28">
        <f t="shared" si="58"/>
        <v>0.8</v>
      </c>
      <c r="K173" s="27">
        <v>97595059.200000003</v>
      </c>
      <c r="L173" s="28">
        <f t="shared" si="59"/>
        <v>0.8</v>
      </c>
      <c r="M173" s="29">
        <v>0</v>
      </c>
      <c r="N173" s="29">
        <v>27188997.48</v>
      </c>
      <c r="O173" s="29">
        <v>23013.38</v>
      </c>
      <c r="P173" s="29">
        <v>0</v>
      </c>
      <c r="Q173" s="29">
        <v>0</v>
      </c>
      <c r="R173" s="30">
        <f t="shared" si="37"/>
        <v>0</v>
      </c>
      <c r="S173" s="30">
        <f t="shared" si="60"/>
        <v>0</v>
      </c>
      <c r="T173" s="30">
        <f t="shared" si="44"/>
        <v>0</v>
      </c>
      <c r="U173" s="30">
        <f t="shared" si="38"/>
        <v>0</v>
      </c>
      <c r="V173" s="30">
        <f t="shared" si="39"/>
        <v>0</v>
      </c>
      <c r="W173" s="27">
        <v>0</v>
      </c>
      <c r="X173" s="27">
        <v>0</v>
      </c>
      <c r="Y173" s="27">
        <v>0</v>
      </c>
      <c r="Z173" s="27">
        <v>0</v>
      </c>
      <c r="AA173" s="30">
        <f t="shared" si="40"/>
        <v>0</v>
      </c>
      <c r="AB173" s="27">
        <v>0</v>
      </c>
      <c r="AC173" s="27">
        <v>0</v>
      </c>
      <c r="AD173" s="27">
        <v>0</v>
      </c>
      <c r="AE173" s="30">
        <f t="shared" si="41"/>
        <v>0</v>
      </c>
      <c r="AF173" s="27">
        <v>0</v>
      </c>
      <c r="AG173" s="27">
        <v>0</v>
      </c>
      <c r="AH173" s="27">
        <v>0</v>
      </c>
      <c r="AI173" s="30">
        <f t="shared" si="42"/>
        <v>0</v>
      </c>
      <c r="AJ173" s="27">
        <v>0</v>
      </c>
      <c r="AK173" s="27">
        <v>0</v>
      </c>
      <c r="AL173" s="27">
        <v>0</v>
      </c>
      <c r="AM173" s="30">
        <f t="shared" si="43"/>
        <v>0</v>
      </c>
      <c r="AN173" s="27">
        <v>0</v>
      </c>
      <c r="AO173" s="27">
        <v>0</v>
      </c>
      <c r="AP173" s="27">
        <v>0</v>
      </c>
      <c r="AQ173" s="32">
        <v>12</v>
      </c>
      <c r="AR173" s="32" t="s">
        <v>380</v>
      </c>
      <c r="AS173" s="40">
        <v>43312</v>
      </c>
      <c r="AT173" s="54" t="s">
        <v>231</v>
      </c>
      <c r="AU173" s="55" t="s">
        <v>782</v>
      </c>
      <c r="AV173" s="26" t="s">
        <v>770</v>
      </c>
      <c r="AW173" s="26" t="s">
        <v>771</v>
      </c>
      <c r="AX173" s="26" t="s">
        <v>783</v>
      </c>
    </row>
    <row r="174" spans="1:50" s="34" customFormat="1" ht="157.5" collapsed="1" x14ac:dyDescent="0.25">
      <c r="A174" s="34">
        <v>10007</v>
      </c>
      <c r="B174" s="26">
        <f>SUBTOTAL(103,$C$17:C174)</f>
        <v>158</v>
      </c>
      <c r="C174" s="26">
        <v>10007</v>
      </c>
      <c r="D174" s="26" t="s">
        <v>706</v>
      </c>
      <c r="E174" s="39" t="s">
        <v>707</v>
      </c>
      <c r="F174" s="37">
        <v>40591</v>
      </c>
      <c r="G174" s="27">
        <v>3101878595</v>
      </c>
      <c r="H174" s="27">
        <v>2514138971.2600002</v>
      </c>
      <c r="I174" s="27">
        <v>2946784665.25</v>
      </c>
      <c r="J174" s="28">
        <f t="shared" si="58"/>
        <v>0.95</v>
      </c>
      <c r="K174" s="27">
        <v>2354585614.75</v>
      </c>
      <c r="L174" s="28">
        <f t="shared" si="59"/>
        <v>0.75908374316951632</v>
      </c>
      <c r="M174" s="29">
        <v>0</v>
      </c>
      <c r="N174" s="29">
        <v>432645693.99000001</v>
      </c>
      <c r="O174" s="29">
        <v>330712837.69999999</v>
      </c>
      <c r="P174" s="29">
        <v>0</v>
      </c>
      <c r="Q174" s="29">
        <v>0</v>
      </c>
      <c r="R174" s="30">
        <f t="shared" si="37"/>
        <v>0</v>
      </c>
      <c r="S174" s="30">
        <f t="shared" si="60"/>
        <v>0</v>
      </c>
      <c r="T174" s="30">
        <f t="shared" si="44"/>
        <v>0</v>
      </c>
      <c r="U174" s="30">
        <f t="shared" si="38"/>
        <v>0</v>
      </c>
      <c r="V174" s="30">
        <f t="shared" si="39"/>
        <v>0</v>
      </c>
      <c r="W174" s="27">
        <v>0</v>
      </c>
      <c r="X174" s="27">
        <v>0</v>
      </c>
      <c r="Y174" s="27">
        <v>0</v>
      </c>
      <c r="Z174" s="27">
        <v>0</v>
      </c>
      <c r="AA174" s="30">
        <f t="shared" si="40"/>
        <v>0</v>
      </c>
      <c r="AB174" s="27">
        <v>0</v>
      </c>
      <c r="AC174" s="27">
        <v>0</v>
      </c>
      <c r="AD174" s="27">
        <v>0</v>
      </c>
      <c r="AE174" s="30">
        <f t="shared" si="41"/>
        <v>0</v>
      </c>
      <c r="AF174" s="27">
        <v>0</v>
      </c>
      <c r="AG174" s="27">
        <v>0</v>
      </c>
      <c r="AH174" s="27">
        <v>0</v>
      </c>
      <c r="AI174" s="30">
        <f t="shared" si="42"/>
        <v>0</v>
      </c>
      <c r="AJ174" s="27">
        <v>0</v>
      </c>
      <c r="AK174" s="27">
        <v>0</v>
      </c>
      <c r="AL174" s="27">
        <v>0</v>
      </c>
      <c r="AM174" s="30">
        <f t="shared" si="43"/>
        <v>0</v>
      </c>
      <c r="AN174" s="27">
        <v>0</v>
      </c>
      <c r="AO174" s="27">
        <v>0</v>
      </c>
      <c r="AP174" s="27">
        <v>0</v>
      </c>
      <c r="AQ174" s="32">
        <v>4</v>
      </c>
      <c r="AR174" s="32" t="s">
        <v>381</v>
      </c>
      <c r="AS174" s="40">
        <v>43343</v>
      </c>
      <c r="AT174" s="54" t="s">
        <v>231</v>
      </c>
      <c r="AU174" s="55" t="s">
        <v>782</v>
      </c>
      <c r="AV174" s="26" t="s">
        <v>770</v>
      </c>
      <c r="AW174" s="26" t="s">
        <v>771</v>
      </c>
      <c r="AX174" s="26" t="s">
        <v>783</v>
      </c>
    </row>
    <row r="175" spans="1:50" s="34" customFormat="1" ht="131.25" collapsed="1" x14ac:dyDescent="0.25">
      <c r="A175" s="34">
        <v>14002</v>
      </c>
      <c r="B175" s="26">
        <f>SUBTOTAL(103,$C$17:C175)</f>
        <v>159</v>
      </c>
      <c r="C175" s="26">
        <v>14002</v>
      </c>
      <c r="D175" s="26" t="s">
        <v>708</v>
      </c>
      <c r="E175" s="39" t="s">
        <v>709</v>
      </c>
      <c r="F175" s="37">
        <v>42506</v>
      </c>
      <c r="G175" s="27">
        <v>102728844</v>
      </c>
      <c r="H175" s="27">
        <v>0</v>
      </c>
      <c r="I175" s="27">
        <v>82183075</v>
      </c>
      <c r="J175" s="28">
        <f t="shared" si="58"/>
        <v>0.79999999805312716</v>
      </c>
      <c r="K175" s="27">
        <v>82183075</v>
      </c>
      <c r="L175" s="28">
        <f t="shared" si="59"/>
        <v>0.79999999805312716</v>
      </c>
      <c r="M175" s="29">
        <v>0</v>
      </c>
      <c r="N175" s="29">
        <v>82183075</v>
      </c>
      <c r="O175" s="29">
        <v>0.95</v>
      </c>
      <c r="P175" s="29">
        <v>0</v>
      </c>
      <c r="Q175" s="29">
        <v>0</v>
      </c>
      <c r="R175" s="30">
        <f t="shared" si="37"/>
        <v>0</v>
      </c>
      <c r="S175" s="30">
        <f t="shared" si="60"/>
        <v>0</v>
      </c>
      <c r="T175" s="30">
        <f t="shared" si="44"/>
        <v>0</v>
      </c>
      <c r="U175" s="30">
        <f t="shared" si="38"/>
        <v>0</v>
      </c>
      <c r="V175" s="30">
        <f t="shared" si="39"/>
        <v>0</v>
      </c>
      <c r="W175" s="27">
        <v>0</v>
      </c>
      <c r="X175" s="27">
        <v>0</v>
      </c>
      <c r="Y175" s="27">
        <v>0</v>
      </c>
      <c r="Z175" s="27">
        <v>0</v>
      </c>
      <c r="AA175" s="30">
        <f t="shared" si="40"/>
        <v>0</v>
      </c>
      <c r="AB175" s="27">
        <v>0</v>
      </c>
      <c r="AC175" s="27">
        <v>0</v>
      </c>
      <c r="AD175" s="27">
        <v>0</v>
      </c>
      <c r="AE175" s="30">
        <f t="shared" si="41"/>
        <v>0</v>
      </c>
      <c r="AF175" s="27">
        <v>0</v>
      </c>
      <c r="AG175" s="27">
        <v>0</v>
      </c>
      <c r="AH175" s="27">
        <v>0</v>
      </c>
      <c r="AI175" s="30">
        <f t="shared" si="42"/>
        <v>0</v>
      </c>
      <c r="AJ175" s="27">
        <v>0</v>
      </c>
      <c r="AK175" s="27">
        <v>0</v>
      </c>
      <c r="AL175" s="27">
        <v>0</v>
      </c>
      <c r="AM175" s="30">
        <f t="shared" si="43"/>
        <v>0</v>
      </c>
      <c r="AN175" s="27">
        <v>0</v>
      </c>
      <c r="AO175" s="27">
        <v>0</v>
      </c>
      <c r="AP175" s="27">
        <v>0</v>
      </c>
      <c r="AQ175" s="32">
        <v>1</v>
      </c>
      <c r="AR175" s="32" t="s">
        <v>382</v>
      </c>
      <c r="AS175" s="40">
        <v>43373</v>
      </c>
      <c r="AT175" s="54"/>
      <c r="AU175" s="55" t="s">
        <v>782</v>
      </c>
      <c r="AV175" s="26" t="s">
        <v>770</v>
      </c>
      <c r="AW175" s="26" t="s">
        <v>771</v>
      </c>
      <c r="AX175" s="26" t="s">
        <v>783</v>
      </c>
    </row>
    <row r="176" spans="1:50" s="34" customFormat="1" ht="131.25" collapsed="1" x14ac:dyDescent="0.25">
      <c r="A176" s="34" t="s">
        <v>91</v>
      </c>
      <c r="B176" s="26">
        <f>SUBTOTAL(103,$C$17:C176)</f>
        <v>160</v>
      </c>
      <c r="C176" s="26" t="s">
        <v>91</v>
      </c>
      <c r="D176" s="26" t="s">
        <v>710</v>
      </c>
      <c r="E176" s="39" t="s">
        <v>711</v>
      </c>
      <c r="F176" s="37">
        <v>41936</v>
      </c>
      <c r="G176" s="27">
        <v>7403302669</v>
      </c>
      <c r="H176" s="27">
        <v>4452966339.7700005</v>
      </c>
      <c r="I176" s="27">
        <v>6053051081.6999998</v>
      </c>
      <c r="J176" s="28">
        <f t="shared" si="58"/>
        <v>0.81761496893083463</v>
      </c>
      <c r="K176" s="27">
        <v>5901079994.79</v>
      </c>
      <c r="L176" s="28">
        <f t="shared" si="59"/>
        <v>0.79708749711121663</v>
      </c>
      <c r="M176" s="29">
        <v>0</v>
      </c>
      <c r="N176" s="29">
        <v>1600084741.9300001</v>
      </c>
      <c r="O176" s="29">
        <v>5837682.0300000003</v>
      </c>
      <c r="P176" s="29">
        <v>0</v>
      </c>
      <c r="Q176" s="29">
        <v>0</v>
      </c>
      <c r="R176" s="30">
        <f t="shared" si="37"/>
        <v>0</v>
      </c>
      <c r="S176" s="30">
        <f t="shared" si="60"/>
        <v>0</v>
      </c>
      <c r="T176" s="30">
        <f t="shared" si="44"/>
        <v>0</v>
      </c>
      <c r="U176" s="30">
        <f t="shared" si="38"/>
        <v>0</v>
      </c>
      <c r="V176" s="30">
        <f t="shared" si="39"/>
        <v>0</v>
      </c>
      <c r="W176" s="27">
        <v>0</v>
      </c>
      <c r="X176" s="27">
        <v>0</v>
      </c>
      <c r="Y176" s="27">
        <v>0</v>
      </c>
      <c r="Z176" s="27">
        <v>0</v>
      </c>
      <c r="AA176" s="30">
        <f t="shared" si="40"/>
        <v>0</v>
      </c>
      <c r="AB176" s="27">
        <v>0</v>
      </c>
      <c r="AC176" s="27">
        <v>0</v>
      </c>
      <c r="AD176" s="27">
        <v>0</v>
      </c>
      <c r="AE176" s="30">
        <f t="shared" si="41"/>
        <v>0</v>
      </c>
      <c r="AF176" s="27">
        <v>0</v>
      </c>
      <c r="AG176" s="27">
        <v>0</v>
      </c>
      <c r="AH176" s="27">
        <v>0</v>
      </c>
      <c r="AI176" s="30">
        <f t="shared" si="42"/>
        <v>0</v>
      </c>
      <c r="AJ176" s="27">
        <v>0</v>
      </c>
      <c r="AK176" s="27">
        <v>0</v>
      </c>
      <c r="AL176" s="27">
        <v>0</v>
      </c>
      <c r="AM176" s="30">
        <f t="shared" si="43"/>
        <v>0</v>
      </c>
      <c r="AN176" s="27">
        <v>0</v>
      </c>
      <c r="AO176" s="27">
        <v>0</v>
      </c>
      <c r="AP176" s="27">
        <v>0</v>
      </c>
      <c r="AQ176" s="32">
        <v>4</v>
      </c>
      <c r="AR176" s="32" t="s">
        <v>383</v>
      </c>
      <c r="AS176" s="40">
        <v>43373</v>
      </c>
      <c r="AT176" s="54"/>
      <c r="AU176" s="55" t="s">
        <v>784</v>
      </c>
      <c r="AV176" s="26" t="s">
        <v>770</v>
      </c>
      <c r="AW176" s="26" t="s">
        <v>785</v>
      </c>
      <c r="AX176" s="26" t="s">
        <v>783</v>
      </c>
    </row>
    <row r="177" spans="1:50" s="34" customFormat="1" ht="183.75" collapsed="1" x14ac:dyDescent="0.25">
      <c r="A177" s="73" t="s">
        <v>223</v>
      </c>
      <c r="B177" s="26">
        <f>SUBTOTAL(103,$C$17:C177)</f>
        <v>161</v>
      </c>
      <c r="C177" s="26" t="s">
        <v>163</v>
      </c>
      <c r="D177" s="26" t="s">
        <v>712</v>
      </c>
      <c r="E177" s="39" t="s">
        <v>163</v>
      </c>
      <c r="F177" s="37">
        <v>41821</v>
      </c>
      <c r="G177" s="27">
        <v>4029793951</v>
      </c>
      <c r="H177" s="27">
        <v>2101441061.22</v>
      </c>
      <c r="I177" s="27">
        <v>3287382953.1500001</v>
      </c>
      <c r="J177" s="28">
        <f t="shared" si="58"/>
        <v>0.81576948924007164</v>
      </c>
      <c r="K177" s="27">
        <v>3153835160.8000002</v>
      </c>
      <c r="L177" s="28">
        <f t="shared" si="59"/>
        <v>0.78262938481441979</v>
      </c>
      <c r="M177" s="29">
        <v>0</v>
      </c>
      <c r="N177" s="29">
        <v>1185941891.9300001</v>
      </c>
      <c r="O177" s="29">
        <v>45555831.57</v>
      </c>
      <c r="P177" s="29">
        <v>0</v>
      </c>
      <c r="Q177" s="29">
        <v>540921300.29999995</v>
      </c>
      <c r="R177" s="30">
        <f t="shared" si="37"/>
        <v>0</v>
      </c>
      <c r="S177" s="30">
        <f t="shared" si="60"/>
        <v>0</v>
      </c>
      <c r="T177" s="30">
        <f t="shared" si="44"/>
        <v>0</v>
      </c>
      <c r="U177" s="30">
        <f t="shared" si="38"/>
        <v>0</v>
      </c>
      <c r="V177" s="30">
        <f t="shared" si="39"/>
        <v>0</v>
      </c>
      <c r="W177" s="27">
        <v>0</v>
      </c>
      <c r="X177" s="27">
        <v>0</v>
      </c>
      <c r="Y177" s="27">
        <v>0</v>
      </c>
      <c r="Z177" s="27">
        <v>0</v>
      </c>
      <c r="AA177" s="30">
        <f t="shared" si="40"/>
        <v>0</v>
      </c>
      <c r="AB177" s="27">
        <v>0</v>
      </c>
      <c r="AC177" s="27">
        <v>0</v>
      </c>
      <c r="AD177" s="27">
        <v>0</v>
      </c>
      <c r="AE177" s="30">
        <f t="shared" si="41"/>
        <v>0</v>
      </c>
      <c r="AF177" s="27">
        <v>0</v>
      </c>
      <c r="AG177" s="27">
        <v>0</v>
      </c>
      <c r="AH177" s="27">
        <v>0</v>
      </c>
      <c r="AI177" s="30">
        <f t="shared" si="42"/>
        <v>0</v>
      </c>
      <c r="AJ177" s="27">
        <v>0</v>
      </c>
      <c r="AK177" s="27">
        <v>0</v>
      </c>
      <c r="AL177" s="27">
        <v>0</v>
      </c>
      <c r="AM177" s="30">
        <f t="shared" si="43"/>
        <v>0</v>
      </c>
      <c r="AN177" s="27">
        <v>0</v>
      </c>
      <c r="AO177" s="27">
        <v>0</v>
      </c>
      <c r="AP177" s="27">
        <v>0</v>
      </c>
      <c r="AQ177" s="81">
        <v>4</v>
      </c>
      <c r="AR177" s="81" t="s">
        <v>384</v>
      </c>
      <c r="AS177" s="84">
        <v>43373</v>
      </c>
      <c r="AT177" s="54"/>
      <c r="AU177" s="55" t="s">
        <v>773</v>
      </c>
      <c r="AV177" s="26" t="s">
        <v>770</v>
      </c>
      <c r="AW177" s="26" t="s">
        <v>771</v>
      </c>
      <c r="AX177" s="26" t="s">
        <v>783</v>
      </c>
    </row>
    <row r="178" spans="1:50" s="34" customFormat="1" ht="105" customHeight="1" x14ac:dyDescent="0.25">
      <c r="A178" s="73"/>
      <c r="B178" s="26">
        <f>SUBTOTAL(103,$C$17:C178)</f>
        <v>162</v>
      </c>
      <c r="C178" s="26" t="s">
        <v>164</v>
      </c>
      <c r="D178" s="26" t="s">
        <v>713</v>
      </c>
      <c r="E178" s="39" t="s">
        <v>714</v>
      </c>
      <c r="F178" s="37">
        <v>42607</v>
      </c>
      <c r="G178" s="27">
        <v>234752973</v>
      </c>
      <c r="H178" s="27">
        <v>16165199.960000001</v>
      </c>
      <c r="I178" s="27">
        <v>84301069.810000002</v>
      </c>
      <c r="J178" s="28">
        <f t="shared" ref="J178:J179" si="61">I178/G178</f>
        <v>0.35910544063695415</v>
      </c>
      <c r="K178" s="27">
        <v>84301069.810000002</v>
      </c>
      <c r="L178" s="28">
        <f t="shared" ref="L178:L179" si="62">K178/G178</f>
        <v>0.35910544063695415</v>
      </c>
      <c r="M178" s="29">
        <v>0</v>
      </c>
      <c r="N178" s="29">
        <v>68135869.849999994</v>
      </c>
      <c r="O178" s="29">
        <v>0</v>
      </c>
      <c r="P178" s="29">
        <v>103501310</v>
      </c>
      <c r="Q178" s="29">
        <v>103501310</v>
      </c>
      <c r="R178" s="30">
        <f t="shared" si="37"/>
        <v>103501310</v>
      </c>
      <c r="S178" s="30">
        <f t="shared" ref="S178:S179" si="63">W178+AB178+AF178+AJ178+AN178</f>
        <v>103501310</v>
      </c>
      <c r="T178" s="30">
        <f t="shared" si="44"/>
        <v>0</v>
      </c>
      <c r="U178" s="30">
        <f t="shared" si="38"/>
        <v>0</v>
      </c>
      <c r="V178" s="30">
        <f t="shared" si="39"/>
        <v>103501310</v>
      </c>
      <c r="W178" s="27">
        <v>103501310</v>
      </c>
      <c r="X178" s="27">
        <v>0</v>
      </c>
      <c r="Y178" s="27">
        <v>0</v>
      </c>
      <c r="Z178" s="27">
        <v>0</v>
      </c>
      <c r="AA178" s="30">
        <f t="shared" si="40"/>
        <v>0</v>
      </c>
      <c r="AB178" s="27">
        <v>0</v>
      </c>
      <c r="AC178" s="27">
        <v>0</v>
      </c>
      <c r="AD178" s="27">
        <v>0</v>
      </c>
      <c r="AE178" s="30">
        <f t="shared" si="41"/>
        <v>0</v>
      </c>
      <c r="AF178" s="27">
        <v>0</v>
      </c>
      <c r="AG178" s="27">
        <v>0</v>
      </c>
      <c r="AH178" s="27">
        <v>0</v>
      </c>
      <c r="AI178" s="30">
        <f t="shared" si="42"/>
        <v>0</v>
      </c>
      <c r="AJ178" s="27">
        <v>0</v>
      </c>
      <c r="AK178" s="27">
        <v>0</v>
      </c>
      <c r="AL178" s="27">
        <v>0</v>
      </c>
      <c r="AM178" s="30">
        <f t="shared" si="43"/>
        <v>0</v>
      </c>
      <c r="AN178" s="27">
        <v>0</v>
      </c>
      <c r="AO178" s="27">
        <v>0</v>
      </c>
      <c r="AP178" s="27">
        <v>0</v>
      </c>
      <c r="AQ178" s="82"/>
      <c r="AR178" s="82"/>
      <c r="AS178" s="85"/>
      <c r="AT178" s="54"/>
      <c r="AU178" s="55" t="s">
        <v>773</v>
      </c>
      <c r="AV178" s="26" t="s">
        <v>770</v>
      </c>
      <c r="AW178" s="26" t="s">
        <v>771</v>
      </c>
      <c r="AX178" s="26" t="s">
        <v>783</v>
      </c>
    </row>
    <row r="179" spans="1:50" s="34" customFormat="1" ht="236.25" x14ac:dyDescent="0.25">
      <c r="A179" s="73"/>
      <c r="B179" s="26">
        <f>SUBTOTAL(103,$C$17:C179)</f>
        <v>163</v>
      </c>
      <c r="C179" s="26" t="s">
        <v>165</v>
      </c>
      <c r="D179" s="26" t="s">
        <v>715</v>
      </c>
      <c r="E179" s="39" t="s">
        <v>716</v>
      </c>
      <c r="F179" s="37">
        <v>42726</v>
      </c>
      <c r="G179" s="27">
        <v>44616886</v>
      </c>
      <c r="H179" s="27">
        <v>989334.42</v>
      </c>
      <c r="I179" s="27">
        <v>35693508.799999997</v>
      </c>
      <c r="J179" s="28">
        <f t="shared" si="61"/>
        <v>0.79999999999999993</v>
      </c>
      <c r="K179" s="27">
        <v>35693508.799999997</v>
      </c>
      <c r="L179" s="28">
        <f t="shared" si="62"/>
        <v>0.79999999999999993</v>
      </c>
      <c r="M179" s="29">
        <v>197866.88</v>
      </c>
      <c r="N179" s="29">
        <v>34902041.259999998</v>
      </c>
      <c r="O179" s="29">
        <v>6274.68</v>
      </c>
      <c r="P179" s="29">
        <v>0</v>
      </c>
      <c r="Q179" s="29">
        <v>6692532.9000000004</v>
      </c>
      <c r="R179" s="30">
        <f t="shared" si="37"/>
        <v>197866.88</v>
      </c>
      <c r="S179" s="30">
        <f t="shared" si="63"/>
        <v>0</v>
      </c>
      <c r="T179" s="30">
        <f t="shared" si="44"/>
        <v>197866.88</v>
      </c>
      <c r="U179" s="30">
        <f t="shared" si="38"/>
        <v>0</v>
      </c>
      <c r="V179" s="30">
        <f t="shared" si="39"/>
        <v>197866.88</v>
      </c>
      <c r="W179" s="27">
        <v>0</v>
      </c>
      <c r="X179" s="27">
        <v>197866.88</v>
      </c>
      <c r="Y179" s="27">
        <v>0</v>
      </c>
      <c r="Z179" s="27">
        <v>0</v>
      </c>
      <c r="AA179" s="30">
        <f t="shared" si="40"/>
        <v>0</v>
      </c>
      <c r="AB179" s="27">
        <v>0</v>
      </c>
      <c r="AC179" s="27">
        <v>0</v>
      </c>
      <c r="AD179" s="27">
        <v>0</v>
      </c>
      <c r="AE179" s="30">
        <f t="shared" si="41"/>
        <v>0</v>
      </c>
      <c r="AF179" s="27">
        <v>0</v>
      </c>
      <c r="AG179" s="27">
        <v>0</v>
      </c>
      <c r="AH179" s="27">
        <v>0</v>
      </c>
      <c r="AI179" s="30">
        <f t="shared" si="42"/>
        <v>0</v>
      </c>
      <c r="AJ179" s="27">
        <v>0</v>
      </c>
      <c r="AK179" s="27">
        <v>0</v>
      </c>
      <c r="AL179" s="27">
        <v>0</v>
      </c>
      <c r="AM179" s="30">
        <f t="shared" si="43"/>
        <v>0</v>
      </c>
      <c r="AN179" s="27">
        <v>0</v>
      </c>
      <c r="AO179" s="27">
        <v>0</v>
      </c>
      <c r="AP179" s="27">
        <v>0</v>
      </c>
      <c r="AQ179" s="83"/>
      <c r="AR179" s="83"/>
      <c r="AS179" s="86"/>
      <c r="AT179" s="54"/>
      <c r="AU179" s="55" t="s">
        <v>773</v>
      </c>
      <c r="AV179" s="26" t="s">
        <v>770</v>
      </c>
      <c r="AW179" s="26" t="s">
        <v>771</v>
      </c>
      <c r="AX179" s="26" t="s">
        <v>783</v>
      </c>
    </row>
    <row r="180" spans="1:50" s="34" customFormat="1" ht="131.25" collapsed="1" x14ac:dyDescent="0.25">
      <c r="A180" s="34" t="s">
        <v>96</v>
      </c>
      <c r="B180" s="26">
        <f>SUBTOTAL(103,$C$17:C180)</f>
        <v>164</v>
      </c>
      <c r="C180" s="26" t="s">
        <v>96</v>
      </c>
      <c r="D180" s="26" t="s">
        <v>717</v>
      </c>
      <c r="E180" s="39" t="s">
        <v>718</v>
      </c>
      <c r="F180" s="37">
        <v>42333</v>
      </c>
      <c r="G180" s="27">
        <v>17883796</v>
      </c>
      <c r="H180" s="27">
        <v>2105718.84</v>
      </c>
      <c r="I180" s="27">
        <v>14307036.800000001</v>
      </c>
      <c r="J180" s="28">
        <f t="shared" si="58"/>
        <v>0.8</v>
      </c>
      <c r="K180" s="27">
        <v>14307036.800000001</v>
      </c>
      <c r="L180" s="28">
        <f t="shared" si="59"/>
        <v>0.8</v>
      </c>
      <c r="M180" s="29">
        <v>0</v>
      </c>
      <c r="N180" s="29">
        <v>12201317.960000001</v>
      </c>
      <c r="O180" s="29">
        <v>0</v>
      </c>
      <c r="P180" s="29">
        <v>0</v>
      </c>
      <c r="Q180" s="29">
        <v>0</v>
      </c>
      <c r="R180" s="30">
        <f t="shared" si="37"/>
        <v>0</v>
      </c>
      <c r="S180" s="30">
        <f t="shared" si="60"/>
        <v>0</v>
      </c>
      <c r="T180" s="30">
        <f t="shared" si="44"/>
        <v>0</v>
      </c>
      <c r="U180" s="30">
        <f t="shared" si="38"/>
        <v>0</v>
      </c>
      <c r="V180" s="30">
        <f t="shared" si="39"/>
        <v>0</v>
      </c>
      <c r="W180" s="27">
        <v>0</v>
      </c>
      <c r="X180" s="27">
        <v>0</v>
      </c>
      <c r="Y180" s="27">
        <v>0</v>
      </c>
      <c r="Z180" s="27">
        <v>0</v>
      </c>
      <c r="AA180" s="30">
        <f t="shared" si="40"/>
        <v>0</v>
      </c>
      <c r="AB180" s="27">
        <v>0</v>
      </c>
      <c r="AC180" s="27">
        <v>0</v>
      </c>
      <c r="AD180" s="27">
        <v>0</v>
      </c>
      <c r="AE180" s="30">
        <f t="shared" si="41"/>
        <v>0</v>
      </c>
      <c r="AF180" s="27">
        <v>0</v>
      </c>
      <c r="AG180" s="27">
        <v>0</v>
      </c>
      <c r="AH180" s="27">
        <v>0</v>
      </c>
      <c r="AI180" s="30">
        <f t="shared" si="42"/>
        <v>0</v>
      </c>
      <c r="AJ180" s="27">
        <v>0</v>
      </c>
      <c r="AK180" s="27">
        <v>0</v>
      </c>
      <c r="AL180" s="27">
        <v>0</v>
      </c>
      <c r="AM180" s="30">
        <f t="shared" si="43"/>
        <v>0</v>
      </c>
      <c r="AN180" s="27">
        <v>0</v>
      </c>
      <c r="AO180" s="27">
        <v>0</v>
      </c>
      <c r="AP180" s="27">
        <v>0</v>
      </c>
      <c r="AQ180" s="32">
        <v>2</v>
      </c>
      <c r="AR180" s="32" t="s">
        <v>385</v>
      </c>
      <c r="AS180" s="40">
        <v>43373</v>
      </c>
      <c r="AT180" s="54"/>
      <c r="AU180" s="55" t="s">
        <v>782</v>
      </c>
      <c r="AV180" s="26" t="s">
        <v>770</v>
      </c>
      <c r="AW180" s="26" t="s">
        <v>771</v>
      </c>
      <c r="AX180" s="26" t="s">
        <v>783</v>
      </c>
    </row>
    <row r="181" spans="1:50" s="34" customFormat="1" ht="236.25" collapsed="1" x14ac:dyDescent="0.25">
      <c r="A181" s="34" t="s">
        <v>95</v>
      </c>
      <c r="B181" s="26">
        <f>SUBTOTAL(103,$C$17:C181)</f>
        <v>165</v>
      </c>
      <c r="C181" s="26" t="s">
        <v>95</v>
      </c>
      <c r="D181" s="26" t="s">
        <v>719</v>
      </c>
      <c r="E181" s="39" t="s">
        <v>720</v>
      </c>
      <c r="F181" s="37">
        <v>42220</v>
      </c>
      <c r="G181" s="27">
        <v>1419302238</v>
      </c>
      <c r="H181" s="27">
        <v>459286761.73000002</v>
      </c>
      <c r="I181" s="27">
        <v>1135441790.4000001</v>
      </c>
      <c r="J181" s="28">
        <f t="shared" si="58"/>
        <v>0.8</v>
      </c>
      <c r="K181" s="27">
        <v>1135441790.4000001</v>
      </c>
      <c r="L181" s="28">
        <f t="shared" si="59"/>
        <v>0.8</v>
      </c>
      <c r="M181" s="29">
        <v>0</v>
      </c>
      <c r="N181" s="29">
        <v>676155028.66999996</v>
      </c>
      <c r="O181" s="29">
        <v>17447.78</v>
      </c>
      <c r="P181" s="29">
        <v>84344137.890000001</v>
      </c>
      <c r="Q181" s="29">
        <v>135205950.82999998</v>
      </c>
      <c r="R181" s="30">
        <f t="shared" si="37"/>
        <v>84344137.890000001</v>
      </c>
      <c r="S181" s="30">
        <f t="shared" si="60"/>
        <v>0</v>
      </c>
      <c r="T181" s="30">
        <f t="shared" si="44"/>
        <v>0</v>
      </c>
      <c r="U181" s="30">
        <f t="shared" si="38"/>
        <v>84344137.890000001</v>
      </c>
      <c r="V181" s="30">
        <f t="shared" si="39"/>
        <v>84344137.890000001</v>
      </c>
      <c r="W181" s="27">
        <v>0</v>
      </c>
      <c r="X181" s="27">
        <v>0</v>
      </c>
      <c r="Y181" s="27">
        <v>0</v>
      </c>
      <c r="Z181" s="27">
        <v>84344137.890000001</v>
      </c>
      <c r="AA181" s="30">
        <f t="shared" si="40"/>
        <v>0</v>
      </c>
      <c r="AB181" s="27">
        <v>0</v>
      </c>
      <c r="AC181" s="27">
        <v>0</v>
      </c>
      <c r="AD181" s="27">
        <v>0</v>
      </c>
      <c r="AE181" s="30">
        <f t="shared" si="41"/>
        <v>0</v>
      </c>
      <c r="AF181" s="27">
        <v>0</v>
      </c>
      <c r="AG181" s="27">
        <v>0</v>
      </c>
      <c r="AH181" s="27">
        <v>0</v>
      </c>
      <c r="AI181" s="30">
        <f t="shared" si="42"/>
        <v>0</v>
      </c>
      <c r="AJ181" s="27">
        <v>0</v>
      </c>
      <c r="AK181" s="27">
        <v>0</v>
      </c>
      <c r="AL181" s="27">
        <v>0</v>
      </c>
      <c r="AM181" s="30">
        <f t="shared" si="43"/>
        <v>0</v>
      </c>
      <c r="AN181" s="27">
        <v>0</v>
      </c>
      <c r="AO181" s="27">
        <v>0</v>
      </c>
      <c r="AP181" s="27">
        <v>0</v>
      </c>
      <c r="AQ181" s="32">
        <v>5</v>
      </c>
      <c r="AR181" s="32" t="s">
        <v>386</v>
      </c>
      <c r="AS181" s="40">
        <v>43434</v>
      </c>
      <c r="AT181" s="54"/>
      <c r="AU181" s="55" t="s">
        <v>782</v>
      </c>
      <c r="AV181" s="26" t="s">
        <v>770</v>
      </c>
      <c r="AW181" s="26" t="s">
        <v>771</v>
      </c>
      <c r="AX181" s="26" t="s">
        <v>783</v>
      </c>
    </row>
    <row r="182" spans="1:50" s="34" customFormat="1" ht="262.5" collapsed="1" x14ac:dyDescent="0.25">
      <c r="A182" s="73" t="s">
        <v>224</v>
      </c>
      <c r="B182" s="26">
        <f>SUBTOTAL(103,$C$17:C182)</f>
        <v>166</v>
      </c>
      <c r="C182" s="26" t="s">
        <v>97</v>
      </c>
      <c r="D182" s="26" t="s">
        <v>721</v>
      </c>
      <c r="E182" s="39" t="s">
        <v>722</v>
      </c>
      <c r="F182" s="37">
        <v>42458</v>
      </c>
      <c r="G182" s="27">
        <v>3499205425</v>
      </c>
      <c r="H182" s="27">
        <v>2152981327.8600001</v>
      </c>
      <c r="I182" s="27">
        <v>3170284882.5</v>
      </c>
      <c r="J182" s="28">
        <f t="shared" si="58"/>
        <v>0.90600136243787399</v>
      </c>
      <c r="K182" s="27">
        <v>2799364340</v>
      </c>
      <c r="L182" s="28">
        <f t="shared" si="59"/>
        <v>0.8</v>
      </c>
      <c r="M182" s="29">
        <v>0</v>
      </c>
      <c r="N182" s="29">
        <v>1017303554.64</v>
      </c>
      <c r="O182" s="29">
        <v>21000808.289999999</v>
      </c>
      <c r="P182" s="29">
        <v>0</v>
      </c>
      <c r="Q182" s="29">
        <v>0</v>
      </c>
      <c r="R182" s="30">
        <f t="shared" si="37"/>
        <v>0</v>
      </c>
      <c r="S182" s="30">
        <f t="shared" si="60"/>
        <v>0</v>
      </c>
      <c r="T182" s="30">
        <f t="shared" si="44"/>
        <v>0</v>
      </c>
      <c r="U182" s="30">
        <f t="shared" si="38"/>
        <v>0</v>
      </c>
      <c r="V182" s="30">
        <f t="shared" si="39"/>
        <v>0</v>
      </c>
      <c r="W182" s="27">
        <v>0</v>
      </c>
      <c r="X182" s="27">
        <v>0</v>
      </c>
      <c r="Y182" s="27">
        <v>0</v>
      </c>
      <c r="Z182" s="27">
        <v>0</v>
      </c>
      <c r="AA182" s="30">
        <f t="shared" si="40"/>
        <v>0</v>
      </c>
      <c r="AB182" s="27">
        <v>0</v>
      </c>
      <c r="AC182" s="27">
        <v>0</v>
      </c>
      <c r="AD182" s="27">
        <v>0</v>
      </c>
      <c r="AE182" s="30">
        <f t="shared" si="41"/>
        <v>0</v>
      </c>
      <c r="AF182" s="27">
        <v>0</v>
      </c>
      <c r="AG182" s="27">
        <v>0</v>
      </c>
      <c r="AH182" s="27">
        <v>0</v>
      </c>
      <c r="AI182" s="30">
        <f t="shared" si="42"/>
        <v>0</v>
      </c>
      <c r="AJ182" s="27">
        <v>0</v>
      </c>
      <c r="AK182" s="27">
        <v>0</v>
      </c>
      <c r="AL182" s="27">
        <v>0</v>
      </c>
      <c r="AM182" s="30">
        <f t="shared" si="43"/>
        <v>0</v>
      </c>
      <c r="AN182" s="27">
        <v>0</v>
      </c>
      <c r="AO182" s="27">
        <v>0</v>
      </c>
      <c r="AP182" s="27">
        <v>0</v>
      </c>
      <c r="AQ182" s="32">
        <v>25</v>
      </c>
      <c r="AR182" s="32" t="s">
        <v>387</v>
      </c>
      <c r="AS182" s="40">
        <v>43434</v>
      </c>
      <c r="AT182" s="54"/>
      <c r="AU182" s="55" t="s">
        <v>782</v>
      </c>
      <c r="AV182" s="26" t="s">
        <v>770</v>
      </c>
      <c r="AW182" s="26" t="s">
        <v>771</v>
      </c>
      <c r="AX182" s="26" t="s">
        <v>783</v>
      </c>
    </row>
    <row r="183" spans="1:50" s="34" customFormat="1" ht="409.5" customHeight="1" x14ac:dyDescent="0.25">
      <c r="A183" s="73"/>
      <c r="B183" s="26">
        <f>SUBTOTAL(103,$C$17:C183)</f>
        <v>167</v>
      </c>
      <c r="C183" s="26" t="s">
        <v>99</v>
      </c>
      <c r="D183" s="26" t="s">
        <v>723</v>
      </c>
      <c r="E183" s="39" t="s">
        <v>724</v>
      </c>
      <c r="F183" s="37">
        <v>42605</v>
      </c>
      <c r="G183" s="27">
        <v>853099154</v>
      </c>
      <c r="H183" s="27">
        <v>598040505.5</v>
      </c>
      <c r="I183" s="27">
        <v>683286845.49000001</v>
      </c>
      <c r="J183" s="28">
        <f t="shared" ref="J183:J185" si="64">I183/G183</f>
        <v>0.80094657495112231</v>
      </c>
      <c r="K183" s="27">
        <v>682479323.20000005</v>
      </c>
      <c r="L183" s="28">
        <f t="shared" ref="L183:L185" si="65">K183/G183</f>
        <v>0.8</v>
      </c>
      <c r="M183" s="29">
        <v>0</v>
      </c>
      <c r="N183" s="29">
        <v>85246339.989999995</v>
      </c>
      <c r="O183" s="29">
        <v>25936.85</v>
      </c>
      <c r="P183" s="29">
        <v>0</v>
      </c>
      <c r="Q183" s="29">
        <v>0</v>
      </c>
      <c r="R183" s="30">
        <f t="shared" si="37"/>
        <v>0</v>
      </c>
      <c r="S183" s="30">
        <f t="shared" ref="S183:S185" si="66">W183+AB183+AF183+AJ183+AN183</f>
        <v>0</v>
      </c>
      <c r="T183" s="30">
        <f t="shared" si="44"/>
        <v>0</v>
      </c>
      <c r="U183" s="30">
        <f t="shared" si="38"/>
        <v>0</v>
      </c>
      <c r="V183" s="30">
        <f t="shared" si="39"/>
        <v>0</v>
      </c>
      <c r="W183" s="27">
        <v>0</v>
      </c>
      <c r="X183" s="27">
        <v>0</v>
      </c>
      <c r="Y183" s="27">
        <v>0</v>
      </c>
      <c r="Z183" s="27">
        <v>0</v>
      </c>
      <c r="AA183" s="30">
        <f t="shared" si="40"/>
        <v>0</v>
      </c>
      <c r="AB183" s="27">
        <v>0</v>
      </c>
      <c r="AC183" s="27">
        <v>0</v>
      </c>
      <c r="AD183" s="27">
        <v>0</v>
      </c>
      <c r="AE183" s="30">
        <f t="shared" si="41"/>
        <v>0</v>
      </c>
      <c r="AF183" s="27">
        <v>0</v>
      </c>
      <c r="AG183" s="27">
        <v>0</v>
      </c>
      <c r="AH183" s="27">
        <v>0</v>
      </c>
      <c r="AI183" s="30">
        <f t="shared" si="42"/>
        <v>0</v>
      </c>
      <c r="AJ183" s="27">
        <v>0</v>
      </c>
      <c r="AK183" s="27">
        <v>0</v>
      </c>
      <c r="AL183" s="27">
        <v>0</v>
      </c>
      <c r="AM183" s="30">
        <f t="shared" si="43"/>
        <v>0</v>
      </c>
      <c r="AN183" s="27">
        <v>0</v>
      </c>
      <c r="AO183" s="27">
        <v>0</v>
      </c>
      <c r="AP183" s="27">
        <v>0</v>
      </c>
      <c r="AQ183" s="32" t="e">
        <v>#N/A</v>
      </c>
      <c r="AR183" s="32" t="e">
        <v>#N/A</v>
      </c>
      <c r="AS183" s="40" t="e">
        <v>#N/A</v>
      </c>
      <c r="AT183" s="54"/>
      <c r="AU183" s="55" t="s">
        <v>782</v>
      </c>
      <c r="AV183" s="26" t="s">
        <v>770</v>
      </c>
      <c r="AW183" s="26" t="s">
        <v>771</v>
      </c>
      <c r="AX183" s="26" t="s">
        <v>783</v>
      </c>
    </row>
    <row r="184" spans="1:50" s="34" customFormat="1" ht="210" x14ac:dyDescent="0.25">
      <c r="A184" s="73"/>
      <c r="B184" s="26">
        <f>SUBTOTAL(103,$C$17:C184)</f>
        <v>168</v>
      </c>
      <c r="C184" s="26" t="s">
        <v>103</v>
      </c>
      <c r="D184" s="26" t="s">
        <v>725</v>
      </c>
      <c r="E184" s="39" t="s">
        <v>726</v>
      </c>
      <c r="F184" s="37">
        <v>42727</v>
      </c>
      <c r="G184" s="27">
        <v>77553624</v>
      </c>
      <c r="H184" s="27">
        <v>10794488.67</v>
      </c>
      <c r="I184" s="27">
        <v>62042899.200000003</v>
      </c>
      <c r="J184" s="28">
        <f t="shared" si="64"/>
        <v>0.8</v>
      </c>
      <c r="K184" s="27">
        <v>62042899.200000003</v>
      </c>
      <c r="L184" s="28">
        <f t="shared" si="65"/>
        <v>0.8</v>
      </c>
      <c r="M184" s="29">
        <v>0</v>
      </c>
      <c r="N184" s="29">
        <v>51248410.530000001</v>
      </c>
      <c r="O184" s="29">
        <v>0</v>
      </c>
      <c r="P184" s="29">
        <v>0</v>
      </c>
      <c r="Q184" s="29">
        <v>0</v>
      </c>
      <c r="R184" s="30">
        <f t="shared" si="37"/>
        <v>0</v>
      </c>
      <c r="S184" s="30">
        <f t="shared" si="66"/>
        <v>0</v>
      </c>
      <c r="T184" s="30">
        <f t="shared" si="44"/>
        <v>0</v>
      </c>
      <c r="U184" s="30">
        <f t="shared" si="38"/>
        <v>0</v>
      </c>
      <c r="V184" s="30">
        <f t="shared" si="39"/>
        <v>0</v>
      </c>
      <c r="W184" s="27">
        <v>0</v>
      </c>
      <c r="X184" s="27">
        <v>0</v>
      </c>
      <c r="Y184" s="27">
        <v>0</v>
      </c>
      <c r="Z184" s="27">
        <v>0</v>
      </c>
      <c r="AA184" s="30">
        <f t="shared" si="40"/>
        <v>0</v>
      </c>
      <c r="AB184" s="27">
        <v>0</v>
      </c>
      <c r="AC184" s="27">
        <v>0</v>
      </c>
      <c r="AD184" s="27">
        <v>0</v>
      </c>
      <c r="AE184" s="30">
        <f t="shared" si="41"/>
        <v>0</v>
      </c>
      <c r="AF184" s="27">
        <v>0</v>
      </c>
      <c r="AG184" s="27">
        <v>0</v>
      </c>
      <c r="AH184" s="27">
        <v>0</v>
      </c>
      <c r="AI184" s="30">
        <f t="shared" si="42"/>
        <v>0</v>
      </c>
      <c r="AJ184" s="27">
        <v>0</v>
      </c>
      <c r="AK184" s="27">
        <v>0</v>
      </c>
      <c r="AL184" s="27">
        <v>0</v>
      </c>
      <c r="AM184" s="30">
        <f t="shared" si="43"/>
        <v>0</v>
      </c>
      <c r="AN184" s="27">
        <v>0</v>
      </c>
      <c r="AO184" s="27">
        <v>0</v>
      </c>
      <c r="AP184" s="27">
        <v>0</v>
      </c>
      <c r="AQ184" s="32" t="e">
        <v>#N/A</v>
      </c>
      <c r="AR184" s="32" t="e">
        <v>#N/A</v>
      </c>
      <c r="AS184" s="40" t="e">
        <v>#N/A</v>
      </c>
      <c r="AT184" s="54"/>
      <c r="AU184" s="55" t="s">
        <v>782</v>
      </c>
      <c r="AV184" s="26" t="s">
        <v>770</v>
      </c>
      <c r="AW184" s="26" t="s">
        <v>771</v>
      </c>
      <c r="AX184" s="26" t="s">
        <v>783</v>
      </c>
    </row>
    <row r="185" spans="1:50" s="34" customFormat="1" ht="210" x14ac:dyDescent="0.25">
      <c r="A185" s="73"/>
      <c r="B185" s="26">
        <f>SUBTOTAL(103,$C$17:C185)</f>
        <v>169</v>
      </c>
      <c r="C185" s="26" t="s">
        <v>107</v>
      </c>
      <c r="D185" s="26" t="s">
        <v>727</v>
      </c>
      <c r="E185" s="39" t="s">
        <v>728</v>
      </c>
      <c r="F185" s="37">
        <v>42933</v>
      </c>
      <c r="G185" s="27">
        <v>3266199996</v>
      </c>
      <c r="H185" s="27">
        <v>1015550778.8200001</v>
      </c>
      <c r="I185" s="27">
        <v>1015550778.8200001</v>
      </c>
      <c r="J185" s="28">
        <f t="shared" si="64"/>
        <v>0.31092731004338658</v>
      </c>
      <c r="K185" s="27">
        <v>653239999.20000005</v>
      </c>
      <c r="L185" s="28">
        <f t="shared" si="65"/>
        <v>0.2</v>
      </c>
      <c r="M185" s="29">
        <v>0</v>
      </c>
      <c r="N185" s="29">
        <v>0</v>
      </c>
      <c r="O185" s="29">
        <v>212117502.81</v>
      </c>
      <c r="P185" s="29">
        <v>0</v>
      </c>
      <c r="Q185" s="29">
        <v>0</v>
      </c>
      <c r="R185" s="30">
        <f t="shared" si="37"/>
        <v>0</v>
      </c>
      <c r="S185" s="30">
        <f t="shared" si="66"/>
        <v>0</v>
      </c>
      <c r="T185" s="30">
        <f t="shared" si="44"/>
        <v>0</v>
      </c>
      <c r="U185" s="30">
        <f t="shared" si="38"/>
        <v>0</v>
      </c>
      <c r="V185" s="30">
        <f t="shared" si="39"/>
        <v>0</v>
      </c>
      <c r="W185" s="27">
        <v>0</v>
      </c>
      <c r="X185" s="27">
        <v>0</v>
      </c>
      <c r="Y185" s="27">
        <v>0</v>
      </c>
      <c r="Z185" s="27">
        <v>0</v>
      </c>
      <c r="AA185" s="30">
        <f t="shared" si="40"/>
        <v>0</v>
      </c>
      <c r="AB185" s="27">
        <v>0</v>
      </c>
      <c r="AC185" s="27">
        <v>0</v>
      </c>
      <c r="AD185" s="27">
        <v>0</v>
      </c>
      <c r="AE185" s="30">
        <f t="shared" si="41"/>
        <v>0</v>
      </c>
      <c r="AF185" s="27">
        <v>0</v>
      </c>
      <c r="AG185" s="27">
        <v>0</v>
      </c>
      <c r="AH185" s="27">
        <v>0</v>
      </c>
      <c r="AI185" s="30">
        <f t="shared" si="42"/>
        <v>0</v>
      </c>
      <c r="AJ185" s="27">
        <v>0</v>
      </c>
      <c r="AK185" s="27">
        <v>0</v>
      </c>
      <c r="AL185" s="27">
        <v>0</v>
      </c>
      <c r="AM185" s="30">
        <f t="shared" si="43"/>
        <v>0</v>
      </c>
      <c r="AN185" s="27">
        <v>0</v>
      </c>
      <c r="AO185" s="27">
        <v>0</v>
      </c>
      <c r="AP185" s="27">
        <v>0</v>
      </c>
      <c r="AQ185" s="32" t="e">
        <v>#N/A</v>
      </c>
      <c r="AR185" s="32" t="e">
        <v>#N/A</v>
      </c>
      <c r="AS185" s="40" t="e">
        <v>#N/A</v>
      </c>
      <c r="AT185" s="54"/>
      <c r="AU185" s="55" t="s">
        <v>782</v>
      </c>
      <c r="AV185" s="26" t="s">
        <v>770</v>
      </c>
      <c r="AW185" s="26" t="s">
        <v>771</v>
      </c>
      <c r="AX185" s="26" t="s">
        <v>783</v>
      </c>
    </row>
    <row r="186" spans="1:50" s="34" customFormat="1" ht="409.5" collapsed="1" x14ac:dyDescent="0.25">
      <c r="A186" s="34" t="s">
        <v>102</v>
      </c>
      <c r="B186" s="26">
        <f>SUBTOTAL(103,$C$17:C186)</f>
        <v>170</v>
      </c>
      <c r="C186" s="26" t="s">
        <v>102</v>
      </c>
      <c r="D186" s="26" t="s">
        <v>729</v>
      </c>
      <c r="E186" s="39" t="s">
        <v>730</v>
      </c>
      <c r="F186" s="37">
        <v>42719</v>
      </c>
      <c r="G186" s="27">
        <v>3682262299</v>
      </c>
      <c r="H186" s="27">
        <v>1470615512.9400001</v>
      </c>
      <c r="I186" s="27">
        <v>1395680802.3800001</v>
      </c>
      <c r="J186" s="28">
        <f t="shared" si="58"/>
        <v>0.37902807813528877</v>
      </c>
      <c r="K186" s="27">
        <v>499999710</v>
      </c>
      <c r="L186" s="28">
        <f t="shared" si="59"/>
        <v>0.13578601126155135</v>
      </c>
      <c r="M186" s="29">
        <v>74934710.560000002</v>
      </c>
      <c r="N186" s="29">
        <v>0</v>
      </c>
      <c r="O186" s="29">
        <v>171616179.31999999</v>
      </c>
      <c r="P186" s="29">
        <v>0</v>
      </c>
      <c r="Q186" s="29">
        <v>0</v>
      </c>
      <c r="R186" s="30">
        <f t="shared" si="37"/>
        <v>74934710.560000002</v>
      </c>
      <c r="S186" s="30">
        <f t="shared" si="60"/>
        <v>0</v>
      </c>
      <c r="T186" s="30">
        <f t="shared" si="44"/>
        <v>74934710.560000002</v>
      </c>
      <c r="U186" s="30">
        <f t="shared" si="38"/>
        <v>0</v>
      </c>
      <c r="V186" s="30">
        <f t="shared" si="39"/>
        <v>74934710.560000002</v>
      </c>
      <c r="W186" s="27">
        <v>0</v>
      </c>
      <c r="X186" s="27">
        <v>74934710.560000002</v>
      </c>
      <c r="Y186" s="27">
        <v>0</v>
      </c>
      <c r="Z186" s="27">
        <v>0</v>
      </c>
      <c r="AA186" s="30">
        <f t="shared" si="40"/>
        <v>0</v>
      </c>
      <c r="AB186" s="27">
        <v>0</v>
      </c>
      <c r="AC186" s="27">
        <v>0</v>
      </c>
      <c r="AD186" s="27">
        <v>0</v>
      </c>
      <c r="AE186" s="30">
        <f t="shared" si="41"/>
        <v>0</v>
      </c>
      <c r="AF186" s="27">
        <v>0</v>
      </c>
      <c r="AG186" s="27">
        <v>0</v>
      </c>
      <c r="AH186" s="27">
        <v>0</v>
      </c>
      <c r="AI186" s="30">
        <f t="shared" si="42"/>
        <v>0</v>
      </c>
      <c r="AJ186" s="27">
        <v>0</v>
      </c>
      <c r="AK186" s="27">
        <v>0</v>
      </c>
      <c r="AL186" s="27">
        <v>0</v>
      </c>
      <c r="AM186" s="30">
        <f t="shared" si="43"/>
        <v>0</v>
      </c>
      <c r="AN186" s="27">
        <v>0</v>
      </c>
      <c r="AO186" s="27">
        <v>0</v>
      </c>
      <c r="AP186" s="27">
        <v>0</v>
      </c>
      <c r="AQ186" s="32">
        <v>34</v>
      </c>
      <c r="AR186" s="32" t="s">
        <v>388</v>
      </c>
      <c r="AS186" s="40">
        <v>43434</v>
      </c>
      <c r="AT186" s="54"/>
      <c r="AU186" s="55" t="s">
        <v>782</v>
      </c>
      <c r="AV186" s="26" t="s">
        <v>770</v>
      </c>
      <c r="AW186" s="26" t="s">
        <v>771</v>
      </c>
      <c r="AX186" s="26" t="s">
        <v>783</v>
      </c>
    </row>
    <row r="187" spans="1:50" s="34" customFormat="1" ht="157.5" collapsed="1" x14ac:dyDescent="0.25">
      <c r="A187" s="34" t="s">
        <v>100</v>
      </c>
      <c r="B187" s="26">
        <f>SUBTOTAL(103,$C$17:C187)</f>
        <v>171</v>
      </c>
      <c r="C187" s="26" t="s">
        <v>100</v>
      </c>
      <c r="D187" s="26" t="s">
        <v>731</v>
      </c>
      <c r="E187" s="39" t="s">
        <v>732</v>
      </c>
      <c r="F187" s="37">
        <v>42618</v>
      </c>
      <c r="G187" s="27">
        <v>317688668</v>
      </c>
      <c r="H187" s="27">
        <v>98276761.5</v>
      </c>
      <c r="I187" s="27">
        <v>254150400</v>
      </c>
      <c r="J187" s="28">
        <f t="shared" si="58"/>
        <v>0.79999831784997755</v>
      </c>
      <c r="K187" s="27">
        <v>254150400</v>
      </c>
      <c r="L187" s="28">
        <f t="shared" si="59"/>
        <v>0.79999831784997755</v>
      </c>
      <c r="M187" s="29">
        <v>0</v>
      </c>
      <c r="N187" s="29">
        <v>155873638.5</v>
      </c>
      <c r="O187" s="29">
        <v>100396145.02</v>
      </c>
      <c r="P187" s="29">
        <v>0</v>
      </c>
      <c r="Q187" s="29">
        <v>0</v>
      </c>
      <c r="R187" s="30">
        <f t="shared" si="37"/>
        <v>0</v>
      </c>
      <c r="S187" s="30">
        <f t="shared" si="60"/>
        <v>0</v>
      </c>
      <c r="T187" s="30">
        <f t="shared" si="44"/>
        <v>0</v>
      </c>
      <c r="U187" s="30">
        <f t="shared" si="38"/>
        <v>0</v>
      </c>
      <c r="V187" s="30">
        <f t="shared" si="39"/>
        <v>0</v>
      </c>
      <c r="W187" s="27">
        <v>0</v>
      </c>
      <c r="X187" s="27">
        <v>0</v>
      </c>
      <c r="Y187" s="27">
        <v>0</v>
      </c>
      <c r="Z187" s="27">
        <v>0</v>
      </c>
      <c r="AA187" s="30">
        <f t="shared" si="40"/>
        <v>0</v>
      </c>
      <c r="AB187" s="27">
        <v>0</v>
      </c>
      <c r="AC187" s="27">
        <v>0</v>
      </c>
      <c r="AD187" s="27">
        <v>0</v>
      </c>
      <c r="AE187" s="30">
        <f t="shared" si="41"/>
        <v>0</v>
      </c>
      <c r="AF187" s="27">
        <v>0</v>
      </c>
      <c r="AG187" s="27">
        <v>0</v>
      </c>
      <c r="AH187" s="27">
        <v>0</v>
      </c>
      <c r="AI187" s="30">
        <f t="shared" si="42"/>
        <v>0</v>
      </c>
      <c r="AJ187" s="27">
        <v>0</v>
      </c>
      <c r="AK187" s="27">
        <v>0</v>
      </c>
      <c r="AL187" s="27">
        <v>0</v>
      </c>
      <c r="AM187" s="30">
        <f t="shared" si="43"/>
        <v>0</v>
      </c>
      <c r="AN187" s="27">
        <v>0</v>
      </c>
      <c r="AO187" s="27">
        <v>0</v>
      </c>
      <c r="AP187" s="27">
        <v>0</v>
      </c>
      <c r="AQ187" s="32">
        <v>5</v>
      </c>
      <c r="AR187" s="32" t="s">
        <v>389</v>
      </c>
      <c r="AS187" s="40">
        <v>43465</v>
      </c>
      <c r="AT187" s="54"/>
      <c r="AU187" s="55" t="s">
        <v>782</v>
      </c>
      <c r="AV187" s="26" t="s">
        <v>770</v>
      </c>
      <c r="AW187" s="26" t="s">
        <v>771</v>
      </c>
      <c r="AX187" s="26" t="s">
        <v>783</v>
      </c>
    </row>
    <row r="188" spans="1:50" s="34" customFormat="1" ht="367.5" collapsed="1" x14ac:dyDescent="0.25">
      <c r="A188" s="34" t="s">
        <v>111</v>
      </c>
      <c r="B188" s="26">
        <f>SUBTOTAL(103,$C$17:C188)</f>
        <v>172</v>
      </c>
      <c r="C188" s="26" t="s">
        <v>111</v>
      </c>
      <c r="D188" s="26" t="s">
        <v>733</v>
      </c>
      <c r="E188" s="39" t="s">
        <v>734</v>
      </c>
      <c r="F188" s="37">
        <v>42933</v>
      </c>
      <c r="G188" s="27">
        <v>1698370027</v>
      </c>
      <c r="H188" s="27">
        <v>268393424</v>
      </c>
      <c r="I188" s="27">
        <v>749804005.39999998</v>
      </c>
      <c r="J188" s="28">
        <f t="shared" si="58"/>
        <v>0.44148447834094989</v>
      </c>
      <c r="K188" s="27">
        <v>749804005.39999998</v>
      </c>
      <c r="L188" s="28">
        <f t="shared" si="59"/>
        <v>0.44148447834094989</v>
      </c>
      <c r="M188" s="29">
        <v>0</v>
      </c>
      <c r="N188" s="29">
        <v>481410581.39999998</v>
      </c>
      <c r="O188" s="29">
        <v>60601.84</v>
      </c>
      <c r="P188" s="29">
        <v>0</v>
      </c>
      <c r="Q188" s="29">
        <v>0</v>
      </c>
      <c r="R188" s="30">
        <f t="shared" si="37"/>
        <v>0</v>
      </c>
      <c r="S188" s="30">
        <f t="shared" si="60"/>
        <v>0</v>
      </c>
      <c r="T188" s="30">
        <f t="shared" si="44"/>
        <v>0</v>
      </c>
      <c r="U188" s="30">
        <f t="shared" si="38"/>
        <v>0</v>
      </c>
      <c r="V188" s="30">
        <f t="shared" si="39"/>
        <v>0</v>
      </c>
      <c r="W188" s="27">
        <v>0</v>
      </c>
      <c r="X188" s="27">
        <v>0</v>
      </c>
      <c r="Y188" s="27">
        <v>0</v>
      </c>
      <c r="Z188" s="27">
        <v>0</v>
      </c>
      <c r="AA188" s="30">
        <f t="shared" si="40"/>
        <v>0</v>
      </c>
      <c r="AB188" s="27">
        <v>0</v>
      </c>
      <c r="AC188" s="27">
        <v>0</v>
      </c>
      <c r="AD188" s="27">
        <v>0</v>
      </c>
      <c r="AE188" s="30">
        <f t="shared" si="41"/>
        <v>0</v>
      </c>
      <c r="AF188" s="27">
        <v>0</v>
      </c>
      <c r="AG188" s="27">
        <v>0</v>
      </c>
      <c r="AH188" s="27">
        <v>0</v>
      </c>
      <c r="AI188" s="30">
        <f t="shared" si="42"/>
        <v>0</v>
      </c>
      <c r="AJ188" s="27">
        <v>0</v>
      </c>
      <c r="AK188" s="27">
        <v>0</v>
      </c>
      <c r="AL188" s="27">
        <v>0</v>
      </c>
      <c r="AM188" s="30">
        <f t="shared" si="43"/>
        <v>0</v>
      </c>
      <c r="AN188" s="27">
        <v>0</v>
      </c>
      <c r="AO188" s="27">
        <v>0</v>
      </c>
      <c r="AP188" s="27">
        <v>0</v>
      </c>
      <c r="AQ188" s="32">
        <v>21</v>
      </c>
      <c r="AR188" s="32" t="s">
        <v>390</v>
      </c>
      <c r="AS188" s="40">
        <v>43465</v>
      </c>
      <c r="AT188" s="54"/>
      <c r="AU188" s="55" t="s">
        <v>782</v>
      </c>
      <c r="AV188" s="26" t="s">
        <v>770</v>
      </c>
      <c r="AW188" s="26" t="s">
        <v>771</v>
      </c>
      <c r="AX188" s="26" t="s">
        <v>783</v>
      </c>
    </row>
    <row r="189" spans="1:50" s="34" customFormat="1" ht="236.25" collapsed="1" x14ac:dyDescent="0.25">
      <c r="A189" s="34" t="s">
        <v>225</v>
      </c>
      <c r="B189" s="26">
        <f>SUBTOTAL(103,$C$17:C189)</f>
        <v>173</v>
      </c>
      <c r="C189" s="26" t="s">
        <v>225</v>
      </c>
      <c r="D189" s="26" t="s">
        <v>735</v>
      </c>
      <c r="E189" s="39" t="s">
        <v>736</v>
      </c>
      <c r="F189" s="37">
        <v>42940</v>
      </c>
      <c r="G189" s="27">
        <v>10189579</v>
      </c>
      <c r="H189" s="27">
        <v>0</v>
      </c>
      <c r="I189" s="27">
        <v>5094789.5</v>
      </c>
      <c r="J189" s="28">
        <f t="shared" si="58"/>
        <v>0.5</v>
      </c>
      <c r="K189" s="27">
        <v>5094789.5</v>
      </c>
      <c r="L189" s="28">
        <f t="shared" si="59"/>
        <v>0.5</v>
      </c>
      <c r="M189" s="29">
        <v>0</v>
      </c>
      <c r="N189" s="29">
        <v>5094789.5</v>
      </c>
      <c r="O189" s="29">
        <v>5094789.5</v>
      </c>
      <c r="P189" s="29">
        <v>0</v>
      </c>
      <c r="Q189" s="29">
        <v>0</v>
      </c>
      <c r="R189" s="30">
        <f t="shared" si="37"/>
        <v>0</v>
      </c>
      <c r="S189" s="30">
        <f t="shared" si="60"/>
        <v>0</v>
      </c>
      <c r="T189" s="30">
        <f t="shared" si="44"/>
        <v>0</v>
      </c>
      <c r="U189" s="30">
        <f t="shared" si="38"/>
        <v>0</v>
      </c>
      <c r="V189" s="30">
        <f t="shared" si="39"/>
        <v>0</v>
      </c>
      <c r="W189" s="27">
        <v>0</v>
      </c>
      <c r="X189" s="27">
        <v>0</v>
      </c>
      <c r="Y189" s="27">
        <v>0</v>
      </c>
      <c r="Z189" s="27">
        <v>0</v>
      </c>
      <c r="AA189" s="30">
        <f t="shared" si="40"/>
        <v>0</v>
      </c>
      <c r="AB189" s="27">
        <v>0</v>
      </c>
      <c r="AC189" s="27">
        <v>0</v>
      </c>
      <c r="AD189" s="27">
        <v>0</v>
      </c>
      <c r="AE189" s="30">
        <f t="shared" si="41"/>
        <v>0</v>
      </c>
      <c r="AF189" s="27">
        <v>0</v>
      </c>
      <c r="AG189" s="27">
        <v>0</v>
      </c>
      <c r="AH189" s="27">
        <v>0</v>
      </c>
      <c r="AI189" s="30">
        <f t="shared" si="42"/>
        <v>0</v>
      </c>
      <c r="AJ189" s="27">
        <v>0</v>
      </c>
      <c r="AK189" s="27">
        <v>0</v>
      </c>
      <c r="AL189" s="27">
        <v>0</v>
      </c>
      <c r="AM189" s="30">
        <f t="shared" si="43"/>
        <v>0</v>
      </c>
      <c r="AN189" s="27">
        <v>0</v>
      </c>
      <c r="AO189" s="27">
        <v>0</v>
      </c>
      <c r="AP189" s="27">
        <v>0</v>
      </c>
      <c r="AQ189" s="32">
        <v>1</v>
      </c>
      <c r="AR189" s="32" t="s">
        <v>391</v>
      </c>
      <c r="AS189" s="40">
        <v>43465</v>
      </c>
      <c r="AT189" s="54"/>
      <c r="AU189" s="55" t="s">
        <v>773</v>
      </c>
      <c r="AV189" s="26" t="s">
        <v>770</v>
      </c>
      <c r="AW189" s="26" t="s">
        <v>771</v>
      </c>
      <c r="AX189" s="26" t="s">
        <v>783</v>
      </c>
    </row>
    <row r="190" spans="1:50" s="34" customFormat="1" ht="157.5" collapsed="1" x14ac:dyDescent="0.25">
      <c r="A190" s="34" t="s">
        <v>110</v>
      </c>
      <c r="B190" s="26">
        <f>SUBTOTAL(103,$C$17:C190)</f>
        <v>174</v>
      </c>
      <c r="C190" s="26" t="s">
        <v>110</v>
      </c>
      <c r="D190" s="26" t="s">
        <v>737</v>
      </c>
      <c r="E190" s="39" t="s">
        <v>738</v>
      </c>
      <c r="F190" s="37">
        <v>43094</v>
      </c>
      <c r="G190" s="27">
        <v>41257990</v>
      </c>
      <c r="H190" s="27">
        <v>0</v>
      </c>
      <c r="I190" s="27">
        <v>1000000</v>
      </c>
      <c r="J190" s="28">
        <f t="shared" si="58"/>
        <v>2.4237729467674021E-2</v>
      </c>
      <c r="K190" s="27">
        <v>1000000</v>
      </c>
      <c r="L190" s="28">
        <f t="shared" si="59"/>
        <v>2.4237729467674021E-2</v>
      </c>
      <c r="M190" s="29">
        <v>0</v>
      </c>
      <c r="N190" s="29">
        <v>1000000</v>
      </c>
      <c r="O190" s="29">
        <v>0</v>
      </c>
      <c r="P190" s="29">
        <v>11377397</v>
      </c>
      <c r="Q190" s="29">
        <v>11377397</v>
      </c>
      <c r="R190" s="30">
        <f t="shared" si="37"/>
        <v>11377397</v>
      </c>
      <c r="S190" s="30">
        <f t="shared" si="60"/>
        <v>11377397</v>
      </c>
      <c r="T190" s="30">
        <f t="shared" si="44"/>
        <v>0</v>
      </c>
      <c r="U190" s="30">
        <f t="shared" si="38"/>
        <v>0</v>
      </c>
      <c r="V190" s="30">
        <f t="shared" si="39"/>
        <v>11377397</v>
      </c>
      <c r="W190" s="27">
        <v>11377397</v>
      </c>
      <c r="X190" s="27">
        <v>0</v>
      </c>
      <c r="Y190" s="27">
        <v>0</v>
      </c>
      <c r="Z190" s="27">
        <v>0</v>
      </c>
      <c r="AA190" s="30">
        <f t="shared" si="40"/>
        <v>0</v>
      </c>
      <c r="AB190" s="27">
        <v>0</v>
      </c>
      <c r="AC190" s="27">
        <v>0</v>
      </c>
      <c r="AD190" s="27">
        <v>0</v>
      </c>
      <c r="AE190" s="30">
        <f t="shared" si="41"/>
        <v>0</v>
      </c>
      <c r="AF190" s="27">
        <v>0</v>
      </c>
      <c r="AG190" s="27">
        <v>0</v>
      </c>
      <c r="AH190" s="27">
        <v>0</v>
      </c>
      <c r="AI190" s="30">
        <f t="shared" si="42"/>
        <v>0</v>
      </c>
      <c r="AJ190" s="27">
        <v>0</v>
      </c>
      <c r="AK190" s="27">
        <v>0</v>
      </c>
      <c r="AL190" s="27">
        <v>0</v>
      </c>
      <c r="AM190" s="30">
        <f t="shared" si="43"/>
        <v>0</v>
      </c>
      <c r="AN190" s="27">
        <v>0</v>
      </c>
      <c r="AO190" s="27">
        <v>0</v>
      </c>
      <c r="AP190" s="27">
        <v>0</v>
      </c>
      <c r="AQ190" s="32">
        <v>1</v>
      </c>
      <c r="AR190" s="32" t="s">
        <v>392</v>
      </c>
      <c r="AS190" s="40">
        <v>43373</v>
      </c>
      <c r="AT190" s="54"/>
      <c r="AU190" s="55" t="s">
        <v>782</v>
      </c>
      <c r="AV190" s="26" t="s">
        <v>770</v>
      </c>
      <c r="AW190" s="26" t="s">
        <v>771</v>
      </c>
      <c r="AX190" s="26" t="s">
        <v>783</v>
      </c>
    </row>
    <row r="191" spans="1:50" s="34" customFormat="1" ht="183.75" collapsed="1" x14ac:dyDescent="0.25">
      <c r="A191" s="34" t="s">
        <v>94</v>
      </c>
      <c r="B191" s="26">
        <f>SUBTOTAL(103,$C$17:C191)</f>
        <v>175</v>
      </c>
      <c r="C191" s="26" t="s">
        <v>94</v>
      </c>
      <c r="D191" s="26" t="s">
        <v>739</v>
      </c>
      <c r="E191" s="39" t="s">
        <v>740</v>
      </c>
      <c r="F191" s="37">
        <v>42131</v>
      </c>
      <c r="G191" s="27">
        <v>140417095</v>
      </c>
      <c r="H191" s="27">
        <v>83053129.879999995</v>
      </c>
      <c r="I191" s="27">
        <v>71291771.739999995</v>
      </c>
      <c r="J191" s="28">
        <f t="shared" si="58"/>
        <v>0.50771433307319169</v>
      </c>
      <c r="K191" s="27">
        <v>42125128.5</v>
      </c>
      <c r="L191" s="28">
        <f t="shared" si="59"/>
        <v>0.3</v>
      </c>
      <c r="M191" s="29">
        <v>11761358.140000001</v>
      </c>
      <c r="N191" s="29">
        <v>0</v>
      </c>
      <c r="O191" s="29">
        <v>0</v>
      </c>
      <c r="P191" s="29">
        <v>11761358.140000001</v>
      </c>
      <c r="Q191" s="29">
        <v>11761358.140000001</v>
      </c>
      <c r="R191" s="30">
        <f t="shared" si="37"/>
        <v>11761358.140000001</v>
      </c>
      <c r="S191" s="30">
        <f t="shared" si="60"/>
        <v>0</v>
      </c>
      <c r="T191" s="30">
        <f t="shared" si="44"/>
        <v>11761358.140000001</v>
      </c>
      <c r="U191" s="30">
        <f t="shared" si="38"/>
        <v>0</v>
      </c>
      <c r="V191" s="30">
        <f t="shared" si="39"/>
        <v>11761358.140000001</v>
      </c>
      <c r="W191" s="27">
        <v>0</v>
      </c>
      <c r="X191" s="27">
        <v>11761358.140000001</v>
      </c>
      <c r="Y191" s="27">
        <v>0</v>
      </c>
      <c r="Z191" s="27">
        <v>0</v>
      </c>
      <c r="AA191" s="30">
        <f t="shared" si="40"/>
        <v>0</v>
      </c>
      <c r="AB191" s="27">
        <v>0</v>
      </c>
      <c r="AC191" s="27">
        <v>0</v>
      </c>
      <c r="AD191" s="27">
        <v>0</v>
      </c>
      <c r="AE191" s="30">
        <f t="shared" si="41"/>
        <v>0</v>
      </c>
      <c r="AF191" s="27">
        <v>0</v>
      </c>
      <c r="AG191" s="27">
        <v>0</v>
      </c>
      <c r="AH191" s="27">
        <v>0</v>
      </c>
      <c r="AI191" s="30">
        <f t="shared" si="42"/>
        <v>0</v>
      </c>
      <c r="AJ191" s="27">
        <v>0</v>
      </c>
      <c r="AK191" s="27">
        <v>0</v>
      </c>
      <c r="AL191" s="27">
        <v>0</v>
      </c>
      <c r="AM191" s="30">
        <f t="shared" si="43"/>
        <v>0</v>
      </c>
      <c r="AN191" s="27">
        <v>0</v>
      </c>
      <c r="AO191" s="27">
        <v>0</v>
      </c>
      <c r="AP191" s="27">
        <v>0</v>
      </c>
      <c r="AQ191" s="32">
        <v>4</v>
      </c>
      <c r="AR191" s="32" t="s">
        <v>393</v>
      </c>
      <c r="AS191" s="40">
        <v>43465</v>
      </c>
      <c r="AT191" s="54"/>
      <c r="AU191" s="55" t="s">
        <v>782</v>
      </c>
      <c r="AV191" s="26" t="s">
        <v>770</v>
      </c>
      <c r="AW191" s="26" t="s">
        <v>771</v>
      </c>
      <c r="AX191" s="26" t="s">
        <v>783</v>
      </c>
    </row>
    <row r="192" spans="1:50" s="34" customFormat="1" ht="183.75" collapsed="1" x14ac:dyDescent="0.25">
      <c r="A192" s="34" t="s">
        <v>106</v>
      </c>
      <c r="B192" s="26">
        <f>SUBTOTAL(103,$C$17:C192)</f>
        <v>176</v>
      </c>
      <c r="C192" s="26" t="s">
        <v>106</v>
      </c>
      <c r="D192" s="26" t="s">
        <v>741</v>
      </c>
      <c r="E192" s="39" t="s">
        <v>742</v>
      </c>
      <c r="F192" s="37">
        <v>42913</v>
      </c>
      <c r="G192" s="27">
        <v>273546</v>
      </c>
      <c r="H192" s="27">
        <v>148660.73000000001</v>
      </c>
      <c r="I192" s="27">
        <v>82063.8</v>
      </c>
      <c r="J192" s="28">
        <f t="shared" si="58"/>
        <v>0.3</v>
      </c>
      <c r="K192" s="27">
        <v>82063.8</v>
      </c>
      <c r="L192" s="28">
        <f t="shared" si="59"/>
        <v>0.3</v>
      </c>
      <c r="M192" s="29">
        <v>66596.929999999993</v>
      </c>
      <c r="N192" s="29">
        <v>0</v>
      </c>
      <c r="O192" s="29">
        <v>0</v>
      </c>
      <c r="P192" s="29">
        <v>66596.929999999993</v>
      </c>
      <c r="Q192" s="29">
        <v>66596.929999999993</v>
      </c>
      <c r="R192" s="30">
        <f t="shared" si="37"/>
        <v>66596.929999999993</v>
      </c>
      <c r="S192" s="30">
        <f t="shared" si="60"/>
        <v>0</v>
      </c>
      <c r="T192" s="30">
        <f t="shared" si="44"/>
        <v>66596.929999999993</v>
      </c>
      <c r="U192" s="30">
        <f t="shared" si="38"/>
        <v>0</v>
      </c>
      <c r="V192" s="30">
        <f t="shared" si="39"/>
        <v>66596.929999999993</v>
      </c>
      <c r="W192" s="27">
        <v>0</v>
      </c>
      <c r="X192" s="27">
        <v>66596.929999999993</v>
      </c>
      <c r="Y192" s="27">
        <v>0</v>
      </c>
      <c r="Z192" s="27">
        <v>0</v>
      </c>
      <c r="AA192" s="30">
        <f t="shared" si="40"/>
        <v>0</v>
      </c>
      <c r="AB192" s="27">
        <v>0</v>
      </c>
      <c r="AC192" s="27">
        <v>0</v>
      </c>
      <c r="AD192" s="27">
        <v>0</v>
      </c>
      <c r="AE192" s="30">
        <f t="shared" si="41"/>
        <v>0</v>
      </c>
      <c r="AF192" s="27">
        <v>0</v>
      </c>
      <c r="AG192" s="27">
        <v>0</v>
      </c>
      <c r="AH192" s="27">
        <v>0</v>
      </c>
      <c r="AI192" s="30">
        <f t="shared" si="42"/>
        <v>0</v>
      </c>
      <c r="AJ192" s="27">
        <v>0</v>
      </c>
      <c r="AK192" s="27">
        <v>0</v>
      </c>
      <c r="AL192" s="27">
        <v>0</v>
      </c>
      <c r="AM192" s="30">
        <f t="shared" si="43"/>
        <v>0</v>
      </c>
      <c r="AN192" s="27">
        <v>0</v>
      </c>
      <c r="AO192" s="27">
        <v>0</v>
      </c>
      <c r="AP192" s="27">
        <v>0</v>
      </c>
      <c r="AQ192" s="32">
        <v>1</v>
      </c>
      <c r="AR192" s="32" t="s">
        <v>394</v>
      </c>
      <c r="AS192" s="40">
        <v>43465</v>
      </c>
      <c r="AT192" s="54"/>
      <c r="AU192" s="55" t="s">
        <v>782</v>
      </c>
      <c r="AV192" s="26" t="s">
        <v>770</v>
      </c>
      <c r="AW192" s="26" t="s">
        <v>771</v>
      </c>
      <c r="AX192" s="26" t="s">
        <v>783</v>
      </c>
    </row>
    <row r="193" spans="1:50" s="34" customFormat="1" ht="105" collapsed="1" x14ac:dyDescent="0.25">
      <c r="A193" s="34" t="s">
        <v>109</v>
      </c>
      <c r="B193" s="26">
        <f>SUBTOTAL(103,$C$17:C193)</f>
        <v>177</v>
      </c>
      <c r="C193" s="26" t="s">
        <v>109</v>
      </c>
      <c r="D193" s="26" t="s">
        <v>743</v>
      </c>
      <c r="E193" s="39" t="s">
        <v>744</v>
      </c>
      <c r="F193" s="37">
        <v>43089</v>
      </c>
      <c r="G193" s="27">
        <v>171155741</v>
      </c>
      <c r="H193" s="27">
        <v>0</v>
      </c>
      <c r="I193" s="27">
        <v>29716360</v>
      </c>
      <c r="J193" s="28">
        <f t="shared" si="58"/>
        <v>0.17362175423610243</v>
      </c>
      <c r="K193" s="27">
        <v>29716360</v>
      </c>
      <c r="L193" s="28">
        <f t="shared" si="59"/>
        <v>0.17362175423610243</v>
      </c>
      <c r="M193" s="29">
        <v>0</v>
      </c>
      <c r="N193" s="29">
        <v>29716360</v>
      </c>
      <c r="O193" s="29">
        <v>25866994.27</v>
      </c>
      <c r="P193" s="29">
        <v>21630362.300000001</v>
      </c>
      <c r="Q193" s="29">
        <v>21630362.300000001</v>
      </c>
      <c r="R193" s="30">
        <f t="shared" si="37"/>
        <v>21630362.300000001</v>
      </c>
      <c r="S193" s="30">
        <f t="shared" si="60"/>
        <v>21630362.300000001</v>
      </c>
      <c r="T193" s="30">
        <f t="shared" si="44"/>
        <v>0</v>
      </c>
      <c r="U193" s="30">
        <f t="shared" si="38"/>
        <v>0</v>
      </c>
      <c r="V193" s="30">
        <f t="shared" si="39"/>
        <v>21630362.300000001</v>
      </c>
      <c r="W193" s="27">
        <v>21630362.300000001</v>
      </c>
      <c r="X193" s="27">
        <v>0</v>
      </c>
      <c r="Y193" s="27">
        <v>0</v>
      </c>
      <c r="Z193" s="27">
        <v>0</v>
      </c>
      <c r="AA193" s="30">
        <f t="shared" si="40"/>
        <v>0</v>
      </c>
      <c r="AB193" s="27">
        <v>0</v>
      </c>
      <c r="AC193" s="27">
        <v>0</v>
      </c>
      <c r="AD193" s="27">
        <v>0</v>
      </c>
      <c r="AE193" s="30">
        <f t="shared" si="41"/>
        <v>0</v>
      </c>
      <c r="AF193" s="27">
        <v>0</v>
      </c>
      <c r="AG193" s="27">
        <v>0</v>
      </c>
      <c r="AH193" s="27">
        <v>0</v>
      </c>
      <c r="AI193" s="30">
        <f t="shared" si="42"/>
        <v>0</v>
      </c>
      <c r="AJ193" s="27">
        <v>0</v>
      </c>
      <c r="AK193" s="27">
        <v>0</v>
      </c>
      <c r="AL193" s="27">
        <v>0</v>
      </c>
      <c r="AM193" s="30">
        <f t="shared" si="43"/>
        <v>0</v>
      </c>
      <c r="AN193" s="27">
        <v>0</v>
      </c>
      <c r="AO193" s="27">
        <v>0</v>
      </c>
      <c r="AP193" s="27">
        <v>0</v>
      </c>
      <c r="AQ193" s="32">
        <v>4</v>
      </c>
      <c r="AR193" s="32" t="s">
        <v>395</v>
      </c>
      <c r="AS193" s="40">
        <v>43465</v>
      </c>
      <c r="AT193" s="54"/>
      <c r="AU193" s="55" t="s">
        <v>782</v>
      </c>
      <c r="AV193" s="26" t="s">
        <v>770</v>
      </c>
      <c r="AW193" s="26" t="s">
        <v>771</v>
      </c>
      <c r="AX193" s="26" t="s">
        <v>783</v>
      </c>
    </row>
    <row r="194" spans="1:50" s="34" customFormat="1" ht="141" customHeight="1" collapsed="1" x14ac:dyDescent="0.25">
      <c r="A194" s="34" t="s">
        <v>105</v>
      </c>
      <c r="B194" s="26">
        <f>SUBTOTAL(103,$C$17:C194)</f>
        <v>178</v>
      </c>
      <c r="C194" s="26" t="s">
        <v>105</v>
      </c>
      <c r="D194" s="26" t="s">
        <v>745</v>
      </c>
      <c r="E194" s="39" t="s">
        <v>746</v>
      </c>
      <c r="F194" s="37">
        <v>42874</v>
      </c>
      <c r="G194" s="27">
        <v>79400919</v>
      </c>
      <c r="H194" s="27">
        <v>22584730.350000001</v>
      </c>
      <c r="I194" s="27">
        <v>23820275.699999999</v>
      </c>
      <c r="J194" s="28">
        <f t="shared" si="58"/>
        <v>0.3</v>
      </c>
      <c r="K194" s="27">
        <v>23820275.699999999</v>
      </c>
      <c r="L194" s="28">
        <f t="shared" si="59"/>
        <v>0.3</v>
      </c>
      <c r="M194" s="29">
        <v>0</v>
      </c>
      <c r="N194" s="29">
        <v>1235545.3500000001</v>
      </c>
      <c r="O194" s="29">
        <v>0</v>
      </c>
      <c r="P194" s="29">
        <v>0</v>
      </c>
      <c r="Q194" s="29">
        <v>0</v>
      </c>
      <c r="R194" s="30">
        <f t="shared" si="37"/>
        <v>0</v>
      </c>
      <c r="S194" s="30">
        <f t="shared" si="60"/>
        <v>0</v>
      </c>
      <c r="T194" s="30">
        <f t="shared" si="44"/>
        <v>0</v>
      </c>
      <c r="U194" s="30">
        <f t="shared" si="38"/>
        <v>0</v>
      </c>
      <c r="V194" s="30">
        <f t="shared" si="39"/>
        <v>0</v>
      </c>
      <c r="W194" s="27">
        <v>0</v>
      </c>
      <c r="X194" s="27">
        <v>0</v>
      </c>
      <c r="Y194" s="27">
        <v>0</v>
      </c>
      <c r="Z194" s="27">
        <v>0</v>
      </c>
      <c r="AA194" s="30">
        <f t="shared" si="40"/>
        <v>0</v>
      </c>
      <c r="AB194" s="27">
        <v>0</v>
      </c>
      <c r="AC194" s="27">
        <v>0</v>
      </c>
      <c r="AD194" s="27">
        <v>0</v>
      </c>
      <c r="AE194" s="30">
        <f t="shared" si="41"/>
        <v>0</v>
      </c>
      <c r="AF194" s="27">
        <v>0</v>
      </c>
      <c r="AG194" s="27">
        <v>0</v>
      </c>
      <c r="AH194" s="27">
        <v>0</v>
      </c>
      <c r="AI194" s="30">
        <f t="shared" si="42"/>
        <v>0</v>
      </c>
      <c r="AJ194" s="27">
        <v>0</v>
      </c>
      <c r="AK194" s="27">
        <v>0</v>
      </c>
      <c r="AL194" s="27">
        <v>0</v>
      </c>
      <c r="AM194" s="30">
        <f t="shared" si="43"/>
        <v>0</v>
      </c>
      <c r="AN194" s="27">
        <v>0</v>
      </c>
      <c r="AO194" s="27">
        <v>0</v>
      </c>
      <c r="AP194" s="27">
        <v>0</v>
      </c>
      <c r="AQ194" s="32">
        <v>1</v>
      </c>
      <c r="AR194" s="32" t="s">
        <v>396</v>
      </c>
      <c r="AS194" s="40">
        <v>43465</v>
      </c>
      <c r="AT194" s="54"/>
      <c r="AU194" s="55" t="s">
        <v>782</v>
      </c>
      <c r="AV194" s="26" t="s">
        <v>770</v>
      </c>
      <c r="AW194" s="26" t="s">
        <v>771</v>
      </c>
      <c r="AX194" s="26" t="s">
        <v>783</v>
      </c>
    </row>
    <row r="195" spans="1:50" s="34" customFormat="1" ht="150" customHeight="1" collapsed="1" x14ac:dyDescent="0.25">
      <c r="A195" s="34" t="s">
        <v>93</v>
      </c>
      <c r="B195" s="26">
        <f>SUBTOTAL(103,$C$17:C195)</f>
        <v>179</v>
      </c>
      <c r="C195" s="26" t="s">
        <v>93</v>
      </c>
      <c r="D195" s="26" t="s">
        <v>747</v>
      </c>
      <c r="E195" s="39" t="s">
        <v>748</v>
      </c>
      <c r="F195" s="37">
        <v>43091</v>
      </c>
      <c r="G195" s="27">
        <v>8168849</v>
      </c>
      <c r="H195" s="27">
        <v>0</v>
      </c>
      <c r="I195" s="27">
        <v>2450654.7000000002</v>
      </c>
      <c r="J195" s="28">
        <f t="shared" si="58"/>
        <v>0.30000000000000004</v>
      </c>
      <c r="K195" s="27">
        <v>2450654.7000000002</v>
      </c>
      <c r="L195" s="28">
        <f t="shared" si="59"/>
        <v>0.30000000000000004</v>
      </c>
      <c r="M195" s="29">
        <v>0</v>
      </c>
      <c r="N195" s="29">
        <v>2450654.7000000002</v>
      </c>
      <c r="O195" s="29">
        <v>0</v>
      </c>
      <c r="P195" s="29">
        <v>0</v>
      </c>
      <c r="Q195" s="29">
        <v>0</v>
      </c>
      <c r="R195" s="30">
        <f t="shared" si="37"/>
        <v>0</v>
      </c>
      <c r="S195" s="30">
        <f t="shared" si="60"/>
        <v>0</v>
      </c>
      <c r="T195" s="30">
        <f t="shared" si="44"/>
        <v>0</v>
      </c>
      <c r="U195" s="30">
        <f t="shared" si="38"/>
        <v>0</v>
      </c>
      <c r="V195" s="30">
        <f t="shared" si="39"/>
        <v>0</v>
      </c>
      <c r="W195" s="27">
        <v>0</v>
      </c>
      <c r="X195" s="27">
        <v>0</v>
      </c>
      <c r="Y195" s="27">
        <v>0</v>
      </c>
      <c r="Z195" s="27">
        <v>0</v>
      </c>
      <c r="AA195" s="30">
        <f t="shared" si="40"/>
        <v>0</v>
      </c>
      <c r="AB195" s="27">
        <v>0</v>
      </c>
      <c r="AC195" s="27">
        <v>0</v>
      </c>
      <c r="AD195" s="27">
        <v>0</v>
      </c>
      <c r="AE195" s="30">
        <f t="shared" si="41"/>
        <v>0</v>
      </c>
      <c r="AF195" s="27">
        <v>0</v>
      </c>
      <c r="AG195" s="27">
        <v>0</v>
      </c>
      <c r="AH195" s="27">
        <v>0</v>
      </c>
      <c r="AI195" s="30">
        <f t="shared" si="42"/>
        <v>0</v>
      </c>
      <c r="AJ195" s="27">
        <v>0</v>
      </c>
      <c r="AK195" s="27">
        <v>0</v>
      </c>
      <c r="AL195" s="27">
        <v>0</v>
      </c>
      <c r="AM195" s="30">
        <f t="shared" si="43"/>
        <v>0</v>
      </c>
      <c r="AN195" s="27">
        <v>0</v>
      </c>
      <c r="AO195" s="27">
        <v>0</v>
      </c>
      <c r="AP195" s="27">
        <v>0</v>
      </c>
      <c r="AQ195" s="32">
        <v>1</v>
      </c>
      <c r="AR195" s="32" t="s">
        <v>397</v>
      </c>
      <c r="AS195" s="40">
        <v>43465</v>
      </c>
      <c r="AT195" s="54"/>
      <c r="AU195" s="55" t="s">
        <v>784</v>
      </c>
      <c r="AV195" s="26" t="s">
        <v>770</v>
      </c>
      <c r="AW195" s="26" t="s">
        <v>771</v>
      </c>
      <c r="AX195" s="26" t="s">
        <v>783</v>
      </c>
    </row>
    <row r="196" spans="1:50" s="34" customFormat="1" ht="210" collapsed="1" x14ac:dyDescent="0.25">
      <c r="A196" s="34" t="s">
        <v>80</v>
      </c>
      <c r="B196" s="26">
        <f>SUBTOTAL(103,$C$17:C196)</f>
        <v>180</v>
      </c>
      <c r="C196" s="26" t="s">
        <v>80</v>
      </c>
      <c r="D196" s="26" t="s">
        <v>749</v>
      </c>
      <c r="E196" s="39" t="s">
        <v>750</v>
      </c>
      <c r="F196" s="37">
        <v>42506</v>
      </c>
      <c r="G196" s="27">
        <v>146869238</v>
      </c>
      <c r="H196" s="27">
        <v>86659179.329999998</v>
      </c>
      <c r="I196" s="27">
        <v>117495390.40000001</v>
      </c>
      <c r="J196" s="28">
        <f t="shared" si="58"/>
        <v>0.8</v>
      </c>
      <c r="K196" s="27">
        <v>117495390.40000001</v>
      </c>
      <c r="L196" s="28">
        <f t="shared" si="59"/>
        <v>0.8</v>
      </c>
      <c r="M196" s="29">
        <v>0</v>
      </c>
      <c r="N196" s="29">
        <v>30836211.07</v>
      </c>
      <c r="O196" s="29">
        <v>5335.05</v>
      </c>
      <c r="P196" s="29">
        <v>0</v>
      </c>
      <c r="Q196" s="29">
        <v>0</v>
      </c>
      <c r="R196" s="30">
        <f t="shared" si="37"/>
        <v>0</v>
      </c>
      <c r="S196" s="30">
        <f t="shared" si="60"/>
        <v>0</v>
      </c>
      <c r="T196" s="30">
        <f t="shared" si="44"/>
        <v>0</v>
      </c>
      <c r="U196" s="30">
        <f t="shared" si="38"/>
        <v>0</v>
      </c>
      <c r="V196" s="30">
        <f t="shared" si="39"/>
        <v>0</v>
      </c>
      <c r="W196" s="27">
        <v>0</v>
      </c>
      <c r="X196" s="27">
        <v>0</v>
      </c>
      <c r="Y196" s="27">
        <v>0</v>
      </c>
      <c r="Z196" s="27">
        <v>0</v>
      </c>
      <c r="AA196" s="30">
        <f t="shared" si="40"/>
        <v>0</v>
      </c>
      <c r="AB196" s="27">
        <v>0</v>
      </c>
      <c r="AC196" s="27">
        <v>0</v>
      </c>
      <c r="AD196" s="27">
        <v>0</v>
      </c>
      <c r="AE196" s="30">
        <f t="shared" si="41"/>
        <v>0</v>
      </c>
      <c r="AF196" s="27">
        <v>0</v>
      </c>
      <c r="AG196" s="27">
        <v>0</v>
      </c>
      <c r="AH196" s="27">
        <v>0</v>
      </c>
      <c r="AI196" s="30">
        <f t="shared" si="42"/>
        <v>0</v>
      </c>
      <c r="AJ196" s="27">
        <v>0</v>
      </c>
      <c r="AK196" s="27">
        <v>0</v>
      </c>
      <c r="AL196" s="27">
        <v>0</v>
      </c>
      <c r="AM196" s="30">
        <f t="shared" si="43"/>
        <v>0</v>
      </c>
      <c r="AN196" s="27">
        <v>0</v>
      </c>
      <c r="AO196" s="27">
        <v>0</v>
      </c>
      <c r="AP196" s="27">
        <v>0</v>
      </c>
      <c r="AQ196" s="32">
        <v>1</v>
      </c>
      <c r="AR196" s="32" t="s">
        <v>398</v>
      </c>
      <c r="AS196" s="40">
        <v>43220</v>
      </c>
      <c r="AT196" s="54"/>
      <c r="AU196" s="55" t="s">
        <v>786</v>
      </c>
      <c r="AV196" s="26" t="s">
        <v>770</v>
      </c>
      <c r="AW196" s="26" t="s">
        <v>771</v>
      </c>
      <c r="AX196" s="26" t="s">
        <v>787</v>
      </c>
    </row>
    <row r="197" spans="1:50" s="34" customFormat="1" ht="105" collapsed="1" x14ac:dyDescent="0.25">
      <c r="A197" s="34" t="s">
        <v>83</v>
      </c>
      <c r="B197" s="26">
        <f>SUBTOTAL(103,$C$17:C197)</f>
        <v>181</v>
      </c>
      <c r="C197" s="26" t="s">
        <v>83</v>
      </c>
      <c r="D197" s="26" t="s">
        <v>751</v>
      </c>
      <c r="E197" s="39" t="s">
        <v>752</v>
      </c>
      <c r="F197" s="37">
        <v>42900</v>
      </c>
      <c r="G197" s="27">
        <v>3287089914</v>
      </c>
      <c r="H197" s="27">
        <v>279728691.33999997</v>
      </c>
      <c r="I197" s="27">
        <v>1486126970</v>
      </c>
      <c r="J197" s="28">
        <f t="shared" si="58"/>
        <v>0.45211022785548299</v>
      </c>
      <c r="K197" s="27">
        <v>1486126970</v>
      </c>
      <c r="L197" s="28">
        <f t="shared" si="59"/>
        <v>0.45211022785548299</v>
      </c>
      <c r="M197" s="29">
        <v>0</v>
      </c>
      <c r="N197" s="29">
        <v>1206398278.6600001</v>
      </c>
      <c r="O197" s="29">
        <v>34970974.829999998</v>
      </c>
      <c r="P197" s="29">
        <v>0</v>
      </c>
      <c r="Q197" s="29">
        <v>0</v>
      </c>
      <c r="R197" s="30">
        <f t="shared" si="37"/>
        <v>0</v>
      </c>
      <c r="S197" s="30">
        <f t="shared" si="60"/>
        <v>0</v>
      </c>
      <c r="T197" s="30">
        <f t="shared" si="44"/>
        <v>0</v>
      </c>
      <c r="U197" s="30">
        <f t="shared" si="38"/>
        <v>0</v>
      </c>
      <c r="V197" s="30">
        <f t="shared" si="39"/>
        <v>0</v>
      </c>
      <c r="W197" s="27">
        <v>0</v>
      </c>
      <c r="X197" s="27">
        <v>0</v>
      </c>
      <c r="Y197" s="27">
        <v>0</v>
      </c>
      <c r="Z197" s="27">
        <v>0</v>
      </c>
      <c r="AA197" s="30">
        <f t="shared" si="40"/>
        <v>0</v>
      </c>
      <c r="AB197" s="27">
        <v>0</v>
      </c>
      <c r="AC197" s="27">
        <v>0</v>
      </c>
      <c r="AD197" s="27">
        <v>0</v>
      </c>
      <c r="AE197" s="30">
        <f t="shared" si="41"/>
        <v>0</v>
      </c>
      <c r="AF197" s="27">
        <v>0</v>
      </c>
      <c r="AG197" s="27">
        <v>0</v>
      </c>
      <c r="AH197" s="27">
        <v>0</v>
      </c>
      <c r="AI197" s="30">
        <f t="shared" si="42"/>
        <v>0</v>
      </c>
      <c r="AJ197" s="27">
        <v>0</v>
      </c>
      <c r="AK197" s="27">
        <v>0</v>
      </c>
      <c r="AL197" s="27">
        <v>0</v>
      </c>
      <c r="AM197" s="30">
        <f t="shared" si="43"/>
        <v>0</v>
      </c>
      <c r="AN197" s="27">
        <v>0</v>
      </c>
      <c r="AO197" s="27">
        <v>0</v>
      </c>
      <c r="AP197" s="27">
        <v>0</v>
      </c>
      <c r="AQ197" s="32">
        <v>2</v>
      </c>
      <c r="AR197" s="32" t="s">
        <v>399</v>
      </c>
      <c r="AS197" s="40">
        <v>43220</v>
      </c>
      <c r="AT197" s="54"/>
      <c r="AU197" s="55" t="s">
        <v>786</v>
      </c>
      <c r="AV197" s="26" t="s">
        <v>770</v>
      </c>
      <c r="AW197" s="26" t="s">
        <v>771</v>
      </c>
      <c r="AX197" s="26" t="s">
        <v>787</v>
      </c>
    </row>
    <row r="198" spans="1:50" s="34" customFormat="1" ht="105" collapsed="1" x14ac:dyDescent="0.25">
      <c r="A198" s="34" t="s">
        <v>84</v>
      </c>
      <c r="B198" s="26">
        <f>SUBTOTAL(103,$C$17:C198)</f>
        <v>182</v>
      </c>
      <c r="C198" s="26" t="s">
        <v>84</v>
      </c>
      <c r="D198" s="26" t="s">
        <v>753</v>
      </c>
      <c r="E198" s="39" t="s">
        <v>754</v>
      </c>
      <c r="F198" s="37">
        <v>42900</v>
      </c>
      <c r="G198" s="27">
        <v>2501518067</v>
      </c>
      <c r="H198" s="27">
        <v>0</v>
      </c>
      <c r="I198" s="27">
        <v>1250455420</v>
      </c>
      <c r="J198" s="28">
        <f t="shared" si="58"/>
        <v>0.4998786283001489</v>
      </c>
      <c r="K198" s="27">
        <v>1250455420</v>
      </c>
      <c r="L198" s="28">
        <f t="shared" si="59"/>
        <v>0.4998786283001489</v>
      </c>
      <c r="M198" s="29">
        <v>0</v>
      </c>
      <c r="N198" s="29">
        <v>1250455420</v>
      </c>
      <c r="O198" s="29">
        <v>29226672.260000002</v>
      </c>
      <c r="P198" s="29">
        <v>0</v>
      </c>
      <c r="Q198" s="29">
        <v>0</v>
      </c>
      <c r="R198" s="30">
        <f t="shared" si="37"/>
        <v>0</v>
      </c>
      <c r="S198" s="30">
        <f t="shared" si="60"/>
        <v>0</v>
      </c>
      <c r="T198" s="30">
        <f t="shared" si="44"/>
        <v>0</v>
      </c>
      <c r="U198" s="30">
        <f t="shared" si="38"/>
        <v>0</v>
      </c>
      <c r="V198" s="30">
        <f t="shared" si="39"/>
        <v>0</v>
      </c>
      <c r="W198" s="27">
        <v>0</v>
      </c>
      <c r="X198" s="27">
        <v>0</v>
      </c>
      <c r="Y198" s="27">
        <v>0</v>
      </c>
      <c r="Z198" s="27">
        <v>0</v>
      </c>
      <c r="AA198" s="30">
        <f t="shared" si="40"/>
        <v>0</v>
      </c>
      <c r="AB198" s="27">
        <v>0</v>
      </c>
      <c r="AC198" s="27">
        <v>0</v>
      </c>
      <c r="AD198" s="27">
        <v>0</v>
      </c>
      <c r="AE198" s="30">
        <f t="shared" si="41"/>
        <v>0</v>
      </c>
      <c r="AF198" s="27">
        <v>0</v>
      </c>
      <c r="AG198" s="27">
        <v>0</v>
      </c>
      <c r="AH198" s="27">
        <v>0</v>
      </c>
      <c r="AI198" s="30">
        <f t="shared" si="42"/>
        <v>0</v>
      </c>
      <c r="AJ198" s="27">
        <v>0</v>
      </c>
      <c r="AK198" s="27">
        <v>0</v>
      </c>
      <c r="AL198" s="27">
        <v>0</v>
      </c>
      <c r="AM198" s="30">
        <f t="shared" si="43"/>
        <v>0</v>
      </c>
      <c r="AN198" s="27">
        <v>0</v>
      </c>
      <c r="AO198" s="27">
        <v>0</v>
      </c>
      <c r="AP198" s="27">
        <v>0</v>
      </c>
      <c r="AQ198" s="32">
        <v>12</v>
      </c>
      <c r="AR198" s="32" t="s">
        <v>400</v>
      </c>
      <c r="AS198" s="40">
        <v>43312</v>
      </c>
      <c r="AT198" s="54"/>
      <c r="AU198" s="55" t="s">
        <v>786</v>
      </c>
      <c r="AV198" s="26" t="s">
        <v>770</v>
      </c>
      <c r="AW198" s="26" t="s">
        <v>771</v>
      </c>
      <c r="AX198" s="26" t="s">
        <v>787</v>
      </c>
    </row>
    <row r="199" spans="1:50" s="34" customFormat="1" ht="157.5" collapsed="1" x14ac:dyDescent="0.25">
      <c r="A199" s="34" t="s">
        <v>81</v>
      </c>
      <c r="B199" s="26">
        <f>SUBTOTAL(103,$C$17:C199)</f>
        <v>183</v>
      </c>
      <c r="C199" s="26" t="s">
        <v>81</v>
      </c>
      <c r="D199" s="26" t="s">
        <v>755</v>
      </c>
      <c r="E199" s="39" t="s">
        <v>756</v>
      </c>
      <c r="F199" s="37">
        <v>42846</v>
      </c>
      <c r="G199" s="27">
        <v>106277033</v>
      </c>
      <c r="H199" s="27">
        <v>46400181.840000004</v>
      </c>
      <c r="I199" s="27">
        <v>85021626.400000006</v>
      </c>
      <c r="J199" s="28">
        <f t="shared" si="58"/>
        <v>0.8</v>
      </c>
      <c r="K199" s="27">
        <v>85021626.400000006</v>
      </c>
      <c r="L199" s="28">
        <f t="shared" si="59"/>
        <v>0.8</v>
      </c>
      <c r="M199" s="29">
        <v>0</v>
      </c>
      <c r="N199" s="29">
        <v>38621444.560000002</v>
      </c>
      <c r="O199" s="29">
        <v>1280.43</v>
      </c>
      <c r="P199" s="29">
        <v>0</v>
      </c>
      <c r="Q199" s="29">
        <v>0</v>
      </c>
      <c r="R199" s="30">
        <f t="shared" si="37"/>
        <v>0</v>
      </c>
      <c r="S199" s="30">
        <f t="shared" si="60"/>
        <v>0</v>
      </c>
      <c r="T199" s="30">
        <f t="shared" si="44"/>
        <v>0</v>
      </c>
      <c r="U199" s="30">
        <f t="shared" si="38"/>
        <v>0</v>
      </c>
      <c r="V199" s="30">
        <f t="shared" si="39"/>
        <v>0</v>
      </c>
      <c r="W199" s="27">
        <v>0</v>
      </c>
      <c r="X199" s="27">
        <v>0</v>
      </c>
      <c r="Y199" s="27">
        <v>0</v>
      </c>
      <c r="Z199" s="27">
        <v>0</v>
      </c>
      <c r="AA199" s="30">
        <f t="shared" si="40"/>
        <v>0</v>
      </c>
      <c r="AB199" s="27">
        <v>0</v>
      </c>
      <c r="AC199" s="27">
        <v>0</v>
      </c>
      <c r="AD199" s="27">
        <v>0</v>
      </c>
      <c r="AE199" s="30">
        <f t="shared" si="41"/>
        <v>0</v>
      </c>
      <c r="AF199" s="27">
        <v>0</v>
      </c>
      <c r="AG199" s="27">
        <v>0</v>
      </c>
      <c r="AH199" s="27">
        <v>0</v>
      </c>
      <c r="AI199" s="30">
        <f t="shared" si="42"/>
        <v>0</v>
      </c>
      <c r="AJ199" s="27">
        <v>0</v>
      </c>
      <c r="AK199" s="27">
        <v>0</v>
      </c>
      <c r="AL199" s="27">
        <v>0</v>
      </c>
      <c r="AM199" s="30">
        <f t="shared" si="43"/>
        <v>0</v>
      </c>
      <c r="AN199" s="27">
        <v>0</v>
      </c>
      <c r="AO199" s="27">
        <v>0</v>
      </c>
      <c r="AP199" s="27">
        <v>0</v>
      </c>
      <c r="AQ199" s="32">
        <v>1</v>
      </c>
      <c r="AR199" s="32" t="s">
        <v>401</v>
      </c>
      <c r="AS199" s="40">
        <v>43343</v>
      </c>
      <c r="AT199" s="54"/>
      <c r="AU199" s="55" t="s">
        <v>786</v>
      </c>
      <c r="AV199" s="26" t="s">
        <v>770</v>
      </c>
      <c r="AW199" s="26" t="s">
        <v>771</v>
      </c>
      <c r="AX199" s="26" t="s">
        <v>787</v>
      </c>
    </row>
    <row r="200" spans="1:50" s="34" customFormat="1" ht="157.5" collapsed="1" x14ac:dyDescent="0.25">
      <c r="A200" s="34" t="s">
        <v>82</v>
      </c>
      <c r="B200" s="26">
        <f>SUBTOTAL(103,$C$17:C200)</f>
        <v>184</v>
      </c>
      <c r="C200" s="26" t="s">
        <v>82</v>
      </c>
      <c r="D200" s="26" t="s">
        <v>757</v>
      </c>
      <c r="E200" s="39" t="s">
        <v>758</v>
      </c>
      <c r="F200" s="37">
        <v>42846</v>
      </c>
      <c r="G200" s="27">
        <v>58396268</v>
      </c>
      <c r="H200" s="27">
        <v>22600667.440000001</v>
      </c>
      <c r="I200" s="27">
        <v>46717014.399999999</v>
      </c>
      <c r="J200" s="28">
        <f t="shared" si="58"/>
        <v>0.79999999999999993</v>
      </c>
      <c r="K200" s="27">
        <v>46717014.399999999</v>
      </c>
      <c r="L200" s="28">
        <f t="shared" si="59"/>
        <v>0.79999999999999993</v>
      </c>
      <c r="M200" s="29">
        <v>0</v>
      </c>
      <c r="N200" s="29">
        <v>24116346.960000001</v>
      </c>
      <c r="O200" s="29">
        <v>979.28</v>
      </c>
      <c r="P200" s="29">
        <v>0</v>
      </c>
      <c r="Q200" s="29">
        <v>0</v>
      </c>
      <c r="R200" s="30">
        <f t="shared" si="37"/>
        <v>0</v>
      </c>
      <c r="S200" s="30">
        <f t="shared" si="60"/>
        <v>0</v>
      </c>
      <c r="T200" s="30">
        <f t="shared" si="44"/>
        <v>0</v>
      </c>
      <c r="U200" s="30">
        <f t="shared" si="38"/>
        <v>0</v>
      </c>
      <c r="V200" s="30">
        <f t="shared" si="39"/>
        <v>0</v>
      </c>
      <c r="W200" s="27">
        <v>0</v>
      </c>
      <c r="X200" s="27">
        <v>0</v>
      </c>
      <c r="Y200" s="27">
        <v>0</v>
      </c>
      <c r="Z200" s="27">
        <v>0</v>
      </c>
      <c r="AA200" s="30">
        <f t="shared" si="40"/>
        <v>0</v>
      </c>
      <c r="AB200" s="27">
        <v>0</v>
      </c>
      <c r="AC200" s="27">
        <v>0</v>
      </c>
      <c r="AD200" s="27">
        <v>0</v>
      </c>
      <c r="AE200" s="30">
        <f t="shared" si="41"/>
        <v>0</v>
      </c>
      <c r="AF200" s="27">
        <v>0</v>
      </c>
      <c r="AG200" s="27">
        <v>0</v>
      </c>
      <c r="AH200" s="27">
        <v>0</v>
      </c>
      <c r="AI200" s="30">
        <f t="shared" si="42"/>
        <v>0</v>
      </c>
      <c r="AJ200" s="27">
        <v>0</v>
      </c>
      <c r="AK200" s="27">
        <v>0</v>
      </c>
      <c r="AL200" s="27">
        <v>0</v>
      </c>
      <c r="AM200" s="30">
        <f t="shared" si="43"/>
        <v>0</v>
      </c>
      <c r="AN200" s="27">
        <v>0</v>
      </c>
      <c r="AO200" s="27">
        <v>0</v>
      </c>
      <c r="AP200" s="27">
        <v>0</v>
      </c>
      <c r="AQ200" s="32">
        <v>1</v>
      </c>
      <c r="AR200" s="32" t="s">
        <v>401</v>
      </c>
      <c r="AS200" s="40">
        <v>43343</v>
      </c>
      <c r="AT200" s="54"/>
      <c r="AU200" s="55" t="s">
        <v>786</v>
      </c>
      <c r="AV200" s="26" t="s">
        <v>770</v>
      </c>
      <c r="AW200" s="26" t="s">
        <v>771</v>
      </c>
      <c r="AX200" s="26" t="s">
        <v>787</v>
      </c>
    </row>
    <row r="201" spans="1:50" s="34" customFormat="1" ht="157.5" collapsed="1" x14ac:dyDescent="0.25">
      <c r="A201" s="34" t="s">
        <v>79</v>
      </c>
      <c r="B201" s="26">
        <f>SUBTOTAL(103,$C$17:C201)</f>
        <v>185</v>
      </c>
      <c r="C201" s="26" t="s">
        <v>79</v>
      </c>
      <c r="D201" s="26" t="s">
        <v>759</v>
      </c>
      <c r="E201" s="39" t="s">
        <v>760</v>
      </c>
      <c r="F201" s="37">
        <v>41043</v>
      </c>
      <c r="G201" s="27">
        <v>67740985</v>
      </c>
      <c r="H201" s="27">
        <v>42686707.090000004</v>
      </c>
      <c r="I201" s="27">
        <v>64353935.75</v>
      </c>
      <c r="J201" s="28">
        <f t="shared" si="58"/>
        <v>0.95</v>
      </c>
      <c r="K201" s="27">
        <v>64353935.75</v>
      </c>
      <c r="L201" s="28">
        <f t="shared" si="59"/>
        <v>0.95</v>
      </c>
      <c r="M201" s="29">
        <v>0</v>
      </c>
      <c r="N201" s="29">
        <v>21667228.66</v>
      </c>
      <c r="O201" s="29">
        <v>0</v>
      </c>
      <c r="P201" s="29">
        <v>0</v>
      </c>
      <c r="Q201" s="29">
        <v>0</v>
      </c>
      <c r="R201" s="30">
        <f t="shared" si="37"/>
        <v>0</v>
      </c>
      <c r="S201" s="30">
        <f t="shared" si="60"/>
        <v>0</v>
      </c>
      <c r="T201" s="30">
        <f t="shared" si="44"/>
        <v>0</v>
      </c>
      <c r="U201" s="30">
        <f t="shared" si="38"/>
        <v>0</v>
      </c>
      <c r="V201" s="30">
        <f t="shared" si="39"/>
        <v>0</v>
      </c>
      <c r="W201" s="27">
        <v>0</v>
      </c>
      <c r="X201" s="27">
        <v>0</v>
      </c>
      <c r="Y201" s="27">
        <v>0</v>
      </c>
      <c r="Z201" s="27">
        <v>0</v>
      </c>
      <c r="AA201" s="30">
        <f t="shared" si="40"/>
        <v>0</v>
      </c>
      <c r="AB201" s="27">
        <v>0</v>
      </c>
      <c r="AC201" s="27">
        <v>0</v>
      </c>
      <c r="AD201" s="27">
        <v>0</v>
      </c>
      <c r="AE201" s="30">
        <f t="shared" si="41"/>
        <v>0</v>
      </c>
      <c r="AF201" s="27">
        <v>0</v>
      </c>
      <c r="AG201" s="27">
        <v>0</v>
      </c>
      <c r="AH201" s="27">
        <v>0</v>
      </c>
      <c r="AI201" s="30">
        <f t="shared" si="42"/>
        <v>0</v>
      </c>
      <c r="AJ201" s="27">
        <v>0</v>
      </c>
      <c r="AK201" s="27">
        <v>0</v>
      </c>
      <c r="AL201" s="27">
        <v>0</v>
      </c>
      <c r="AM201" s="30">
        <f t="shared" si="43"/>
        <v>0</v>
      </c>
      <c r="AN201" s="27">
        <v>0</v>
      </c>
      <c r="AO201" s="27">
        <v>0</v>
      </c>
      <c r="AP201" s="27">
        <v>0</v>
      </c>
      <c r="AQ201" s="32">
        <v>1</v>
      </c>
      <c r="AR201" s="32" t="s">
        <v>402</v>
      </c>
      <c r="AS201" s="40">
        <v>43465</v>
      </c>
      <c r="AT201" s="54" t="s">
        <v>231</v>
      </c>
      <c r="AU201" s="55" t="s">
        <v>786</v>
      </c>
      <c r="AV201" s="26" t="s">
        <v>770</v>
      </c>
      <c r="AW201" s="26" t="s">
        <v>771</v>
      </c>
      <c r="AX201" s="26" t="s">
        <v>787</v>
      </c>
    </row>
    <row r="202" spans="1:50" s="34" customFormat="1" ht="236.25" collapsed="1" x14ac:dyDescent="0.25">
      <c r="A202" s="34" t="s">
        <v>86</v>
      </c>
      <c r="B202" s="26">
        <f>SUBTOTAL(103,$C$17:C202)</f>
        <v>186</v>
      </c>
      <c r="C202" s="26" t="s">
        <v>86</v>
      </c>
      <c r="D202" s="26" t="s">
        <v>761</v>
      </c>
      <c r="E202" s="39" t="s">
        <v>762</v>
      </c>
      <c r="F202" s="37">
        <v>43089</v>
      </c>
      <c r="G202" s="27">
        <v>26103848</v>
      </c>
      <c r="H202" s="27">
        <v>0</v>
      </c>
      <c r="I202" s="27">
        <v>20883078.399999999</v>
      </c>
      <c r="J202" s="28">
        <f t="shared" si="58"/>
        <v>0.79999999999999993</v>
      </c>
      <c r="K202" s="27">
        <v>20883078.399999999</v>
      </c>
      <c r="L202" s="28">
        <f t="shared" si="59"/>
        <v>0.79999999999999993</v>
      </c>
      <c r="M202" s="29">
        <v>0</v>
      </c>
      <c r="N202" s="29">
        <v>20883078.399999999</v>
      </c>
      <c r="O202" s="29">
        <v>20718477.949999999</v>
      </c>
      <c r="P202" s="29">
        <v>0</v>
      </c>
      <c r="Q202" s="29">
        <v>0</v>
      </c>
      <c r="R202" s="30">
        <f t="shared" si="37"/>
        <v>0</v>
      </c>
      <c r="S202" s="30">
        <f t="shared" si="60"/>
        <v>0</v>
      </c>
      <c r="T202" s="30">
        <f t="shared" si="44"/>
        <v>0</v>
      </c>
      <c r="U202" s="30">
        <f t="shared" si="38"/>
        <v>0</v>
      </c>
      <c r="V202" s="30">
        <f t="shared" si="39"/>
        <v>0</v>
      </c>
      <c r="W202" s="27">
        <v>0</v>
      </c>
      <c r="X202" s="27">
        <v>0</v>
      </c>
      <c r="Y202" s="27">
        <v>0</v>
      </c>
      <c r="Z202" s="27">
        <v>0</v>
      </c>
      <c r="AA202" s="30">
        <f t="shared" si="40"/>
        <v>0</v>
      </c>
      <c r="AB202" s="27">
        <v>0</v>
      </c>
      <c r="AC202" s="27">
        <v>0</v>
      </c>
      <c r="AD202" s="27">
        <v>0</v>
      </c>
      <c r="AE202" s="30">
        <f t="shared" si="41"/>
        <v>0</v>
      </c>
      <c r="AF202" s="27">
        <v>0</v>
      </c>
      <c r="AG202" s="27">
        <v>0</v>
      </c>
      <c r="AH202" s="27">
        <v>0</v>
      </c>
      <c r="AI202" s="30">
        <f t="shared" si="42"/>
        <v>0</v>
      </c>
      <c r="AJ202" s="27">
        <v>0</v>
      </c>
      <c r="AK202" s="27">
        <v>0</v>
      </c>
      <c r="AL202" s="27">
        <v>0</v>
      </c>
      <c r="AM202" s="30">
        <f t="shared" si="43"/>
        <v>0</v>
      </c>
      <c r="AN202" s="27">
        <v>0</v>
      </c>
      <c r="AO202" s="27">
        <v>0</v>
      </c>
      <c r="AP202" s="27">
        <v>0</v>
      </c>
      <c r="AQ202" s="32">
        <v>1</v>
      </c>
      <c r="AR202" s="32" t="s">
        <v>403</v>
      </c>
      <c r="AS202" s="40">
        <v>43465</v>
      </c>
      <c r="AT202" s="54"/>
      <c r="AU202" s="55" t="s">
        <v>786</v>
      </c>
      <c r="AV202" s="26" t="s">
        <v>770</v>
      </c>
      <c r="AW202" s="26" t="s">
        <v>771</v>
      </c>
      <c r="AX202" s="26" t="s">
        <v>787</v>
      </c>
    </row>
    <row r="203" spans="1:50" s="34" customFormat="1" ht="157.5" collapsed="1" x14ac:dyDescent="0.25">
      <c r="A203" s="34" t="s">
        <v>85</v>
      </c>
      <c r="B203" s="26">
        <f>SUBTOTAL(103,$C$17:C203)</f>
        <v>187</v>
      </c>
      <c r="C203" s="26" t="s">
        <v>85</v>
      </c>
      <c r="D203" s="26" t="s">
        <v>763</v>
      </c>
      <c r="E203" s="39" t="s">
        <v>764</v>
      </c>
      <c r="F203" s="37">
        <v>42907</v>
      </c>
      <c r="G203" s="27">
        <v>9535812</v>
      </c>
      <c r="H203" s="27">
        <v>5662851.8399999999</v>
      </c>
      <c r="I203" s="27">
        <v>2860743.6</v>
      </c>
      <c r="J203" s="28">
        <f t="shared" si="58"/>
        <v>0.3</v>
      </c>
      <c r="K203" s="27">
        <v>2860743.6</v>
      </c>
      <c r="L203" s="28">
        <f t="shared" si="59"/>
        <v>0.3</v>
      </c>
      <c r="M203" s="29">
        <v>2802108.24</v>
      </c>
      <c r="N203" s="29">
        <v>0</v>
      </c>
      <c r="O203" s="29">
        <v>0</v>
      </c>
      <c r="P203" s="29">
        <v>2802108.24</v>
      </c>
      <c r="Q203" s="29">
        <v>2802108.24</v>
      </c>
      <c r="R203" s="30">
        <f t="shared" si="37"/>
        <v>2802108.24</v>
      </c>
      <c r="S203" s="30">
        <f t="shared" si="60"/>
        <v>0</v>
      </c>
      <c r="T203" s="30">
        <f t="shared" si="44"/>
        <v>2802108.24</v>
      </c>
      <c r="U203" s="30">
        <f t="shared" si="38"/>
        <v>0</v>
      </c>
      <c r="V203" s="30">
        <f t="shared" si="39"/>
        <v>2802108.24</v>
      </c>
      <c r="W203" s="27">
        <v>0</v>
      </c>
      <c r="X203" s="27">
        <v>2802108.24</v>
      </c>
      <c r="Y203" s="27">
        <v>0</v>
      </c>
      <c r="Z203" s="27">
        <v>0</v>
      </c>
      <c r="AA203" s="30">
        <f t="shared" si="40"/>
        <v>0</v>
      </c>
      <c r="AB203" s="27">
        <v>0</v>
      </c>
      <c r="AC203" s="27">
        <v>0</v>
      </c>
      <c r="AD203" s="27">
        <v>0</v>
      </c>
      <c r="AE203" s="30">
        <f t="shared" si="41"/>
        <v>0</v>
      </c>
      <c r="AF203" s="27">
        <v>0</v>
      </c>
      <c r="AG203" s="27">
        <v>0</v>
      </c>
      <c r="AH203" s="27">
        <v>0</v>
      </c>
      <c r="AI203" s="30">
        <f t="shared" si="42"/>
        <v>0</v>
      </c>
      <c r="AJ203" s="27">
        <v>0</v>
      </c>
      <c r="AK203" s="27">
        <v>0</v>
      </c>
      <c r="AL203" s="27">
        <v>0</v>
      </c>
      <c r="AM203" s="30">
        <f t="shared" si="43"/>
        <v>0</v>
      </c>
      <c r="AN203" s="27">
        <v>0</v>
      </c>
      <c r="AO203" s="27">
        <v>0</v>
      </c>
      <c r="AP203" s="27">
        <v>0</v>
      </c>
      <c r="AQ203" s="32">
        <v>1</v>
      </c>
      <c r="AR203" s="32" t="s">
        <v>404</v>
      </c>
      <c r="AS203" s="40">
        <v>43434</v>
      </c>
      <c r="AT203" s="54"/>
      <c r="AU203" s="55" t="s">
        <v>786</v>
      </c>
      <c r="AV203" s="26" t="s">
        <v>770</v>
      </c>
      <c r="AW203" s="26" t="s">
        <v>771</v>
      </c>
      <c r="AX203" s="26" t="s">
        <v>787</v>
      </c>
    </row>
    <row r="204" spans="1:50" s="34" customFormat="1" ht="210" collapsed="1" x14ac:dyDescent="0.25">
      <c r="A204" s="34" t="s">
        <v>87</v>
      </c>
      <c r="B204" s="26">
        <f>SUBTOTAL(103,$C$17:C204)</f>
        <v>188</v>
      </c>
      <c r="C204" s="26" t="s">
        <v>87</v>
      </c>
      <c r="D204" s="26" t="s">
        <v>765</v>
      </c>
      <c r="E204" s="39" t="s">
        <v>766</v>
      </c>
      <c r="F204" s="37">
        <v>43094</v>
      </c>
      <c r="G204" s="27">
        <v>26853838</v>
      </c>
      <c r="H204" s="27">
        <v>0</v>
      </c>
      <c r="I204" s="27">
        <v>8056151.4000000004</v>
      </c>
      <c r="J204" s="28">
        <f t="shared" si="58"/>
        <v>0.3</v>
      </c>
      <c r="K204" s="27">
        <v>8056151.4000000004</v>
      </c>
      <c r="L204" s="28">
        <f t="shared" si="59"/>
        <v>0.3</v>
      </c>
      <c r="M204" s="29">
        <v>0</v>
      </c>
      <c r="N204" s="29">
        <v>8056151.4000000004</v>
      </c>
      <c r="O204" s="29">
        <v>0</v>
      </c>
      <c r="P204" s="29">
        <v>0</v>
      </c>
      <c r="Q204" s="29">
        <v>0</v>
      </c>
      <c r="R204" s="30">
        <f t="shared" si="37"/>
        <v>0</v>
      </c>
      <c r="S204" s="30">
        <f t="shared" si="60"/>
        <v>0</v>
      </c>
      <c r="T204" s="30">
        <f t="shared" si="44"/>
        <v>0</v>
      </c>
      <c r="U204" s="30">
        <f t="shared" si="38"/>
        <v>0</v>
      </c>
      <c r="V204" s="30">
        <f t="shared" si="39"/>
        <v>0</v>
      </c>
      <c r="W204" s="27">
        <v>0</v>
      </c>
      <c r="X204" s="27">
        <v>0</v>
      </c>
      <c r="Y204" s="27">
        <v>0</v>
      </c>
      <c r="Z204" s="27">
        <v>0</v>
      </c>
      <c r="AA204" s="30">
        <f t="shared" si="40"/>
        <v>0</v>
      </c>
      <c r="AB204" s="27">
        <v>0</v>
      </c>
      <c r="AC204" s="27">
        <v>0</v>
      </c>
      <c r="AD204" s="27">
        <v>0</v>
      </c>
      <c r="AE204" s="30">
        <f t="shared" si="41"/>
        <v>0</v>
      </c>
      <c r="AF204" s="27">
        <v>0</v>
      </c>
      <c r="AG204" s="27">
        <v>0</v>
      </c>
      <c r="AH204" s="27">
        <v>0</v>
      </c>
      <c r="AI204" s="30">
        <f t="shared" si="42"/>
        <v>0</v>
      </c>
      <c r="AJ204" s="27">
        <v>0</v>
      </c>
      <c r="AK204" s="27">
        <v>0</v>
      </c>
      <c r="AL204" s="27">
        <v>0</v>
      </c>
      <c r="AM204" s="30">
        <f t="shared" si="43"/>
        <v>0</v>
      </c>
      <c r="AN204" s="27">
        <v>0</v>
      </c>
      <c r="AO204" s="27">
        <v>0</v>
      </c>
      <c r="AP204" s="27">
        <v>0</v>
      </c>
      <c r="AQ204" s="32">
        <v>1</v>
      </c>
      <c r="AR204" s="32" t="s">
        <v>405</v>
      </c>
      <c r="AS204" s="40">
        <v>43465</v>
      </c>
      <c r="AT204" s="54"/>
      <c r="AU204" s="55" t="s">
        <v>786</v>
      </c>
      <c r="AV204" s="26" t="s">
        <v>770</v>
      </c>
      <c r="AW204" s="26" t="s">
        <v>771</v>
      </c>
      <c r="AX204" s="26" t="s">
        <v>787</v>
      </c>
    </row>
    <row r="205" spans="1:50" s="34" customFormat="1" ht="262.5" collapsed="1" x14ac:dyDescent="0.25">
      <c r="A205" s="34" t="s">
        <v>88</v>
      </c>
      <c r="B205" s="26">
        <f>SUBTOTAL(103,$C$17:C205)</f>
        <v>189</v>
      </c>
      <c r="C205" s="26" t="s">
        <v>88</v>
      </c>
      <c r="D205" s="26" t="s">
        <v>767</v>
      </c>
      <c r="E205" s="39" t="s">
        <v>766</v>
      </c>
      <c r="F205" s="37">
        <v>43094</v>
      </c>
      <c r="G205" s="27">
        <v>21996021</v>
      </c>
      <c r="H205" s="27">
        <v>0</v>
      </c>
      <c r="I205" s="27">
        <v>6598806.2999999998</v>
      </c>
      <c r="J205" s="28">
        <f t="shared" si="58"/>
        <v>0.3</v>
      </c>
      <c r="K205" s="27">
        <v>6598806.2999999998</v>
      </c>
      <c r="L205" s="28">
        <f t="shared" si="59"/>
        <v>0.3</v>
      </c>
      <c r="M205" s="29">
        <v>0</v>
      </c>
      <c r="N205" s="29">
        <v>6598806.2999999998</v>
      </c>
      <c r="O205" s="29">
        <v>0</v>
      </c>
      <c r="P205" s="29">
        <v>0</v>
      </c>
      <c r="Q205" s="29">
        <v>0</v>
      </c>
      <c r="R205" s="30">
        <f t="shared" si="37"/>
        <v>0</v>
      </c>
      <c r="S205" s="30">
        <f t="shared" si="60"/>
        <v>0</v>
      </c>
      <c r="T205" s="30">
        <f t="shared" si="44"/>
        <v>0</v>
      </c>
      <c r="U205" s="30">
        <f t="shared" si="38"/>
        <v>0</v>
      </c>
      <c r="V205" s="30">
        <f t="shared" si="39"/>
        <v>0</v>
      </c>
      <c r="W205" s="27">
        <v>0</v>
      </c>
      <c r="X205" s="27">
        <v>0</v>
      </c>
      <c r="Y205" s="27">
        <v>0</v>
      </c>
      <c r="Z205" s="27">
        <v>0</v>
      </c>
      <c r="AA205" s="30">
        <f t="shared" si="40"/>
        <v>0</v>
      </c>
      <c r="AB205" s="27">
        <v>0</v>
      </c>
      <c r="AC205" s="27">
        <v>0</v>
      </c>
      <c r="AD205" s="27">
        <v>0</v>
      </c>
      <c r="AE205" s="30">
        <f t="shared" si="41"/>
        <v>0</v>
      </c>
      <c r="AF205" s="27">
        <v>0</v>
      </c>
      <c r="AG205" s="27">
        <v>0</v>
      </c>
      <c r="AH205" s="27">
        <v>0</v>
      </c>
      <c r="AI205" s="30">
        <f t="shared" si="42"/>
        <v>0</v>
      </c>
      <c r="AJ205" s="27">
        <v>0</v>
      </c>
      <c r="AK205" s="27">
        <v>0</v>
      </c>
      <c r="AL205" s="27">
        <v>0</v>
      </c>
      <c r="AM205" s="30">
        <f t="shared" si="43"/>
        <v>0</v>
      </c>
      <c r="AN205" s="27">
        <v>0</v>
      </c>
      <c r="AO205" s="27">
        <v>0</v>
      </c>
      <c r="AP205" s="27">
        <v>0</v>
      </c>
      <c r="AQ205" s="32">
        <v>1</v>
      </c>
      <c r="AR205" s="32" t="s">
        <v>406</v>
      </c>
      <c r="AS205" s="40">
        <v>43465</v>
      </c>
      <c r="AT205" s="54"/>
      <c r="AU205" s="55" t="s">
        <v>786</v>
      </c>
      <c r="AV205" s="26" t="s">
        <v>770</v>
      </c>
      <c r="AW205" s="26" t="s">
        <v>771</v>
      </c>
      <c r="AX205" s="26" t="s">
        <v>787</v>
      </c>
    </row>
    <row r="206" spans="1:50" s="34" customFormat="1" ht="236.25" collapsed="1" x14ac:dyDescent="0.25">
      <c r="A206" s="34" t="s">
        <v>89</v>
      </c>
      <c r="B206" s="26">
        <f>SUBTOTAL(103,$C$17:C206)</f>
        <v>190</v>
      </c>
      <c r="C206" s="26" t="s">
        <v>89</v>
      </c>
      <c r="D206" s="26" t="s">
        <v>768</v>
      </c>
      <c r="E206" s="39" t="s">
        <v>766</v>
      </c>
      <c r="F206" s="37">
        <v>43094</v>
      </c>
      <c r="G206" s="27">
        <v>14114920</v>
      </c>
      <c r="H206" s="27">
        <v>0</v>
      </c>
      <c r="I206" s="27">
        <v>4234476</v>
      </c>
      <c r="J206" s="28">
        <f t="shared" si="58"/>
        <v>0.3</v>
      </c>
      <c r="K206" s="27">
        <v>4234476</v>
      </c>
      <c r="L206" s="28">
        <f t="shared" si="59"/>
        <v>0.3</v>
      </c>
      <c r="M206" s="29">
        <v>0</v>
      </c>
      <c r="N206" s="29">
        <v>4234476</v>
      </c>
      <c r="O206" s="29">
        <v>0</v>
      </c>
      <c r="P206" s="29">
        <v>0</v>
      </c>
      <c r="Q206" s="29">
        <v>0</v>
      </c>
      <c r="R206" s="30">
        <f t="shared" si="37"/>
        <v>0</v>
      </c>
      <c r="S206" s="30">
        <f t="shared" si="60"/>
        <v>0</v>
      </c>
      <c r="T206" s="30">
        <f t="shared" si="44"/>
        <v>0</v>
      </c>
      <c r="U206" s="30">
        <f t="shared" si="38"/>
        <v>0</v>
      </c>
      <c r="V206" s="30">
        <f t="shared" si="39"/>
        <v>0</v>
      </c>
      <c r="W206" s="27">
        <v>0</v>
      </c>
      <c r="X206" s="27">
        <v>0</v>
      </c>
      <c r="Y206" s="27">
        <v>0</v>
      </c>
      <c r="Z206" s="27">
        <v>0</v>
      </c>
      <c r="AA206" s="30">
        <f t="shared" si="40"/>
        <v>0</v>
      </c>
      <c r="AB206" s="27">
        <v>0</v>
      </c>
      <c r="AC206" s="27">
        <v>0</v>
      </c>
      <c r="AD206" s="27">
        <v>0</v>
      </c>
      <c r="AE206" s="30">
        <f t="shared" si="41"/>
        <v>0</v>
      </c>
      <c r="AF206" s="27">
        <v>0</v>
      </c>
      <c r="AG206" s="27">
        <v>0</v>
      </c>
      <c r="AH206" s="27">
        <v>0</v>
      </c>
      <c r="AI206" s="30">
        <f t="shared" si="42"/>
        <v>0</v>
      </c>
      <c r="AJ206" s="27">
        <v>0</v>
      </c>
      <c r="AK206" s="27">
        <v>0</v>
      </c>
      <c r="AL206" s="27">
        <v>0</v>
      </c>
      <c r="AM206" s="30">
        <f t="shared" si="43"/>
        <v>0</v>
      </c>
      <c r="AN206" s="27">
        <v>0</v>
      </c>
      <c r="AO206" s="27">
        <v>0</v>
      </c>
      <c r="AP206" s="27">
        <v>0</v>
      </c>
      <c r="AQ206" s="32">
        <v>1</v>
      </c>
      <c r="AR206" s="32" t="s">
        <v>407</v>
      </c>
      <c r="AS206" s="40">
        <v>43465</v>
      </c>
      <c r="AT206" s="54"/>
      <c r="AU206" s="55" t="s">
        <v>786</v>
      </c>
      <c r="AV206" s="26" t="s">
        <v>770</v>
      </c>
      <c r="AW206" s="26" t="s">
        <v>771</v>
      </c>
      <c r="AX206" s="26" t="s">
        <v>787</v>
      </c>
    </row>
    <row r="207" spans="1:50" ht="25.5" x14ac:dyDescent="0.25">
      <c r="P207" s="3"/>
      <c r="Q207" s="3"/>
      <c r="U207" s="30">
        <f t="shared" si="38"/>
        <v>0</v>
      </c>
    </row>
    <row r="208" spans="1:50" ht="25.5" x14ac:dyDescent="0.25">
      <c r="P208" s="3"/>
      <c r="Q208" s="3"/>
      <c r="U208" s="30">
        <f t="shared" ref="U208:U209" si="67">Z208+AD208+AH208+AL208+AP208</f>
        <v>0</v>
      </c>
    </row>
    <row r="209" spans="1:50" ht="25.5" x14ac:dyDescent="0.25">
      <c r="P209" s="3"/>
      <c r="Q209" s="3"/>
      <c r="U209" s="30">
        <f t="shared" si="67"/>
        <v>0</v>
      </c>
    </row>
    <row r="210" spans="1:50" s="34" customFormat="1" ht="197.25" customHeight="1" collapsed="1" x14ac:dyDescent="0.25">
      <c r="A210" s="34" t="s">
        <v>221</v>
      </c>
      <c r="B210" s="26">
        <f>SUBTOTAL(103,$C$17:C210)</f>
        <v>191</v>
      </c>
      <c r="C210" s="26" t="s">
        <v>221</v>
      </c>
      <c r="D210" s="26" t="s">
        <v>788</v>
      </c>
      <c r="E210" s="39" t="s">
        <v>789</v>
      </c>
      <c r="F210" s="37">
        <v>41983</v>
      </c>
      <c r="G210" s="27">
        <v>94297475</v>
      </c>
      <c r="H210" s="27">
        <v>94050455.829999998</v>
      </c>
      <c r="I210" s="27">
        <v>94050455.829999998</v>
      </c>
      <c r="J210" s="28">
        <f>I210/G210</f>
        <v>0.99738042646422931</v>
      </c>
      <c r="K210" s="27">
        <v>26904282.149999999</v>
      </c>
      <c r="L210" s="28">
        <f>K210/G210</f>
        <v>0.28531285858926764</v>
      </c>
      <c r="M210" s="29">
        <v>0</v>
      </c>
      <c r="N210" s="29">
        <v>0</v>
      </c>
      <c r="O210" s="29"/>
      <c r="P210" s="29">
        <v>0</v>
      </c>
      <c r="Q210" s="29">
        <v>0</v>
      </c>
      <c r="R210" s="30">
        <f>SUM(S210:T210)</f>
        <v>0</v>
      </c>
      <c r="S210" s="30">
        <f>W210+AB210+AF210+AJ210+AN210</f>
        <v>0</v>
      </c>
      <c r="T210" s="30">
        <f>X210+AC210+AG210+AK210+AO210</f>
        <v>0</v>
      </c>
      <c r="U210" s="30"/>
      <c r="V210" s="30">
        <f>SUM(W210:X210)</f>
        <v>0</v>
      </c>
      <c r="W210" s="27">
        <v>0</v>
      </c>
      <c r="X210" s="27">
        <v>0</v>
      </c>
      <c r="Y210" s="27"/>
      <c r="Z210" s="27"/>
      <c r="AA210" s="30">
        <f>SUM(AB210:AC210)</f>
        <v>0</v>
      </c>
      <c r="AB210" s="27">
        <v>0</v>
      </c>
      <c r="AC210" s="27">
        <v>0</v>
      </c>
      <c r="AD210" s="27"/>
      <c r="AE210" s="30">
        <f>SUM(AF210:AG210)</f>
        <v>0</v>
      </c>
      <c r="AF210" s="27">
        <v>0</v>
      </c>
      <c r="AG210" s="27">
        <v>0</v>
      </c>
      <c r="AH210" s="27"/>
      <c r="AI210" s="30">
        <f>SUM(AJ210:AK210)</f>
        <v>0</v>
      </c>
      <c r="AJ210" s="27">
        <v>0</v>
      </c>
      <c r="AK210" s="27">
        <v>0</v>
      </c>
      <c r="AL210" s="27"/>
      <c r="AM210" s="30">
        <f>SUM(AN210:AO210)</f>
        <v>0</v>
      </c>
      <c r="AN210" s="27">
        <v>0</v>
      </c>
      <c r="AO210" s="27">
        <v>0</v>
      </c>
      <c r="AP210" s="27"/>
      <c r="AQ210" s="32">
        <v>1</v>
      </c>
      <c r="AR210" s="32" t="s">
        <v>408</v>
      </c>
      <c r="AS210" s="40">
        <v>43434</v>
      </c>
      <c r="AT210" s="54" t="s">
        <v>231</v>
      </c>
      <c r="AU210" s="55" t="s">
        <v>780</v>
      </c>
      <c r="AV210" s="26" t="s">
        <v>792</v>
      </c>
      <c r="AW210" s="26" t="s">
        <v>771</v>
      </c>
      <c r="AX210" s="26" t="s">
        <v>781</v>
      </c>
    </row>
    <row r="211" spans="1:50" s="34" customFormat="1" ht="183.75" customHeight="1" collapsed="1" x14ac:dyDescent="0.25">
      <c r="A211" s="34" t="s">
        <v>34</v>
      </c>
      <c r="B211" s="26">
        <f>SUBTOTAL(103,$C$17:C211)</f>
        <v>192</v>
      </c>
      <c r="C211" s="26" t="s">
        <v>34</v>
      </c>
      <c r="D211" s="26" t="s">
        <v>790</v>
      </c>
      <c r="E211" s="39" t="s">
        <v>791</v>
      </c>
      <c r="F211" s="37">
        <v>42487</v>
      </c>
      <c r="G211" s="27">
        <v>92992318</v>
      </c>
      <c r="H211" s="27">
        <v>74393853.370000005</v>
      </c>
      <c r="I211" s="27">
        <v>74393854</v>
      </c>
      <c r="J211" s="28">
        <f>I211/G211</f>
        <v>0.79999999569856939</v>
      </c>
      <c r="K211" s="27">
        <v>74393854</v>
      </c>
      <c r="L211" s="28">
        <f>K211/G211</f>
        <v>0.79999999569856939</v>
      </c>
      <c r="M211" s="29">
        <v>0</v>
      </c>
      <c r="N211" s="29">
        <v>0.63</v>
      </c>
      <c r="O211" s="29"/>
      <c r="P211" s="29">
        <v>0</v>
      </c>
      <c r="Q211" s="29">
        <v>0</v>
      </c>
      <c r="R211" s="30">
        <f>SUM(S211:U211)</f>
        <v>0</v>
      </c>
      <c r="S211" s="30">
        <f>W211+AB211+AF211+AJ211+AN211</f>
        <v>0</v>
      </c>
      <c r="T211" s="30">
        <f>X211+AC211+AG211+AK211+AO211+Y211</f>
        <v>0</v>
      </c>
      <c r="U211" s="30">
        <f>Z211+AD211+AH211+AL211+AP211</f>
        <v>0</v>
      </c>
      <c r="V211" s="30">
        <f>SUM(W211:Z211)</f>
        <v>0</v>
      </c>
      <c r="W211" s="27">
        <v>0</v>
      </c>
      <c r="X211" s="27">
        <v>0</v>
      </c>
      <c r="Y211" s="27">
        <v>0</v>
      </c>
      <c r="Z211" s="27">
        <v>0</v>
      </c>
      <c r="AA211" s="30">
        <f>SUM(AB211:AD211)</f>
        <v>0</v>
      </c>
      <c r="AB211" s="27">
        <v>0</v>
      </c>
      <c r="AC211" s="27">
        <v>0</v>
      </c>
      <c r="AD211" s="27">
        <v>0</v>
      </c>
      <c r="AE211" s="30">
        <f>SUM(AF211:AH211)</f>
        <v>0</v>
      </c>
      <c r="AF211" s="27">
        <v>0</v>
      </c>
      <c r="AG211" s="27">
        <v>0</v>
      </c>
      <c r="AH211" s="27">
        <v>0</v>
      </c>
      <c r="AI211" s="30">
        <f>SUM(AJ211:AL211)</f>
        <v>0</v>
      </c>
      <c r="AJ211" s="27">
        <v>0</v>
      </c>
      <c r="AK211" s="27">
        <v>0</v>
      </c>
      <c r="AL211" s="27">
        <v>0</v>
      </c>
      <c r="AM211" s="30">
        <f>SUM(AN211:AP211)</f>
        <v>0</v>
      </c>
      <c r="AN211" s="27">
        <v>0</v>
      </c>
      <c r="AO211" s="27">
        <v>0</v>
      </c>
      <c r="AP211" s="27">
        <v>0</v>
      </c>
      <c r="AQ211" s="32">
        <v>4</v>
      </c>
      <c r="AR211" s="32" t="s">
        <v>409</v>
      </c>
      <c r="AS211" s="40">
        <v>43251</v>
      </c>
      <c r="AT211" s="54"/>
      <c r="AU211" s="55" t="s">
        <v>774</v>
      </c>
      <c r="AV211" s="26" t="s">
        <v>793</v>
      </c>
      <c r="AW211" s="26" t="s">
        <v>771</v>
      </c>
      <c r="AX211" s="26" t="s">
        <v>772</v>
      </c>
    </row>
  </sheetData>
  <autoFilter ref="A15:AX210"/>
  <mergeCells count="52">
    <mergeCell ref="C11:AT11"/>
    <mergeCell ref="AQ147:AQ149"/>
    <mergeCell ref="AR147:AR149"/>
    <mergeCell ref="AS147:AS149"/>
    <mergeCell ref="AQ108:AQ109"/>
    <mergeCell ref="AR108:AR109"/>
    <mergeCell ref="AS108:AS109"/>
    <mergeCell ref="G13:G14"/>
    <mergeCell ref="H13:H14"/>
    <mergeCell ref="AR13:AR14"/>
    <mergeCell ref="V13:V14"/>
    <mergeCell ref="K13:K14"/>
    <mergeCell ref="L13:L14"/>
    <mergeCell ref="M13:M14"/>
    <mergeCell ref="I13:I14"/>
    <mergeCell ref="J13:J14"/>
    <mergeCell ref="N13:N14"/>
    <mergeCell ref="P13:P14"/>
    <mergeCell ref="Q13:Q14"/>
    <mergeCell ref="O13:O14"/>
    <mergeCell ref="B13:B14"/>
    <mergeCell ref="C13:C14"/>
    <mergeCell ref="D13:D14"/>
    <mergeCell ref="E13:E14"/>
    <mergeCell ref="F13:F14"/>
    <mergeCell ref="AX13:AX14"/>
    <mergeCell ref="AE13:AE14"/>
    <mergeCell ref="AT13:AT14"/>
    <mergeCell ref="AA13:AA14"/>
    <mergeCell ref="AW13:AW14"/>
    <mergeCell ref="AV13:AV14"/>
    <mergeCell ref="AU13:AU14"/>
    <mergeCell ref="AS13:AS14"/>
    <mergeCell ref="AQ13:AQ14"/>
    <mergeCell ref="AI13:AI14"/>
    <mergeCell ref="AM13:AM14"/>
    <mergeCell ref="O103:O105"/>
    <mergeCell ref="O140:O141"/>
    <mergeCell ref="AQ12:AS12"/>
    <mergeCell ref="P12:Q12"/>
    <mergeCell ref="AQ177:AQ179"/>
    <mergeCell ref="AR177:AR179"/>
    <mergeCell ref="AS177:AS179"/>
    <mergeCell ref="AQ140:AQ141"/>
    <mergeCell ref="AR140:AR141"/>
    <mergeCell ref="AS140:AS141"/>
    <mergeCell ref="AS86:AS89"/>
    <mergeCell ref="AQ86:AQ89"/>
    <mergeCell ref="AR86:AR89"/>
    <mergeCell ref="AQ96:AQ97"/>
    <mergeCell ref="AR96:AR97"/>
    <mergeCell ref="AS96:AS97"/>
  </mergeCells>
  <conditionalFormatting sqref="E1:E10 E12:E1048576">
    <cfRule type="duplicateValues" dxfId="12" priority="1670"/>
  </conditionalFormatting>
  <conditionalFormatting sqref="C212:C1048576 C207:C209 C1:C8 C12:C16">
    <cfRule type="duplicateValues" dxfId="11" priority="2201"/>
  </conditionalFormatting>
  <conditionalFormatting sqref="C25:C30">
    <cfRule type="duplicateValues" dxfId="10" priority="2204"/>
  </conditionalFormatting>
  <conditionalFormatting sqref="C31:C32">
    <cfRule type="duplicateValues" dxfId="9" priority="2205"/>
  </conditionalFormatting>
  <conditionalFormatting sqref="C150">
    <cfRule type="duplicateValues" dxfId="8" priority="2206"/>
  </conditionalFormatting>
  <conditionalFormatting sqref="C171">
    <cfRule type="duplicateValues" dxfId="7" priority="2207"/>
  </conditionalFormatting>
  <conditionalFormatting sqref="C17:C24 C211">
    <cfRule type="duplicateValues" dxfId="6" priority="2214"/>
  </conditionalFormatting>
  <conditionalFormatting sqref="E1:E10 E12:E1048576">
    <cfRule type="duplicateValues" dxfId="5" priority="4"/>
    <cfRule type="duplicateValues" dxfId="4" priority="5"/>
  </conditionalFormatting>
  <conditionalFormatting sqref="C172:C206 C126:C146 C151:C170 C210 C148:C149">
    <cfRule type="duplicateValues" dxfId="3" priority="2648"/>
  </conditionalFormatting>
  <conditionalFormatting sqref="C75:C125">
    <cfRule type="duplicateValues" dxfId="2" priority="2655"/>
  </conditionalFormatting>
  <conditionalFormatting sqref="C147">
    <cfRule type="duplicateValues" dxfId="1" priority="2"/>
  </conditionalFormatting>
  <conditionalFormatting sqref="C33:C74">
    <cfRule type="duplicateValues" dxfId="0" priority="2662"/>
  </conditionalFormatting>
  <pageMargins left="0" right="0" top="0" bottom="0" header="0.31496062992125984" footer="0.31496062992125984"/>
  <pageSetup paperSize="8" scale="11" fitToHeight="11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2</vt:i4>
      </vt:variant>
    </vt:vector>
  </HeadingPairs>
  <TitlesOfParts>
    <vt:vector size="3" baseType="lpstr">
      <vt:lpstr>Финасирование</vt:lpstr>
      <vt:lpstr>Финасирование!Заголовки_для_печати</vt:lpstr>
      <vt:lpstr>Финасирование!Область_печати</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Федосеева Анна Викторовна</dc:creator>
  <cp:lastModifiedBy>Андросова Ольга Валерьевна</cp:lastModifiedBy>
  <cp:lastPrinted>2018-01-22T07:21:34Z</cp:lastPrinted>
  <dcterms:created xsi:type="dcterms:W3CDTF">2017-12-26T14:21:27Z</dcterms:created>
  <dcterms:modified xsi:type="dcterms:W3CDTF">2018-04-04T15:29:16Z</dcterms:modified>
</cp:coreProperties>
</file>