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48" windowWidth="16212" windowHeight="6048"/>
  </bookViews>
  <sheets>
    <sheet name="meter_result" sheetId="9" r:id="rId1"/>
    <sheet name="pnt #1" sheetId="4" r:id="rId2"/>
    <sheet name="pnt #2" sheetId="5" r:id="rId3"/>
    <sheet name="pnt #3" sheetId="6" r:id="rId4"/>
    <sheet name="pnt #4" sheetId="7" r:id="rId5"/>
    <sheet name="pnt #5" sheetId="8" r:id="rId6"/>
  </sheets>
  <calcPr calcId="124519"/>
</workbook>
</file>

<file path=xl/calcChain.xml><?xml version="1.0" encoding="utf-8"?>
<calcChain xmlns="http://schemas.openxmlformats.org/spreadsheetml/2006/main">
  <c r="AM19" i="8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M11"/>
  <c r="AJ11"/>
  <c r="AI11"/>
  <c r="AF11"/>
  <c r="AE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L9"/>
  <c r="AL11" s="1"/>
  <c r="AK9"/>
  <c r="AK11" s="1"/>
  <c r="AJ9"/>
  <c r="AI9"/>
  <c r="AH9"/>
  <c r="AH11" s="1"/>
  <c r="AG9"/>
  <c r="AG11" s="1"/>
  <c r="AF9"/>
  <c r="AE9"/>
  <c r="AD9"/>
  <c r="AD11" s="1"/>
  <c r="AC9"/>
  <c r="AC11" s="1"/>
  <c r="AB9"/>
  <c r="AM19" i="7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L11"/>
  <c r="AK11"/>
  <c r="AJ11"/>
  <c r="AG11"/>
  <c r="AF11"/>
  <c r="AE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K9"/>
  <c r="AJ9"/>
  <c r="AI9"/>
  <c r="AI11" s="1"/>
  <c r="AH9"/>
  <c r="AH11" s="1"/>
  <c r="AG9"/>
  <c r="AF9"/>
  <c r="AE9"/>
  <c r="AD9"/>
  <c r="AD11" s="1"/>
  <c r="AC9"/>
  <c r="AB9"/>
  <c r="AM19" i="6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M11"/>
  <c r="AL11"/>
  <c r="AJ11"/>
  <c r="AI11"/>
  <c r="AG11"/>
  <c r="AF11"/>
  <c r="AE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L9"/>
  <c r="AK9"/>
  <c r="AK11" s="1"/>
  <c r="AJ9"/>
  <c r="AI9"/>
  <c r="AH9"/>
  <c r="AH11" s="1"/>
  <c r="AG9"/>
  <c r="AF9"/>
  <c r="AE9"/>
  <c r="AD9"/>
  <c r="AD11" s="1"/>
  <c r="AC9"/>
  <c r="AC11" s="1"/>
  <c r="AB9"/>
  <c r="AM19" i="5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K11"/>
  <c r="AJ11"/>
  <c r="AG11"/>
  <c r="AF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L11" s="1"/>
  <c r="AK9"/>
  <c r="AJ9"/>
  <c r="AI9"/>
  <c r="AI11" s="1"/>
  <c r="AH9"/>
  <c r="AH11" s="1"/>
  <c r="AG9"/>
  <c r="AF9"/>
  <c r="AE9"/>
  <c r="AE11" s="1"/>
  <c r="AD9"/>
  <c r="AD11" s="1"/>
  <c r="AC9"/>
  <c r="AB9"/>
  <c r="AM19" i="4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M11"/>
  <c r="AL11"/>
  <c r="AJ11"/>
  <c r="AI11"/>
  <c r="AG11"/>
  <c r="AF11"/>
  <c r="AE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L9"/>
  <c r="AK9"/>
  <c r="AK11" s="1"/>
  <c r="AJ9"/>
  <c r="AI9"/>
  <c r="AH9"/>
  <c r="AH11" s="1"/>
  <c r="AG9"/>
  <c r="AF9"/>
  <c r="AE9"/>
  <c r="AD9"/>
  <c r="AD11" s="1"/>
  <c r="AC9"/>
  <c r="AC11" s="1"/>
  <c r="AB9"/>
</calcChain>
</file>

<file path=xl/sharedStrings.xml><?xml version="1.0" encoding="utf-8"?>
<sst xmlns="http://schemas.openxmlformats.org/spreadsheetml/2006/main" count="314" uniqueCount="55">
  <si>
    <t>Uном, В</t>
  </si>
  <si>
    <t>Iном, А</t>
  </si>
  <si>
    <t>№ точки</t>
  </si>
  <si>
    <t>freq</t>
  </si>
  <si>
    <t>Ua</t>
  </si>
  <si>
    <t>Ub</t>
  </si>
  <si>
    <t>Uc</t>
  </si>
  <si>
    <t>AngUab</t>
  </si>
  <si>
    <t>AngUbc</t>
  </si>
  <si>
    <t>AngUca</t>
  </si>
  <si>
    <t>Ia</t>
  </si>
  <si>
    <t>Ib</t>
  </si>
  <si>
    <t>Ic</t>
  </si>
  <si>
    <t>AngIab</t>
  </si>
  <si>
    <t>AngIbc</t>
  </si>
  <si>
    <t>AngIca</t>
  </si>
  <si>
    <t>cosPhi_A</t>
  </si>
  <si>
    <t>cosPhi_B</t>
  </si>
  <si>
    <t>cosPhi_C</t>
  </si>
  <si>
    <t>U1</t>
  </si>
  <si>
    <t>U2</t>
  </si>
  <si>
    <t>U0</t>
  </si>
  <si>
    <t>I1</t>
  </si>
  <si>
    <t>I2</t>
  </si>
  <si>
    <t>I0</t>
  </si>
  <si>
    <t>Pa</t>
  </si>
  <si>
    <t>Pb</t>
  </si>
  <si>
    <t>Pc</t>
  </si>
  <si>
    <t>Qa</t>
  </si>
  <si>
    <t>Qb</t>
  </si>
  <si>
    <t>Qc</t>
  </si>
  <si>
    <t>Sa</t>
  </si>
  <si>
    <t>Sb</t>
  </si>
  <si>
    <t>Sc</t>
  </si>
  <si>
    <t>P</t>
  </si>
  <si>
    <t>Q</t>
  </si>
  <si>
    <t>S</t>
  </si>
  <si>
    <t>Значение из сценария ПСИ</t>
  </si>
  <si>
    <t>Счетчик MTE</t>
  </si>
  <si>
    <t>Генератор MTE</t>
  </si>
  <si>
    <t>Генератор MTE Δ изм</t>
  </si>
  <si>
    <t>Генератор MTE δ изм, %</t>
  </si>
  <si>
    <t>Генератор MTE γ изм, %</t>
  </si>
  <si>
    <t>Требования ТУ, % Δ</t>
  </si>
  <si>
    <t>Требования ТУ, % δ</t>
  </si>
  <si>
    <t>Требования ТУ, % γ</t>
  </si>
  <si>
    <t>Метрологический запас</t>
  </si>
  <si>
    <t>Binom#</t>
  </si>
  <si>
    <t>Binom Δ изм</t>
  </si>
  <si>
    <t>Binom δ изм, %</t>
  </si>
  <si>
    <t>Binom γ изм, %</t>
  </si>
  <si>
    <t>Метрологический запас по точкам ПСИ измерений Бинома</t>
  </si>
  <si>
    <t>delta_T_MTE</t>
  </si>
  <si>
    <t>MTE_end_Time</t>
  </si>
  <si>
    <t>BLOB_Time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</si>
</sst>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/>
      <top style="thick">
        <color auto="1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auto="1"/>
      </right>
      <top style="thick">
        <color indexed="64"/>
      </top>
      <bottom style="medium">
        <color indexed="64"/>
      </bottom>
      <diagonal/>
    </border>
    <border>
      <left/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ck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indexed="64"/>
      </top>
      <bottom style="medium">
        <color auto="1"/>
      </bottom>
      <diagonal/>
    </border>
    <border>
      <left style="thin">
        <color auto="1"/>
      </left>
      <right/>
      <top style="thick">
        <color indexed="64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  <border>
      <left style="thin">
        <color auto="1"/>
      </left>
      <right style="medium">
        <color auto="1"/>
      </right>
      <top/>
      <bottom style="thick">
        <color indexed="64"/>
      </bottom>
      <diagonal/>
    </border>
    <border>
      <left/>
      <right style="thin">
        <color auto="1"/>
      </right>
      <top/>
      <bottom style="thick">
        <color indexed="64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</cellStyleXfs>
  <cellXfs count="136">
    <xf numFmtId="0" fontId="0" fillId="0" borderId="0" xfId="0"/>
    <xf numFmtId="0" fontId="4" fillId="4" borderId="1" xfId="3" applyNumberFormat="1" applyFill="1" applyBorder="1" applyAlignment="1">
      <alignment horizontal="center" vertical="center"/>
    </xf>
    <xf numFmtId="0" fontId="4" fillId="4" borderId="2" xfId="3" applyNumberForma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/>
    </xf>
    <xf numFmtId="0" fontId="5" fillId="5" borderId="3" xfId="1" applyNumberFormat="1" applyFont="1" applyFill="1" applyBorder="1" applyAlignment="1">
      <alignment horizontal="center" vertical="center"/>
    </xf>
    <xf numFmtId="0" fontId="5" fillId="5" borderId="4" xfId="1" applyNumberFormat="1" applyFont="1" applyFill="1" applyBorder="1" applyAlignment="1">
      <alignment horizontal="center" vertical="center"/>
    </xf>
    <xf numFmtId="0" fontId="5" fillId="6" borderId="1" xfId="1" applyNumberFormat="1" applyFont="1" applyFill="1" applyBorder="1" applyAlignment="1">
      <alignment horizontal="center" vertical="center"/>
    </xf>
    <xf numFmtId="0" fontId="5" fillId="6" borderId="3" xfId="1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/>
    </xf>
    <xf numFmtId="0" fontId="1" fillId="7" borderId="6" xfId="2" applyNumberFormat="1" applyFont="1" applyFill="1" applyBorder="1" applyAlignment="1">
      <alignment horizontal="center" vertical="center"/>
    </xf>
    <xf numFmtId="0" fontId="1" fillId="7" borderId="7" xfId="2" applyNumberFormat="1" applyFont="1" applyFill="1" applyBorder="1" applyAlignment="1">
      <alignment horizontal="center" vertical="center"/>
    </xf>
    <xf numFmtId="0" fontId="1" fillId="7" borderId="8" xfId="3" applyNumberFormat="1" applyFont="1" applyFill="1" applyBorder="1" applyAlignment="1">
      <alignment horizontal="center" vertical="center"/>
    </xf>
    <xf numFmtId="0" fontId="1" fillId="7" borderId="9" xfId="3" applyNumberFormat="1" applyFont="1" applyFill="1" applyBorder="1" applyAlignment="1">
      <alignment horizontal="center" vertical="center"/>
    </xf>
    <xf numFmtId="0" fontId="1" fillId="7" borderId="10" xfId="3" applyNumberFormat="1" applyFont="1" applyFill="1" applyBorder="1" applyAlignment="1">
      <alignment horizontal="center" vertical="center"/>
    </xf>
    <xf numFmtId="0" fontId="6" fillId="7" borderId="11" xfId="3" applyNumberFormat="1" applyFont="1" applyFill="1" applyBorder="1" applyAlignment="1">
      <alignment horizontal="center" vertical="center"/>
    </xf>
    <xf numFmtId="0" fontId="6" fillId="7" borderId="12" xfId="3" applyNumberFormat="1" applyFont="1" applyFill="1" applyBorder="1" applyAlignment="1">
      <alignment horizontal="center" vertical="center"/>
    </xf>
    <xf numFmtId="0" fontId="6" fillId="7" borderId="13" xfId="3" applyNumberFormat="1" applyFont="1" applyFill="1" applyBorder="1" applyAlignment="1">
      <alignment horizontal="center" vertical="center"/>
    </xf>
    <xf numFmtId="0" fontId="0" fillId="8" borderId="0" xfId="2" applyNumberFormat="1" applyFont="1" applyFill="1" applyBorder="1" applyAlignment="1">
      <alignment horizontal="center" vertical="center"/>
    </xf>
    <xf numFmtId="0" fontId="1" fillId="8" borderId="0" xfId="2" applyNumberFormat="1" applyFont="1" applyFill="1" applyBorder="1" applyAlignment="1">
      <alignment horizontal="center" vertical="center"/>
    </xf>
    <xf numFmtId="0" fontId="1" fillId="8" borderId="14" xfId="2" applyNumberFormat="1" applyFont="1" applyFill="1" applyBorder="1" applyAlignment="1">
      <alignment horizontal="center" vertical="center"/>
    </xf>
    <xf numFmtId="0" fontId="1" fillId="8" borderId="15" xfId="3" applyNumberFormat="1" applyFont="1" applyFill="1" applyBorder="1" applyAlignment="1">
      <alignment horizontal="center" vertical="center"/>
    </xf>
    <xf numFmtId="0" fontId="1" fillId="8" borderId="16" xfId="3" applyNumberFormat="1" applyFont="1" applyFill="1" applyBorder="1" applyAlignment="1">
      <alignment horizontal="center" vertical="center"/>
    </xf>
    <xf numFmtId="0" fontId="1" fillId="8" borderId="17" xfId="3" applyNumberFormat="1" applyFont="1" applyFill="1" applyBorder="1" applyAlignment="1">
      <alignment horizontal="center" vertical="center"/>
    </xf>
    <xf numFmtId="0" fontId="6" fillId="8" borderId="18" xfId="3" applyNumberFormat="1" applyFont="1" applyFill="1" applyBorder="1" applyAlignment="1">
      <alignment horizontal="center" vertical="center"/>
    </xf>
    <xf numFmtId="0" fontId="6" fillId="8" borderId="19" xfId="3" applyNumberFormat="1" applyFont="1" applyFill="1" applyBorder="1" applyAlignment="1">
      <alignment horizontal="center" vertical="center"/>
    </xf>
    <xf numFmtId="0" fontId="6" fillId="8" borderId="20" xfId="3" applyNumberFormat="1" applyFont="1" applyFill="1" applyBorder="1" applyAlignment="1">
      <alignment horizontal="center" vertical="center"/>
    </xf>
    <xf numFmtId="0" fontId="0" fillId="9" borderId="21" xfId="2" applyNumberFormat="1" applyFont="1" applyFill="1" applyBorder="1" applyAlignment="1">
      <alignment horizontal="center" vertical="center"/>
    </xf>
    <xf numFmtId="0" fontId="1" fillId="9" borderId="21" xfId="2" applyNumberFormat="1" applyFont="1" applyFill="1" applyBorder="1" applyAlignment="1">
      <alignment horizontal="center" vertical="center"/>
    </xf>
    <xf numFmtId="0" fontId="1" fillId="9" borderId="22" xfId="2" applyNumberFormat="1" applyFont="1" applyFill="1" applyBorder="1" applyAlignment="1">
      <alignment horizontal="center" vertical="center"/>
    </xf>
    <xf numFmtId="0" fontId="1" fillId="9" borderId="23" xfId="3" applyNumberFormat="1" applyFont="1" applyFill="1" applyBorder="1" applyAlignment="1">
      <alignment horizontal="center" vertical="center"/>
    </xf>
    <xf numFmtId="0" fontId="1" fillId="9" borderId="24" xfId="3" applyNumberFormat="1" applyFont="1" applyFill="1" applyBorder="1" applyAlignment="1">
      <alignment horizontal="center" vertical="center"/>
    </xf>
    <xf numFmtId="0" fontId="1" fillId="9" borderId="25" xfId="3" applyNumberFormat="1" applyFont="1" applyFill="1" applyBorder="1" applyAlignment="1">
      <alignment horizontal="center" vertical="center"/>
    </xf>
    <xf numFmtId="0" fontId="6" fillId="9" borderId="26" xfId="3" applyNumberFormat="1" applyFont="1" applyFill="1" applyBorder="1" applyAlignment="1">
      <alignment horizontal="center" vertical="center"/>
    </xf>
    <xf numFmtId="0" fontId="6" fillId="9" borderId="24" xfId="3" applyNumberFormat="1" applyFont="1" applyFill="1" applyBorder="1" applyAlignment="1">
      <alignment horizontal="center" vertical="center"/>
    </xf>
    <xf numFmtId="0" fontId="6" fillId="9" borderId="27" xfId="3" applyNumberFormat="1" applyFont="1" applyFill="1" applyBorder="1" applyAlignment="1">
      <alignment horizontal="center" vertical="center"/>
    </xf>
    <xf numFmtId="0" fontId="2" fillId="9" borderId="28" xfId="2" applyNumberFormat="1" applyFont="1" applyFill="1" applyBorder="1" applyAlignment="1">
      <alignment horizontal="center" vertical="center"/>
    </xf>
    <xf numFmtId="0" fontId="2" fillId="9" borderId="2" xfId="2" applyNumberFormat="1" applyFont="1" applyFill="1" applyBorder="1" applyAlignment="1">
      <alignment horizontal="center" vertical="center"/>
    </xf>
    <xf numFmtId="0" fontId="1" fillId="9" borderId="1" xfId="3" applyNumberFormat="1" applyFont="1" applyFill="1" applyBorder="1" applyAlignment="1">
      <alignment horizontal="center" vertical="center"/>
    </xf>
    <xf numFmtId="0" fontId="1" fillId="10" borderId="3" xfId="3" applyNumberFormat="1" applyFont="1" applyFill="1" applyBorder="1" applyAlignment="1">
      <alignment horizontal="center" vertical="center"/>
    </xf>
    <xf numFmtId="0" fontId="1" fillId="9" borderId="3" xfId="3" applyNumberFormat="1" applyFont="1" applyFill="1" applyBorder="1" applyAlignment="1">
      <alignment horizontal="center" vertical="center"/>
    </xf>
    <xf numFmtId="0" fontId="1" fillId="10" borderId="4" xfId="3" applyNumberFormat="1" applyFont="1" applyFill="1" applyBorder="1" applyAlignment="1">
      <alignment horizontal="center" vertical="center"/>
    </xf>
    <xf numFmtId="0" fontId="6" fillId="10" borderId="1" xfId="3" applyNumberFormat="1" applyFont="1" applyFill="1" applyBorder="1" applyAlignment="1">
      <alignment horizontal="center" vertical="center"/>
    </xf>
    <xf numFmtId="0" fontId="6" fillId="10" borderId="3" xfId="3" applyNumberFormat="1" applyFont="1" applyFill="1" applyBorder="1" applyAlignment="1">
      <alignment horizontal="center" vertical="center"/>
    </xf>
    <xf numFmtId="0" fontId="6" fillId="9" borderId="3" xfId="3" applyNumberFormat="1" applyFont="1" applyFill="1" applyBorder="1" applyAlignment="1">
      <alignment horizontal="center" vertical="center"/>
    </xf>
    <xf numFmtId="0" fontId="6" fillId="9" borderId="5" xfId="3" applyNumberFormat="1" applyFont="1" applyFill="1" applyBorder="1" applyAlignment="1">
      <alignment horizontal="center" vertical="center"/>
    </xf>
    <xf numFmtId="0" fontId="2" fillId="9" borderId="29" xfId="2" applyNumberFormat="1" applyFont="1" applyFill="1" applyBorder="1" applyAlignment="1">
      <alignment horizontal="center" vertical="center"/>
    </xf>
    <xf numFmtId="0" fontId="2" fillId="9" borderId="30" xfId="2" applyNumberFormat="1" applyFont="1" applyFill="1" applyBorder="1" applyAlignment="1">
      <alignment horizontal="center" vertical="center"/>
    </xf>
    <xf numFmtId="0" fontId="1" fillId="9" borderId="11" xfId="3" applyNumberFormat="1" applyFont="1" applyFill="1" applyBorder="1" applyAlignment="1">
      <alignment horizontal="center" vertical="center"/>
    </xf>
    <xf numFmtId="0" fontId="1" fillId="9" borderId="12" xfId="3" applyNumberFormat="1" applyFont="1" applyFill="1" applyBorder="1" applyAlignment="1">
      <alignment horizontal="center" vertical="center"/>
    </xf>
    <xf numFmtId="0" fontId="1" fillId="9" borderId="31" xfId="3" applyNumberFormat="1" applyFont="1" applyFill="1" applyBorder="1" applyAlignment="1">
      <alignment horizontal="center" vertical="center"/>
    </xf>
    <xf numFmtId="0" fontId="6" fillId="9" borderId="32" xfId="3" applyNumberFormat="1" applyFont="1" applyFill="1" applyBorder="1" applyAlignment="1">
      <alignment horizontal="center" vertical="center"/>
    </xf>
    <xf numFmtId="0" fontId="6" fillId="9" borderId="33" xfId="3" applyNumberFormat="1" applyFont="1" applyFill="1" applyBorder="1" applyAlignment="1">
      <alignment horizontal="center" vertical="center"/>
    </xf>
    <xf numFmtId="0" fontId="6" fillId="10" borderId="33" xfId="3" applyNumberFormat="1" applyFont="1" applyFill="1" applyBorder="1" applyAlignment="1">
      <alignment horizontal="center" vertical="center"/>
    </xf>
    <xf numFmtId="0" fontId="6" fillId="10" borderId="34" xfId="3" applyNumberFormat="1" applyFont="1" applyFill="1" applyBorder="1" applyAlignment="1">
      <alignment horizontal="center" vertical="center"/>
    </xf>
    <xf numFmtId="0" fontId="7" fillId="9" borderId="35" xfId="2" applyNumberFormat="1" applyFont="1" applyFill="1" applyBorder="1" applyAlignment="1">
      <alignment horizontal="center" vertical="center"/>
    </xf>
    <xf numFmtId="0" fontId="7" fillId="9" borderId="36" xfId="2" applyNumberFormat="1" applyFont="1" applyFill="1" applyBorder="1" applyAlignment="1">
      <alignment horizontal="center" vertical="center"/>
    </xf>
    <xf numFmtId="0" fontId="1" fillId="9" borderId="37" xfId="3" applyNumberFormat="1" applyFont="1" applyFill="1" applyBorder="1" applyAlignment="1">
      <alignment horizontal="center" vertical="center"/>
    </xf>
    <xf numFmtId="0" fontId="1" fillId="9" borderId="35" xfId="3" applyNumberFormat="1" applyFont="1" applyFill="1" applyBorder="1" applyAlignment="1">
      <alignment horizontal="center" vertical="center"/>
    </xf>
    <xf numFmtId="0" fontId="1" fillId="10" borderId="35" xfId="3" applyNumberFormat="1" applyFont="1" applyFill="1" applyBorder="1" applyAlignment="1">
      <alignment horizontal="center" vertical="center"/>
    </xf>
    <xf numFmtId="0" fontId="1" fillId="9" borderId="38" xfId="3" applyNumberFormat="1" applyFont="1" applyFill="1" applyBorder="1" applyAlignment="1">
      <alignment horizontal="center" vertical="center"/>
    </xf>
    <xf numFmtId="0" fontId="6" fillId="9" borderId="39" xfId="3" applyNumberFormat="1" applyFont="1" applyFill="1" applyBorder="1" applyAlignment="1">
      <alignment horizontal="center" vertical="center"/>
    </xf>
    <xf numFmtId="0" fontId="6" fillId="9" borderId="35" xfId="3" applyNumberFormat="1" applyFont="1" applyFill="1" applyBorder="1" applyAlignment="1">
      <alignment horizontal="center" vertical="center"/>
    </xf>
    <xf numFmtId="0" fontId="6" fillId="10" borderId="35" xfId="3" applyNumberFormat="1" applyFont="1" applyFill="1" applyBorder="1" applyAlignment="1">
      <alignment horizontal="center" vertical="center"/>
    </xf>
    <xf numFmtId="0" fontId="6" fillId="9" borderId="40" xfId="3" applyNumberFormat="1" applyFont="1" applyFill="1" applyBorder="1" applyAlignment="1">
      <alignment horizontal="center" vertical="center"/>
    </xf>
    <xf numFmtId="0" fontId="2" fillId="9" borderId="3" xfId="2" applyNumberFormat="1" applyFont="1" applyFill="1" applyBorder="1" applyAlignment="1">
      <alignment horizontal="center" vertical="center"/>
    </xf>
    <xf numFmtId="0" fontId="2" fillId="9" borderId="41" xfId="2" applyNumberFormat="1" applyFont="1" applyFill="1" applyBorder="1" applyAlignment="1">
      <alignment horizontal="center" vertical="center"/>
    </xf>
    <xf numFmtId="0" fontId="6" fillId="10" borderId="42" xfId="3" applyNumberFormat="1" applyFont="1" applyFill="1" applyBorder="1" applyAlignment="1">
      <alignment horizontal="center" vertical="center"/>
    </xf>
    <xf numFmtId="0" fontId="2" fillId="9" borderId="0" xfId="2" applyNumberFormat="1" applyFont="1" applyFill="1" applyBorder="1" applyAlignment="1">
      <alignment horizontal="center" vertical="center"/>
    </xf>
    <xf numFmtId="0" fontId="2" fillId="9" borderId="14" xfId="2" applyNumberFormat="1" applyFont="1" applyFill="1" applyBorder="1" applyAlignment="1">
      <alignment horizontal="center" vertical="center"/>
    </xf>
    <xf numFmtId="0" fontId="1" fillId="9" borderId="15" xfId="3" applyNumberFormat="1" applyFont="1" applyFill="1" applyBorder="1" applyAlignment="1">
      <alignment horizontal="center" vertical="center"/>
    </xf>
    <xf numFmtId="0" fontId="1" fillId="9" borderId="16" xfId="3" applyNumberFormat="1" applyFont="1" applyFill="1" applyBorder="1" applyAlignment="1">
      <alignment horizontal="center" vertical="center"/>
    </xf>
    <xf numFmtId="0" fontId="1" fillId="9" borderId="17" xfId="3" applyNumberFormat="1" applyFont="1" applyFill="1" applyBorder="1" applyAlignment="1">
      <alignment horizontal="center" vertical="center"/>
    </xf>
    <xf numFmtId="0" fontId="2" fillId="9" borderId="35" xfId="2" applyNumberFormat="1" applyFont="1" applyFill="1" applyBorder="1" applyAlignment="1">
      <alignment horizontal="center" vertical="center"/>
    </xf>
    <xf numFmtId="0" fontId="2" fillId="9" borderId="36" xfId="2" applyNumberFormat="1" applyFont="1" applyFill="1" applyBorder="1" applyAlignment="1">
      <alignment horizontal="center" vertical="center"/>
    </xf>
    <xf numFmtId="0" fontId="2" fillId="11" borderId="43" xfId="2" applyNumberFormat="1" applyFont="1" applyFill="1" applyBorder="1" applyAlignment="1">
      <alignment horizontal="center" vertical="center"/>
    </xf>
    <xf numFmtId="0" fontId="2" fillId="11" borderId="44" xfId="2" applyNumberFormat="1" applyFont="1" applyFill="1" applyBorder="1" applyAlignment="1">
      <alignment horizontal="center" vertical="center"/>
    </xf>
    <xf numFmtId="0" fontId="1" fillId="11" borderId="45" xfId="3" applyNumberFormat="1" applyFont="1" applyFill="1" applyBorder="1" applyAlignment="1">
      <alignment horizontal="center" vertical="center"/>
    </xf>
    <xf numFmtId="0" fontId="1" fillId="10" borderId="43" xfId="3" applyNumberFormat="1" applyFont="1" applyFill="1" applyBorder="1" applyAlignment="1">
      <alignment horizontal="center" vertical="center"/>
    </xf>
    <xf numFmtId="0" fontId="2" fillId="12" borderId="21" xfId="2" applyNumberFormat="1" applyFont="1" applyFill="1" applyBorder="1" applyAlignment="1">
      <alignment horizontal="center" vertical="center"/>
    </xf>
    <xf numFmtId="0" fontId="2" fillId="12" borderId="22" xfId="2" applyNumberFormat="1" applyFont="1" applyFill="1" applyBorder="1" applyAlignment="1">
      <alignment horizontal="center" vertical="center"/>
    </xf>
    <xf numFmtId="0" fontId="1" fillId="12" borderId="15" xfId="3" applyNumberFormat="1" applyFont="1" applyFill="1" applyBorder="1" applyAlignment="1">
      <alignment horizontal="center" vertical="center"/>
    </xf>
    <xf numFmtId="0" fontId="1" fillId="12" borderId="16" xfId="3" applyNumberFormat="1" applyFont="1" applyFill="1" applyBorder="1" applyAlignment="1">
      <alignment horizontal="center" vertical="center"/>
    </xf>
    <xf numFmtId="0" fontId="1" fillId="12" borderId="17" xfId="3" applyNumberFormat="1" applyFont="1" applyFill="1" applyBorder="1" applyAlignment="1">
      <alignment horizontal="center" vertical="center"/>
    </xf>
    <xf numFmtId="0" fontId="6" fillId="12" borderId="46" xfId="3" applyNumberFormat="1" applyFont="1" applyFill="1" applyBorder="1" applyAlignment="1">
      <alignment horizontal="center" vertical="center"/>
    </xf>
    <xf numFmtId="0" fontId="6" fillId="12" borderId="47" xfId="3" applyNumberFormat="1" applyFont="1" applyFill="1" applyBorder="1" applyAlignment="1">
      <alignment horizontal="center" vertical="center"/>
    </xf>
    <xf numFmtId="0" fontId="6" fillId="12" borderId="48" xfId="3" applyNumberFormat="1" applyFont="1" applyFill="1" applyBorder="1" applyAlignment="1">
      <alignment horizontal="center" vertical="center"/>
    </xf>
    <xf numFmtId="0" fontId="2" fillId="12" borderId="28" xfId="2" applyNumberFormat="1" applyFont="1" applyFill="1" applyBorder="1" applyAlignment="1">
      <alignment horizontal="center" vertical="center"/>
    </xf>
    <xf numFmtId="0" fontId="2" fillId="12" borderId="2" xfId="2" applyNumberFormat="1" applyFont="1" applyFill="1" applyBorder="1" applyAlignment="1">
      <alignment horizontal="center" vertical="center"/>
    </xf>
    <xf numFmtId="0" fontId="1" fillId="12" borderId="49" xfId="3" applyNumberFormat="1" applyFont="1" applyFill="1" applyBorder="1" applyAlignment="1">
      <alignment horizontal="center" vertical="center"/>
    </xf>
    <xf numFmtId="0" fontId="1" fillId="13" borderId="50" xfId="3" applyNumberFormat="1" applyFont="1" applyFill="1" applyBorder="1" applyAlignment="1">
      <alignment horizontal="center" vertical="center"/>
    </xf>
    <xf numFmtId="0" fontId="1" fillId="12" borderId="50" xfId="3" applyNumberFormat="1" applyFont="1" applyFill="1" applyBorder="1" applyAlignment="1">
      <alignment horizontal="center" vertical="center"/>
    </xf>
    <xf numFmtId="0" fontId="1" fillId="13" borderId="51" xfId="3" applyNumberFormat="1" applyFont="1" applyFill="1" applyBorder="1" applyAlignment="1">
      <alignment horizontal="center" vertical="center"/>
    </xf>
    <xf numFmtId="0" fontId="6" fillId="13" borderId="1" xfId="3" applyNumberFormat="1" applyFont="1" applyFill="1" applyBorder="1" applyAlignment="1">
      <alignment horizontal="center" vertical="center"/>
    </xf>
    <xf numFmtId="0" fontId="6" fillId="13" borderId="3" xfId="3" applyNumberFormat="1" applyFont="1" applyFill="1" applyBorder="1" applyAlignment="1">
      <alignment horizontal="center" vertical="center"/>
    </xf>
    <xf numFmtId="0" fontId="6" fillId="12" borderId="3" xfId="3" applyNumberFormat="1" applyFont="1" applyFill="1" applyBorder="1" applyAlignment="1">
      <alignment horizontal="center" vertical="center"/>
    </xf>
    <xf numFmtId="0" fontId="6" fillId="12" borderId="5" xfId="3" applyNumberFormat="1" applyFont="1" applyFill="1" applyBorder="1" applyAlignment="1">
      <alignment horizontal="center" vertical="center"/>
    </xf>
    <xf numFmtId="0" fontId="2" fillId="12" borderId="29" xfId="2" applyNumberFormat="1" applyFont="1" applyFill="1" applyBorder="1" applyAlignment="1">
      <alignment horizontal="center" vertical="center"/>
    </xf>
    <xf numFmtId="0" fontId="2" fillId="12" borderId="30" xfId="2" applyNumberFormat="1" applyFont="1" applyFill="1" applyBorder="1" applyAlignment="1">
      <alignment horizontal="center" vertical="center"/>
    </xf>
    <xf numFmtId="0" fontId="1" fillId="12" borderId="11" xfId="3" applyNumberFormat="1" applyFont="1" applyFill="1" applyBorder="1" applyAlignment="1">
      <alignment horizontal="center" vertical="center"/>
    </xf>
    <xf numFmtId="0" fontId="1" fillId="12" borderId="12" xfId="3" applyNumberFormat="1" applyFont="1" applyFill="1" applyBorder="1" applyAlignment="1">
      <alignment horizontal="center" vertical="center"/>
    </xf>
    <xf numFmtId="0" fontId="1" fillId="12" borderId="31" xfId="3" applyNumberFormat="1" applyFont="1" applyFill="1" applyBorder="1" applyAlignment="1">
      <alignment horizontal="center" vertical="center"/>
    </xf>
    <xf numFmtId="0" fontId="6" fillId="12" borderId="32" xfId="3" applyNumberFormat="1" applyFont="1" applyFill="1" applyBorder="1" applyAlignment="1">
      <alignment horizontal="center" vertical="center"/>
    </xf>
    <xf numFmtId="0" fontId="6" fillId="12" borderId="33" xfId="3" applyNumberFormat="1" applyFont="1" applyFill="1" applyBorder="1" applyAlignment="1">
      <alignment horizontal="center" vertical="center"/>
    </xf>
    <xf numFmtId="0" fontId="6" fillId="13" borderId="33" xfId="3" applyNumberFormat="1" applyFont="1" applyFill="1" applyBorder="1" applyAlignment="1">
      <alignment horizontal="center" vertical="center"/>
    </xf>
    <xf numFmtId="0" fontId="6" fillId="13" borderId="34" xfId="3" applyNumberFormat="1" applyFont="1" applyFill="1" applyBorder="1" applyAlignment="1">
      <alignment horizontal="center" vertical="center"/>
    </xf>
    <xf numFmtId="0" fontId="7" fillId="12" borderId="35" xfId="2" applyNumberFormat="1" applyFont="1" applyFill="1" applyBorder="1" applyAlignment="1">
      <alignment horizontal="center" vertical="center"/>
    </xf>
    <xf numFmtId="0" fontId="7" fillId="12" borderId="36" xfId="2" applyNumberFormat="1" applyFont="1" applyFill="1" applyBorder="1" applyAlignment="1">
      <alignment horizontal="center" vertical="center"/>
    </xf>
    <xf numFmtId="0" fontId="1" fillId="12" borderId="37" xfId="3" applyNumberFormat="1" applyFont="1" applyFill="1" applyBorder="1" applyAlignment="1">
      <alignment horizontal="center" vertical="center"/>
    </xf>
    <xf numFmtId="0" fontId="1" fillId="12" borderId="35" xfId="3" applyNumberFormat="1" applyFont="1" applyFill="1" applyBorder="1" applyAlignment="1">
      <alignment horizontal="center" vertical="center"/>
    </xf>
    <xf numFmtId="0" fontId="1" fillId="13" borderId="35" xfId="3" applyNumberFormat="1" applyFont="1" applyFill="1" applyBorder="1" applyAlignment="1">
      <alignment horizontal="center" vertical="center"/>
    </xf>
    <xf numFmtId="0" fontId="1" fillId="12" borderId="38" xfId="3" applyNumberFormat="1" applyFont="1" applyFill="1" applyBorder="1" applyAlignment="1">
      <alignment horizontal="center" vertical="center"/>
    </xf>
    <xf numFmtId="0" fontId="6" fillId="12" borderId="39" xfId="3" applyNumberFormat="1" applyFont="1" applyFill="1" applyBorder="1" applyAlignment="1">
      <alignment horizontal="center" vertical="center"/>
    </xf>
    <xf numFmtId="0" fontId="6" fillId="12" borderId="35" xfId="3" applyNumberFormat="1" applyFont="1" applyFill="1" applyBorder="1" applyAlignment="1">
      <alignment horizontal="center" vertical="center"/>
    </xf>
    <xf numFmtId="0" fontId="6" fillId="13" borderId="35" xfId="3" applyNumberFormat="1" applyFont="1" applyFill="1" applyBorder="1" applyAlignment="1">
      <alignment horizontal="center" vertical="center"/>
    </xf>
    <xf numFmtId="0" fontId="6" fillId="12" borderId="40" xfId="3" applyNumberFormat="1" applyFont="1" applyFill="1" applyBorder="1" applyAlignment="1">
      <alignment horizontal="center" vertical="center"/>
    </xf>
    <xf numFmtId="0" fontId="2" fillId="12" borderId="3" xfId="2" applyNumberFormat="1" applyFont="1" applyFill="1" applyBorder="1" applyAlignment="1">
      <alignment horizontal="center" vertical="center"/>
    </xf>
    <xf numFmtId="0" fontId="2" fillId="12" borderId="41" xfId="2" applyNumberFormat="1" applyFont="1" applyFill="1" applyBorder="1" applyAlignment="1">
      <alignment horizontal="center" vertical="center"/>
    </xf>
    <xf numFmtId="0" fontId="1" fillId="12" borderId="1" xfId="3" applyNumberFormat="1" applyFont="1" applyFill="1" applyBorder="1" applyAlignment="1">
      <alignment horizontal="center" vertical="center"/>
    </xf>
    <xf numFmtId="0" fontId="1" fillId="13" borderId="3" xfId="3" applyNumberFormat="1" applyFont="1" applyFill="1" applyBorder="1" applyAlignment="1">
      <alignment horizontal="center" vertical="center"/>
    </xf>
    <xf numFmtId="0" fontId="1" fillId="12" borderId="3" xfId="3" applyNumberFormat="1" applyFont="1" applyFill="1" applyBorder="1" applyAlignment="1">
      <alignment horizontal="center" vertical="center"/>
    </xf>
    <xf numFmtId="0" fontId="1" fillId="13" borderId="4" xfId="3" applyNumberFormat="1" applyFont="1" applyFill="1" applyBorder="1" applyAlignment="1">
      <alignment horizontal="center" vertical="center"/>
    </xf>
    <xf numFmtId="0" fontId="6" fillId="13" borderId="42" xfId="3" applyNumberFormat="1" applyFont="1" applyFill="1" applyBorder="1" applyAlignment="1">
      <alignment horizontal="center" vertical="center"/>
    </xf>
    <xf numFmtId="0" fontId="2" fillId="12" borderId="0" xfId="2" applyNumberFormat="1" applyFont="1" applyFill="1" applyBorder="1" applyAlignment="1">
      <alignment horizontal="center" vertical="center"/>
    </xf>
    <xf numFmtId="0" fontId="2" fillId="12" borderId="14" xfId="2" applyNumberFormat="1" applyFont="1" applyFill="1" applyBorder="1" applyAlignment="1">
      <alignment horizontal="center" vertical="center"/>
    </xf>
    <xf numFmtId="0" fontId="2" fillId="12" borderId="35" xfId="2" applyNumberFormat="1" applyFont="1" applyFill="1" applyBorder="1" applyAlignment="1">
      <alignment horizontal="center" vertical="center"/>
    </xf>
    <xf numFmtId="0" fontId="2" fillId="12" borderId="36" xfId="2" applyNumberFormat="1" applyFont="1" applyFill="1" applyBorder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0" borderId="33" xfId="0" applyBorder="1"/>
    <xf numFmtId="0" fontId="0" fillId="12" borderId="33" xfId="0" applyFill="1" applyBorder="1"/>
    <xf numFmtId="0" fontId="0" fillId="15" borderId="33" xfId="0" applyFill="1" applyBorder="1"/>
    <xf numFmtId="0" fontId="0" fillId="16" borderId="33" xfId="0" applyFill="1" applyBorder="1"/>
    <xf numFmtId="0" fontId="5" fillId="5" borderId="33" xfId="1" applyNumberFormat="1" applyFont="1" applyFill="1" applyBorder="1" applyAlignment="1">
      <alignment horizontal="center" vertical="center"/>
    </xf>
    <xf numFmtId="0" fontId="5" fillId="6" borderId="33" xfId="1" applyNumberFormat="1" applyFont="1" applyFill="1" applyBorder="1" applyAlignment="1">
      <alignment horizontal="center" vertical="center"/>
    </xf>
    <xf numFmtId="47" fontId="0" fillId="12" borderId="33" xfId="0" applyNumberFormat="1" applyFill="1" applyBorder="1"/>
    <xf numFmtId="47" fontId="0" fillId="15" borderId="33" xfId="0" applyNumberFormat="1" applyFill="1" applyBorder="1"/>
    <xf numFmtId="47" fontId="0" fillId="16" borderId="33" xfId="0" applyNumberFormat="1" applyFill="1" applyBorder="1"/>
  </cellXfs>
  <cellStyles count="4">
    <cellStyle name="40% - Акцент5" xfId="2" builtinId="47"/>
    <cellStyle name="Акцент2" xfId="1" builtinId="33"/>
    <cellStyle name="Обычный" xfId="0" builtinId="0"/>
    <cellStyle name="Обычный 2" xfId="3"/>
  </cellStyles>
  <dxfs count="12">
    <dxf>
      <font>
        <color theme="7" tint="-0.499984740745262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AL165"/>
  <sheetViews>
    <sheetView tabSelected="1" workbookViewId="0">
      <selection sqref="A1:AM167"/>
    </sheetView>
  </sheetViews>
  <sheetFormatPr defaultRowHeight="14.4"/>
  <cols>
    <col min="2" max="2" width="11.77734375" bestFit="1" customWidth="1"/>
    <col min="3" max="3" width="13.77734375" bestFit="1" customWidth="1"/>
    <col min="4" max="4" width="10.44140625" bestFit="1" customWidth="1"/>
  </cols>
  <sheetData>
    <row r="3" spans="1:38">
      <c r="G3" s="126" t="s">
        <v>51</v>
      </c>
      <c r="H3" s="126"/>
      <c r="I3" s="126"/>
      <c r="J3" s="126"/>
      <c r="K3" s="126"/>
      <c r="L3" s="126"/>
      <c r="M3" s="126"/>
      <c r="N3" s="126"/>
      <c r="O3" s="126"/>
      <c r="P3" s="126"/>
      <c r="Q3" s="126"/>
    </row>
    <row r="9" spans="1:38" ht="15.6">
      <c r="A9" s="127" t="s">
        <v>2</v>
      </c>
      <c r="B9" s="128" t="s">
        <v>52</v>
      </c>
      <c r="C9" s="129" t="s">
        <v>53</v>
      </c>
      <c r="D9" s="130" t="s">
        <v>54</v>
      </c>
      <c r="E9" s="131" t="s">
        <v>3</v>
      </c>
      <c r="F9" s="131" t="s">
        <v>4</v>
      </c>
      <c r="G9" s="131" t="s">
        <v>5</v>
      </c>
      <c r="H9" s="131" t="s">
        <v>6</v>
      </c>
      <c r="I9" s="131" t="s">
        <v>7</v>
      </c>
      <c r="J9" s="131" t="s">
        <v>8</v>
      </c>
      <c r="K9" s="131" t="s">
        <v>9</v>
      </c>
      <c r="L9" s="131" t="s">
        <v>10</v>
      </c>
      <c r="M9" s="131" t="s">
        <v>11</v>
      </c>
      <c r="N9" s="131" t="s">
        <v>12</v>
      </c>
      <c r="O9" s="131" t="s">
        <v>13</v>
      </c>
      <c r="P9" s="131" t="s">
        <v>14</v>
      </c>
      <c r="Q9" s="131" t="s">
        <v>15</v>
      </c>
      <c r="R9" s="132" t="s">
        <v>16</v>
      </c>
      <c r="S9" s="132" t="s">
        <v>17</v>
      </c>
      <c r="T9" s="132" t="s">
        <v>18</v>
      </c>
      <c r="U9" s="132" t="s">
        <v>19</v>
      </c>
      <c r="V9" s="132" t="s">
        <v>20</v>
      </c>
      <c r="W9" s="132" t="s">
        <v>21</v>
      </c>
      <c r="X9" s="132" t="s">
        <v>22</v>
      </c>
      <c r="Y9" s="132" t="s">
        <v>23</v>
      </c>
      <c r="Z9" s="132" t="s">
        <v>24</v>
      </c>
      <c r="AA9" s="132" t="s">
        <v>25</v>
      </c>
      <c r="AB9" s="132" t="s">
        <v>26</v>
      </c>
      <c r="AC9" s="132" t="s">
        <v>27</v>
      </c>
      <c r="AD9" s="132" t="s">
        <v>28</v>
      </c>
      <c r="AE9" s="132" t="s">
        <v>29</v>
      </c>
      <c r="AF9" s="132" t="s">
        <v>30</v>
      </c>
      <c r="AG9" s="132" t="s">
        <v>31</v>
      </c>
      <c r="AH9" s="132" t="s">
        <v>32</v>
      </c>
      <c r="AI9" s="132" t="s">
        <v>33</v>
      </c>
      <c r="AJ9" s="132" t="s">
        <v>34</v>
      </c>
      <c r="AK9" s="132" t="s">
        <v>35</v>
      </c>
      <c r="AL9" s="132" t="s">
        <v>36</v>
      </c>
    </row>
    <row r="10" spans="1:38">
      <c r="A10" s="127">
        <v>1</v>
      </c>
      <c r="B10" s="133">
        <v>2.3611111111111109E-4</v>
      </c>
      <c r="C10" s="134">
        <v>0.70822223379629623</v>
      </c>
      <c r="D10" s="135">
        <v>0.70821813657407418</v>
      </c>
      <c r="E10" s="127">
        <v>1.3114672215645957</v>
      </c>
      <c r="F10" s="127">
        <v>4.4362908222783641</v>
      </c>
      <c r="G10" s="127">
        <v>5.6966631954223503</v>
      </c>
      <c r="H10" s="127">
        <v>85.167839836266054</v>
      </c>
      <c r="I10" s="127">
        <v>43.852394296823334</v>
      </c>
      <c r="J10" s="127">
        <v>60.376023525233428</v>
      </c>
      <c r="K10" s="127">
        <v>161.21858579619115</v>
      </c>
      <c r="L10" s="127">
        <v>15.826974384643334</v>
      </c>
      <c r="M10" s="127">
        <v>19.339012751915263</v>
      </c>
      <c r="N10" s="127">
        <v>2.9823729815648528</v>
      </c>
      <c r="O10" s="127">
        <v>34.864292274443507</v>
      </c>
      <c r="P10" s="127">
        <v>30.579395937475983</v>
      </c>
      <c r="Q10" s="127">
        <v>247.86986831892571</v>
      </c>
      <c r="R10" s="127">
        <v>126133.72507490381</v>
      </c>
      <c r="S10" s="127">
        <v>334545.29952880641</v>
      </c>
      <c r="T10" s="127">
        <v>91500.554005373662</v>
      </c>
      <c r="U10" s="127">
        <v>6.2830716385069998</v>
      </c>
      <c r="V10" s="127">
        <v>3648.4725152437773</v>
      </c>
      <c r="W10" s="127">
        <v>41.80168003065782</v>
      </c>
      <c r="X10" s="127">
        <v>9.0913783401912909</v>
      </c>
      <c r="Y10" s="127">
        <v>17.911843870128283</v>
      </c>
      <c r="Z10" s="127">
        <v>47.235960618021295</v>
      </c>
      <c r="AA10" s="127">
        <v>12.332574847286375</v>
      </c>
      <c r="AB10" s="127">
        <v>16.129950102741873</v>
      </c>
      <c r="AC10" s="127">
        <v>6.1882871884619695</v>
      </c>
      <c r="AD10" s="127">
        <v>1000</v>
      </c>
      <c r="AE10" s="127">
        <v>1000</v>
      </c>
      <c r="AF10" s="127">
        <v>1000</v>
      </c>
      <c r="AG10" s="127">
        <v>30.81220937086939</v>
      </c>
      <c r="AH10" s="127">
        <v>40.318819618045865</v>
      </c>
      <c r="AI10" s="127">
        <v>15.461948447532249</v>
      </c>
      <c r="AJ10" s="127">
        <v>9.8445824118502472</v>
      </c>
      <c r="AK10" s="127">
        <v>1000</v>
      </c>
      <c r="AL10" s="127">
        <v>24.599192037505674</v>
      </c>
    </row>
    <row r="11" spans="1:38">
      <c r="A11" s="127">
        <v>2</v>
      </c>
      <c r="B11" s="133">
        <v>2.3611111111111109E-4</v>
      </c>
      <c r="C11" s="134">
        <v>0.70862732638888881</v>
      </c>
      <c r="D11" s="135">
        <v>0.70862325231481471</v>
      </c>
      <c r="E11" s="127">
        <v>1.3213832456609451</v>
      </c>
      <c r="F11" s="127">
        <v>7.121933634646374</v>
      </c>
      <c r="G11" s="127">
        <v>5.9511227061019012</v>
      </c>
      <c r="H11" s="127">
        <v>7.8599777145692791</v>
      </c>
      <c r="I11" s="127">
        <v>152.41213790202525</v>
      </c>
      <c r="J11" s="127">
        <v>40.181976480570832</v>
      </c>
      <c r="K11" s="127">
        <v>54.796536420187984</v>
      </c>
      <c r="L11" s="127">
        <v>22.080097764835642</v>
      </c>
      <c r="M11" s="127">
        <v>11.935585718612723</v>
      </c>
      <c r="N11" s="127">
        <v>14.427544210784957</v>
      </c>
      <c r="O11" s="127">
        <v>31.565812252497299</v>
      </c>
      <c r="P11" s="127">
        <v>30.071800829588703</v>
      </c>
      <c r="Q11" s="127">
        <v>623.27860371256736</v>
      </c>
      <c r="R11" s="127">
        <v>87.584609543821628</v>
      </c>
      <c r="S11" s="127">
        <v>62.639408337259233</v>
      </c>
      <c r="T11" s="127">
        <v>48.737303810059572</v>
      </c>
      <c r="U11" s="127">
        <v>5.6920661359692657</v>
      </c>
      <c r="V11" s="127">
        <v>43.169796871780996</v>
      </c>
      <c r="W11" s="127">
        <v>34.727528763846884</v>
      </c>
      <c r="X11" s="127">
        <v>19.474801492207465</v>
      </c>
      <c r="Y11" s="127">
        <v>15.180850859829008</v>
      </c>
      <c r="Z11" s="127">
        <v>11.385626159391061</v>
      </c>
      <c r="AA11" s="127">
        <v>6.1818945669729057</v>
      </c>
      <c r="AB11" s="127">
        <v>8.5373037783126158</v>
      </c>
      <c r="AC11" s="127">
        <v>4.2767276404153636</v>
      </c>
      <c r="AD11" s="127">
        <v>261.13541862412916</v>
      </c>
      <c r="AE11" s="127">
        <v>26.147766426093703</v>
      </c>
      <c r="AF11" s="127">
        <v>63.198650637326132</v>
      </c>
      <c r="AG11" s="127">
        <v>52.393013768104169</v>
      </c>
      <c r="AH11" s="127">
        <v>59.115409903646068</v>
      </c>
      <c r="AI11" s="127">
        <v>86.290763033172865</v>
      </c>
      <c r="AJ11" s="127">
        <v>10.766869255747997</v>
      </c>
      <c r="AK11" s="127">
        <v>114.44307704835856</v>
      </c>
      <c r="AL11" s="127">
        <v>63.037248400698218</v>
      </c>
    </row>
    <row r="12" spans="1:38">
      <c r="A12" s="127">
        <v>3</v>
      </c>
      <c r="B12" s="133">
        <v>2.3611111111111109E-4</v>
      </c>
      <c r="C12" s="134">
        <v>0.70914814814814819</v>
      </c>
      <c r="D12" s="135">
        <v>0.70914320601851843</v>
      </c>
      <c r="E12" s="127">
        <v>1.2602549554851434</v>
      </c>
      <c r="F12" s="127">
        <v>22.86464627391581</v>
      </c>
      <c r="G12" s="127">
        <v>854.30438600341915</v>
      </c>
      <c r="H12" s="127">
        <v>15.166212138428865</v>
      </c>
      <c r="I12" s="127">
        <v>10.388673606567258</v>
      </c>
      <c r="J12" s="127">
        <v>66.982281420187135</v>
      </c>
      <c r="K12" s="127">
        <v>8.9876092334090263</v>
      </c>
      <c r="L12" s="127">
        <v>7.9205481614887638</v>
      </c>
      <c r="M12" s="127">
        <v>8.4434497325936118</v>
      </c>
      <c r="N12" s="127">
        <v>13.399769495165016</v>
      </c>
      <c r="O12" s="127">
        <v>55.774954594392753</v>
      </c>
      <c r="P12" s="127">
        <v>34.85156602319509</v>
      </c>
      <c r="Q12" s="127">
        <v>92.640298258427904</v>
      </c>
      <c r="R12" s="127">
        <v>354435.11229331768</v>
      </c>
      <c r="S12" s="127">
        <v>27513.647880960783</v>
      </c>
      <c r="T12" s="127">
        <v>54588.470270501864</v>
      </c>
      <c r="U12" s="127">
        <v>25.792541307005376</v>
      </c>
      <c r="V12" s="127">
        <v>54.8850082352062</v>
      </c>
      <c r="W12" s="127">
        <v>9.6056472565901494</v>
      </c>
      <c r="X12" s="127">
        <v>10.44265224378038</v>
      </c>
      <c r="Y12" s="127">
        <v>12.520344896235621</v>
      </c>
      <c r="Z12" s="127">
        <v>108.54850835660758</v>
      </c>
      <c r="AA12" s="127">
        <v>25.771082358860099</v>
      </c>
      <c r="AB12" s="127">
        <v>33.978758656513413</v>
      </c>
      <c r="AC12" s="127">
        <v>11.676061393483479</v>
      </c>
      <c r="AD12" s="127">
        <v>1000</v>
      </c>
      <c r="AE12" s="127">
        <v>1000</v>
      </c>
      <c r="AF12" s="127">
        <v>1000</v>
      </c>
      <c r="AG12" s="127">
        <v>43.909777939937641</v>
      </c>
      <c r="AH12" s="127">
        <v>57.672014939576947</v>
      </c>
      <c r="AI12" s="127">
        <v>19.898383700955964</v>
      </c>
      <c r="AJ12" s="127">
        <v>31.557240550113406</v>
      </c>
      <c r="AK12" s="127">
        <v>1000</v>
      </c>
      <c r="AL12" s="127">
        <v>53.840292291356157</v>
      </c>
    </row>
    <row r="13" spans="1:38">
      <c r="A13" s="127">
        <v>4</v>
      </c>
      <c r="B13" s="133">
        <v>2.3611111111111109E-4</v>
      </c>
      <c r="C13" s="134">
        <v>0.70955324074074078</v>
      </c>
      <c r="D13" s="135">
        <v>0.70954984953703704</v>
      </c>
      <c r="E13" s="127">
        <v>1.3255654850708427</v>
      </c>
      <c r="F13" s="127">
        <v>5.256667318334177</v>
      </c>
      <c r="G13" s="127">
        <v>19.647495444998786</v>
      </c>
      <c r="H13" s="127">
        <v>9.5912356004210029</v>
      </c>
      <c r="I13" s="127">
        <v>32.446828314631055</v>
      </c>
      <c r="J13" s="127">
        <v>23.122529365347688</v>
      </c>
      <c r="K13" s="127">
        <v>13.487302392991797</v>
      </c>
      <c r="L13" s="127">
        <v>126.71718724814397</v>
      </c>
      <c r="M13" s="127">
        <v>146.68308362959513</v>
      </c>
      <c r="N13" s="127">
        <v>4170.2184861017458</v>
      </c>
      <c r="O13" s="127">
        <v>52.097602620129571</v>
      </c>
      <c r="P13" s="127">
        <v>21.140677895263803</v>
      </c>
      <c r="Q13" s="127">
        <v>35.539192718913625</v>
      </c>
      <c r="R13" s="127">
        <v>41344.673781304999</v>
      </c>
      <c r="S13" s="127">
        <v>147776.0452264593</v>
      </c>
      <c r="T13" s="127">
        <v>71435.31982397617</v>
      </c>
      <c r="U13" s="127">
        <v>6.8150019811385292</v>
      </c>
      <c r="V13" s="127">
        <v>200.95678742075438</v>
      </c>
      <c r="W13" s="127">
        <v>17.595596895783974</v>
      </c>
      <c r="X13" s="127">
        <v>72.370827596759298</v>
      </c>
      <c r="Y13" s="127">
        <v>464.60965236631415</v>
      </c>
      <c r="Z13" s="127">
        <v>13.82432793266741</v>
      </c>
      <c r="AA13" s="127">
        <v>26.28393316843421</v>
      </c>
      <c r="AB13" s="127">
        <v>43.197020486017813</v>
      </c>
      <c r="AC13" s="127">
        <v>178.63544437203461</v>
      </c>
      <c r="AD13" s="127">
        <v>1000</v>
      </c>
      <c r="AE13" s="127">
        <v>1000</v>
      </c>
      <c r="AF13" s="127">
        <v>1000</v>
      </c>
      <c r="AG13" s="127">
        <v>43.750368163251771</v>
      </c>
      <c r="AH13" s="127">
        <v>71.921973251588639</v>
      </c>
      <c r="AI13" s="127">
        <v>297.20447632861237</v>
      </c>
      <c r="AJ13" s="127">
        <v>146.16570616020292</v>
      </c>
      <c r="AK13" s="127">
        <v>1000</v>
      </c>
      <c r="AL13" s="127">
        <v>243.14389326834947</v>
      </c>
    </row>
    <row r="14" spans="1:38">
      <c r="A14" s="127">
        <v>5</v>
      </c>
      <c r="B14" s="133">
        <v>2.3611111111111109E-4</v>
      </c>
      <c r="C14" s="134">
        <v>0.70995833333333336</v>
      </c>
      <c r="D14" s="135">
        <v>0.70995418981481484</v>
      </c>
      <c r="E14" s="127">
        <v>1.294154000534558</v>
      </c>
      <c r="F14" s="127">
        <v>5.9045511966721627</v>
      </c>
      <c r="G14" s="127">
        <v>12.691043675162296</v>
      </c>
      <c r="H14" s="127">
        <v>9.1594654660708539</v>
      </c>
      <c r="I14" s="127">
        <v>23.775518703667597</v>
      </c>
      <c r="J14" s="127">
        <v>146.86135835971103</v>
      </c>
      <c r="K14" s="127">
        <v>28.306783054417672</v>
      </c>
      <c r="L14" s="127">
        <v>127.50913651962941</v>
      </c>
      <c r="M14" s="127">
        <v>211.20669947027531</v>
      </c>
      <c r="N14" s="127">
        <v>119.22957330413635</v>
      </c>
      <c r="O14" s="127">
        <v>26.998815374259411</v>
      </c>
      <c r="P14" s="127">
        <v>73.37083079553237</v>
      </c>
      <c r="Q14" s="127">
        <v>42.66250707226753</v>
      </c>
      <c r="R14" s="127">
        <v>26.612586283397491</v>
      </c>
      <c r="S14" s="127">
        <v>19.806309728393842</v>
      </c>
      <c r="T14" s="127">
        <v>24.26684667549176</v>
      </c>
      <c r="U14" s="127">
        <v>8.1426318614146229</v>
      </c>
      <c r="V14" s="127">
        <v>132.38485327528682</v>
      </c>
      <c r="W14" s="127">
        <v>104.67740170893043</v>
      </c>
      <c r="X14" s="127">
        <v>50.092449003929481</v>
      </c>
      <c r="Y14" s="127">
        <v>333.80029964213043</v>
      </c>
      <c r="Z14" s="127">
        <v>13.16439644482025</v>
      </c>
      <c r="AA14" s="127">
        <v>46.642381697708451</v>
      </c>
      <c r="AB14" s="127">
        <v>30.531263564831836</v>
      </c>
      <c r="AC14" s="127">
        <v>19.279716688117858</v>
      </c>
      <c r="AD14" s="127">
        <v>44.539590129050168</v>
      </c>
      <c r="AE14" s="127">
        <v>40.421632020962896</v>
      </c>
      <c r="AF14" s="127">
        <v>68.67222647165427</v>
      </c>
      <c r="AG14" s="127">
        <v>136.31094656494591</v>
      </c>
      <c r="AH14" s="127">
        <v>177.83845445234866</v>
      </c>
      <c r="AI14" s="127">
        <v>44.471100226037827</v>
      </c>
      <c r="AJ14" s="127">
        <v>28.288339912926372</v>
      </c>
      <c r="AK14" s="127">
        <v>91.958661895906872</v>
      </c>
      <c r="AL14" s="127">
        <v>314.58210703039987</v>
      </c>
    </row>
    <row r="15" spans="1:38">
      <c r="A15" s="127">
        <v>6</v>
      </c>
      <c r="B15" s="128"/>
      <c r="C15" s="129"/>
      <c r="D15" s="130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</row>
    <row r="16" spans="1:38">
      <c r="A16" s="127">
        <v>7</v>
      </c>
      <c r="B16" s="128"/>
      <c r="C16" s="129"/>
      <c r="D16" s="130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</row>
    <row r="17" spans="1:38">
      <c r="A17" s="127">
        <v>8</v>
      </c>
      <c r="B17" s="128"/>
      <c r="C17" s="129"/>
      <c r="D17" s="130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</row>
    <row r="18" spans="1:38">
      <c r="A18" s="127">
        <v>9</v>
      </c>
      <c r="B18" s="128"/>
      <c r="C18" s="129"/>
      <c r="D18" s="130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</row>
    <row r="19" spans="1:38">
      <c r="A19" s="127">
        <v>10</v>
      </c>
      <c r="B19" s="128"/>
      <c r="C19" s="129"/>
      <c r="D19" s="130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</row>
    <row r="20" spans="1:38">
      <c r="A20" s="127">
        <v>11</v>
      </c>
      <c r="B20" s="128"/>
      <c r="C20" s="129"/>
      <c r="D20" s="130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</row>
    <row r="21" spans="1:38">
      <c r="A21" s="127">
        <v>12</v>
      </c>
      <c r="B21" s="128"/>
      <c r="C21" s="129"/>
      <c r="D21" s="130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</row>
    <row r="22" spans="1:38">
      <c r="A22" s="127">
        <v>13</v>
      </c>
      <c r="B22" s="128"/>
      <c r="C22" s="129"/>
      <c r="D22" s="130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</row>
    <row r="23" spans="1:38">
      <c r="A23" s="127">
        <v>14</v>
      </c>
      <c r="B23" s="128"/>
      <c r="C23" s="129"/>
      <c r="D23" s="130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</row>
    <row r="24" spans="1:38">
      <c r="A24" s="127">
        <v>15</v>
      </c>
      <c r="B24" s="128"/>
      <c r="C24" s="129"/>
      <c r="D24" s="130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</row>
    <row r="25" spans="1:38">
      <c r="A25" s="127">
        <v>16</v>
      </c>
      <c r="B25" s="128"/>
      <c r="C25" s="129"/>
      <c r="D25" s="130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</row>
    <row r="26" spans="1:38">
      <c r="A26" s="127">
        <v>17</v>
      </c>
      <c r="B26" s="128"/>
      <c r="C26" s="129"/>
      <c r="D26" s="130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</row>
    <row r="27" spans="1:38">
      <c r="A27" s="127">
        <v>18</v>
      </c>
      <c r="B27" s="128"/>
      <c r="C27" s="129"/>
      <c r="D27" s="130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</row>
    <row r="28" spans="1:38">
      <c r="A28" s="127">
        <v>19</v>
      </c>
      <c r="B28" s="128"/>
      <c r="C28" s="129"/>
      <c r="D28" s="130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</row>
    <row r="29" spans="1:38">
      <c r="A29" s="127">
        <v>20</v>
      </c>
      <c r="B29" s="128"/>
      <c r="C29" s="129"/>
      <c r="D29" s="130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</row>
    <row r="30" spans="1:38">
      <c r="A30" s="127">
        <v>21</v>
      </c>
      <c r="B30" s="128"/>
      <c r="C30" s="129"/>
      <c r="D30" s="130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</row>
    <row r="31" spans="1:38">
      <c r="A31" s="127">
        <v>22</v>
      </c>
      <c r="B31" s="128"/>
      <c r="C31" s="129"/>
      <c r="D31" s="130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</row>
    <row r="32" spans="1:38">
      <c r="A32" s="127">
        <v>23</v>
      </c>
      <c r="B32" s="128"/>
      <c r="C32" s="129"/>
      <c r="D32" s="130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</row>
    <row r="33" spans="1:38">
      <c r="A33" s="127">
        <v>24</v>
      </c>
      <c r="B33" s="128"/>
      <c r="C33" s="129"/>
      <c r="D33" s="130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</row>
    <row r="34" spans="1:38">
      <c r="A34" s="127">
        <v>25</v>
      </c>
      <c r="B34" s="128"/>
      <c r="C34" s="129"/>
      <c r="D34" s="130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</row>
    <row r="35" spans="1:38">
      <c r="A35" s="127">
        <v>26</v>
      </c>
      <c r="B35" s="128"/>
      <c r="C35" s="129"/>
      <c r="D35" s="130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</row>
    <row r="36" spans="1:38">
      <c r="A36" s="127">
        <v>27</v>
      </c>
      <c r="B36" s="128"/>
      <c r="C36" s="129"/>
      <c r="D36" s="130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</row>
    <row r="37" spans="1:38">
      <c r="A37" s="127">
        <v>28</v>
      </c>
      <c r="B37" s="128"/>
      <c r="C37" s="129"/>
      <c r="D37" s="130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</row>
    <row r="38" spans="1:38">
      <c r="A38" s="127">
        <v>29</v>
      </c>
      <c r="B38" s="128"/>
      <c r="C38" s="129"/>
      <c r="D38" s="130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</row>
    <row r="39" spans="1:38">
      <c r="A39" s="127">
        <v>30</v>
      </c>
      <c r="B39" s="128"/>
      <c r="C39" s="129"/>
      <c r="D39" s="130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</row>
    <row r="40" spans="1:38">
      <c r="A40" s="127">
        <v>31</v>
      </c>
      <c r="B40" s="128"/>
      <c r="C40" s="129"/>
      <c r="D40" s="130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</row>
    <row r="41" spans="1:38">
      <c r="A41" s="127">
        <v>32</v>
      </c>
      <c r="B41" s="128"/>
      <c r="C41" s="129"/>
      <c r="D41" s="130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</row>
    <row r="42" spans="1:38">
      <c r="A42" s="127">
        <v>33</v>
      </c>
      <c r="B42" s="128"/>
      <c r="C42" s="129"/>
      <c r="D42" s="130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</row>
    <row r="43" spans="1:38">
      <c r="A43" s="127">
        <v>34</v>
      </c>
      <c r="B43" s="128"/>
      <c r="C43" s="129"/>
      <c r="D43" s="130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</row>
    <row r="44" spans="1:38">
      <c r="A44" s="127">
        <v>35</v>
      </c>
      <c r="B44" s="128"/>
      <c r="C44" s="129"/>
      <c r="D44" s="130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</row>
    <row r="45" spans="1:38">
      <c r="A45" s="127">
        <v>36</v>
      </c>
      <c r="B45" s="128"/>
      <c r="C45" s="129"/>
      <c r="D45" s="130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</row>
    <row r="46" spans="1:38">
      <c r="A46" s="127">
        <v>37</v>
      </c>
      <c r="B46" s="128"/>
      <c r="C46" s="129"/>
      <c r="D46" s="130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</row>
    <row r="47" spans="1:38">
      <c r="A47" s="127">
        <v>38</v>
      </c>
      <c r="B47" s="128"/>
      <c r="C47" s="129"/>
      <c r="D47" s="130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</row>
    <row r="48" spans="1:38">
      <c r="A48" s="127">
        <v>39</v>
      </c>
      <c r="B48" s="128"/>
      <c r="C48" s="129"/>
      <c r="D48" s="130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</row>
    <row r="49" spans="1:38">
      <c r="A49" s="127">
        <v>40</v>
      </c>
      <c r="B49" s="128"/>
      <c r="C49" s="129"/>
      <c r="D49" s="130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</row>
    <row r="50" spans="1:38">
      <c r="A50" s="127">
        <v>41</v>
      </c>
      <c r="B50" s="128"/>
      <c r="C50" s="129"/>
      <c r="D50" s="130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</row>
    <row r="51" spans="1:38">
      <c r="A51" s="127">
        <v>42</v>
      </c>
      <c r="B51" s="128"/>
      <c r="C51" s="129"/>
      <c r="D51" s="130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</row>
    <row r="52" spans="1:38">
      <c r="A52" s="127">
        <v>43</v>
      </c>
      <c r="B52" s="128"/>
      <c r="C52" s="129"/>
      <c r="D52" s="130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</row>
    <row r="53" spans="1:38">
      <c r="A53" s="127">
        <v>44</v>
      </c>
      <c r="B53" s="128"/>
      <c r="C53" s="129"/>
      <c r="D53" s="130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</row>
    <row r="54" spans="1:38">
      <c r="A54" s="127">
        <v>45</v>
      </c>
      <c r="B54" s="128"/>
      <c r="C54" s="129"/>
      <c r="D54" s="130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</row>
    <row r="55" spans="1:38">
      <c r="A55" s="127">
        <v>46</v>
      </c>
      <c r="B55" s="128"/>
      <c r="C55" s="129"/>
      <c r="D55" s="130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  <c r="AI55" s="127"/>
      <c r="AJ55" s="127"/>
      <c r="AK55" s="127"/>
      <c r="AL55" s="127"/>
    </row>
    <row r="56" spans="1:38">
      <c r="A56" s="127">
        <v>47</v>
      </c>
      <c r="B56" s="128"/>
      <c r="C56" s="129"/>
      <c r="D56" s="130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127"/>
      <c r="AL56" s="127"/>
    </row>
    <row r="57" spans="1:38">
      <c r="A57" s="127">
        <v>48</v>
      </c>
      <c r="B57" s="128"/>
      <c r="C57" s="129"/>
      <c r="D57" s="130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</row>
    <row r="58" spans="1:38">
      <c r="A58" s="127">
        <v>49</v>
      </c>
      <c r="B58" s="128"/>
      <c r="C58" s="129"/>
      <c r="D58" s="130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  <c r="AI58" s="127"/>
      <c r="AJ58" s="127"/>
      <c r="AK58" s="127"/>
      <c r="AL58" s="127"/>
    </row>
    <row r="59" spans="1:38">
      <c r="A59" s="127">
        <v>50</v>
      </c>
      <c r="B59" s="128"/>
      <c r="C59" s="129"/>
      <c r="D59" s="130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</row>
    <row r="60" spans="1:38">
      <c r="A60" s="127">
        <v>51</v>
      </c>
      <c r="B60" s="128"/>
      <c r="C60" s="129"/>
      <c r="D60" s="130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</row>
    <row r="61" spans="1:38">
      <c r="A61" s="127">
        <v>52</v>
      </c>
      <c r="B61" s="128"/>
      <c r="C61" s="129"/>
      <c r="D61" s="130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</row>
    <row r="62" spans="1:38">
      <c r="A62" s="127">
        <v>53</v>
      </c>
      <c r="B62" s="128"/>
      <c r="C62" s="129"/>
      <c r="D62" s="130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  <c r="AK62" s="127"/>
      <c r="AL62" s="127"/>
    </row>
    <row r="63" spans="1:38">
      <c r="A63" s="127">
        <v>54</v>
      </c>
      <c r="B63" s="128"/>
      <c r="C63" s="129"/>
      <c r="D63" s="130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  <c r="AI63" s="127"/>
      <c r="AJ63" s="127"/>
      <c r="AK63" s="127"/>
      <c r="AL63" s="127"/>
    </row>
    <row r="64" spans="1:38">
      <c r="A64" s="127">
        <v>55</v>
      </c>
      <c r="B64" s="128"/>
      <c r="C64" s="129"/>
      <c r="D64" s="130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  <c r="AI64" s="127"/>
      <c r="AJ64" s="127"/>
      <c r="AK64" s="127"/>
      <c r="AL64" s="127"/>
    </row>
    <row r="65" spans="1:38">
      <c r="A65" s="127">
        <v>56</v>
      </c>
      <c r="B65" s="128"/>
      <c r="C65" s="129"/>
      <c r="D65" s="130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  <c r="AI65" s="127"/>
      <c r="AJ65" s="127"/>
      <c r="AK65" s="127"/>
      <c r="AL65" s="127"/>
    </row>
    <row r="66" spans="1:38">
      <c r="A66" s="127">
        <v>57</v>
      </c>
      <c r="B66" s="128"/>
      <c r="C66" s="129"/>
      <c r="D66" s="130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  <c r="AI66" s="127"/>
      <c r="AJ66" s="127"/>
      <c r="AK66" s="127"/>
      <c r="AL66" s="127"/>
    </row>
    <row r="67" spans="1:38">
      <c r="A67" s="127">
        <v>58</v>
      </c>
      <c r="B67" s="128"/>
      <c r="C67" s="129"/>
      <c r="D67" s="130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</row>
    <row r="68" spans="1:38">
      <c r="A68" s="127">
        <v>59</v>
      </c>
      <c r="B68" s="128"/>
      <c r="C68" s="129"/>
      <c r="D68" s="130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  <c r="AI68" s="127"/>
      <c r="AJ68" s="127"/>
      <c r="AK68" s="127"/>
      <c r="AL68" s="127"/>
    </row>
    <row r="69" spans="1:38">
      <c r="A69" s="127">
        <v>60</v>
      </c>
      <c r="B69" s="128"/>
      <c r="C69" s="129"/>
      <c r="D69" s="130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  <c r="AI69" s="127"/>
      <c r="AJ69" s="127"/>
      <c r="AK69" s="127"/>
      <c r="AL69" s="127"/>
    </row>
    <row r="70" spans="1:38">
      <c r="A70" s="127">
        <v>61</v>
      </c>
      <c r="B70" s="128"/>
      <c r="C70" s="129"/>
      <c r="D70" s="130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  <c r="AI70" s="127"/>
      <c r="AJ70" s="127"/>
      <c r="AK70" s="127"/>
      <c r="AL70" s="127"/>
    </row>
    <row r="71" spans="1:38">
      <c r="A71" s="127">
        <v>62</v>
      </c>
      <c r="B71" s="128"/>
      <c r="C71" s="129"/>
      <c r="D71" s="130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  <c r="AI71" s="127"/>
      <c r="AJ71" s="127"/>
      <c r="AK71" s="127"/>
      <c r="AL71" s="127"/>
    </row>
    <row r="72" spans="1:38">
      <c r="A72" s="127">
        <v>63</v>
      </c>
      <c r="B72" s="128"/>
      <c r="C72" s="129"/>
      <c r="D72" s="130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  <c r="AI72" s="127"/>
      <c r="AJ72" s="127"/>
      <c r="AK72" s="127"/>
      <c r="AL72" s="127"/>
    </row>
    <row r="73" spans="1:38">
      <c r="A73" s="127">
        <v>64</v>
      </c>
      <c r="B73" s="128"/>
      <c r="C73" s="129"/>
      <c r="D73" s="130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  <c r="AI73" s="127"/>
      <c r="AJ73" s="127"/>
      <c r="AK73" s="127"/>
      <c r="AL73" s="127"/>
    </row>
    <row r="74" spans="1:38">
      <c r="A74" s="127">
        <v>65</v>
      </c>
      <c r="B74" s="128"/>
      <c r="C74" s="129"/>
      <c r="D74" s="130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  <c r="AI74" s="127"/>
      <c r="AJ74" s="127"/>
      <c r="AK74" s="127"/>
      <c r="AL74" s="127"/>
    </row>
    <row r="75" spans="1:38">
      <c r="A75" s="127">
        <v>66</v>
      </c>
      <c r="B75" s="128"/>
      <c r="C75" s="129"/>
      <c r="D75" s="130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  <c r="AI75" s="127"/>
      <c r="AJ75" s="127"/>
      <c r="AK75" s="127"/>
      <c r="AL75" s="127"/>
    </row>
    <row r="76" spans="1:38">
      <c r="A76" s="127">
        <v>67</v>
      </c>
      <c r="B76" s="128"/>
      <c r="C76" s="129"/>
      <c r="D76" s="130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</row>
    <row r="77" spans="1:38">
      <c r="A77" s="127">
        <v>68</v>
      </c>
      <c r="B77" s="128"/>
      <c r="C77" s="129"/>
      <c r="D77" s="130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</row>
    <row r="78" spans="1:38">
      <c r="A78" s="127">
        <v>69</v>
      </c>
      <c r="B78" s="128"/>
      <c r="C78" s="129"/>
      <c r="D78" s="130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</row>
    <row r="79" spans="1:38">
      <c r="A79" s="127">
        <v>70</v>
      </c>
      <c r="B79" s="128"/>
      <c r="C79" s="129"/>
      <c r="D79" s="130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</row>
    <row r="80" spans="1:38">
      <c r="A80" s="127">
        <v>71</v>
      </c>
      <c r="B80" s="128"/>
      <c r="C80" s="129"/>
      <c r="D80" s="130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</row>
    <row r="81" spans="1:38">
      <c r="A81" s="127">
        <v>72</v>
      </c>
      <c r="B81" s="128"/>
      <c r="C81" s="129"/>
      <c r="D81" s="130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</row>
    <row r="82" spans="1:38">
      <c r="A82" s="127">
        <v>73</v>
      </c>
      <c r="B82" s="128"/>
      <c r="C82" s="129"/>
      <c r="D82" s="130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</row>
    <row r="83" spans="1:38">
      <c r="A83" s="127">
        <v>74</v>
      </c>
      <c r="B83" s="128"/>
      <c r="C83" s="129"/>
      <c r="D83" s="130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</row>
    <row r="84" spans="1:38">
      <c r="A84" s="127">
        <v>75</v>
      </c>
      <c r="B84" s="128"/>
      <c r="C84" s="129"/>
      <c r="D84" s="130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</row>
    <row r="85" spans="1:38">
      <c r="A85" s="127">
        <v>76</v>
      </c>
      <c r="B85" s="128"/>
      <c r="C85" s="129"/>
      <c r="D85" s="130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</row>
    <row r="86" spans="1:38">
      <c r="A86" s="127">
        <v>77</v>
      </c>
      <c r="B86" s="128"/>
      <c r="C86" s="129"/>
      <c r="D86" s="130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</row>
    <row r="87" spans="1:38">
      <c r="A87" s="127">
        <v>78</v>
      </c>
      <c r="B87" s="128"/>
      <c r="C87" s="129"/>
      <c r="D87" s="130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</row>
    <row r="88" spans="1:38">
      <c r="A88" s="127">
        <v>79</v>
      </c>
      <c r="B88" s="128"/>
      <c r="C88" s="129"/>
      <c r="D88" s="130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</row>
    <row r="89" spans="1:38">
      <c r="A89" s="127">
        <v>80</v>
      </c>
      <c r="B89" s="128"/>
      <c r="C89" s="129"/>
      <c r="D89" s="130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</row>
    <row r="90" spans="1:38">
      <c r="A90" s="127">
        <v>81</v>
      </c>
      <c r="B90" s="128"/>
      <c r="C90" s="129"/>
      <c r="D90" s="130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  <c r="AI90" s="127"/>
      <c r="AJ90" s="127"/>
      <c r="AK90" s="127"/>
      <c r="AL90" s="127"/>
    </row>
    <row r="91" spans="1:38">
      <c r="A91" s="127">
        <v>82</v>
      </c>
      <c r="B91" s="128"/>
      <c r="C91" s="129"/>
      <c r="D91" s="130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</row>
    <row r="92" spans="1:38">
      <c r="A92" s="127">
        <v>83</v>
      </c>
      <c r="B92" s="128"/>
      <c r="C92" s="129"/>
      <c r="D92" s="130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</row>
    <row r="93" spans="1:38">
      <c r="A93" s="127">
        <v>84</v>
      </c>
      <c r="B93" s="128"/>
      <c r="C93" s="129"/>
      <c r="D93" s="130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</row>
    <row r="94" spans="1:38">
      <c r="A94" s="127">
        <v>85</v>
      </c>
      <c r="B94" s="128"/>
      <c r="C94" s="129"/>
      <c r="D94" s="130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</row>
    <row r="95" spans="1:38">
      <c r="A95" s="127">
        <v>86</v>
      </c>
      <c r="B95" s="128"/>
      <c r="C95" s="129"/>
      <c r="D95" s="130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</row>
    <row r="96" spans="1:38">
      <c r="A96" s="127">
        <v>87</v>
      </c>
      <c r="B96" s="128"/>
      <c r="C96" s="129"/>
      <c r="D96" s="130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</row>
    <row r="97" spans="1:38">
      <c r="A97" s="127">
        <v>88</v>
      </c>
      <c r="B97" s="128"/>
      <c r="C97" s="129"/>
      <c r="D97" s="130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</row>
    <row r="98" spans="1:38">
      <c r="A98" s="127">
        <v>89</v>
      </c>
      <c r="B98" s="128"/>
      <c r="C98" s="129"/>
      <c r="D98" s="130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  <c r="AI98" s="127"/>
      <c r="AJ98" s="127"/>
      <c r="AK98" s="127"/>
      <c r="AL98" s="127"/>
    </row>
    <row r="99" spans="1:38">
      <c r="A99" s="127">
        <v>90</v>
      </c>
      <c r="B99" s="128"/>
      <c r="C99" s="129"/>
      <c r="D99" s="130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</row>
    <row r="100" spans="1:38">
      <c r="A100" s="127">
        <v>91</v>
      </c>
      <c r="B100" s="128"/>
      <c r="C100" s="129"/>
      <c r="D100" s="130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  <c r="AI100" s="127"/>
      <c r="AJ100" s="127"/>
      <c r="AK100" s="127"/>
      <c r="AL100" s="127"/>
    </row>
    <row r="101" spans="1:38">
      <c r="A101" s="127">
        <v>92</v>
      </c>
      <c r="B101" s="128"/>
      <c r="C101" s="129"/>
      <c r="D101" s="130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</row>
    <row r="102" spans="1:38">
      <c r="A102" s="127">
        <v>93</v>
      </c>
      <c r="B102" s="128"/>
      <c r="C102" s="129"/>
      <c r="D102" s="130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  <c r="AI102" s="127"/>
      <c r="AJ102" s="127"/>
      <c r="AK102" s="127"/>
      <c r="AL102" s="127"/>
    </row>
    <row r="103" spans="1:38">
      <c r="A103" s="127">
        <v>94</v>
      </c>
      <c r="B103" s="128"/>
      <c r="C103" s="129"/>
      <c r="D103" s="130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  <c r="AI103" s="127"/>
      <c r="AJ103" s="127"/>
      <c r="AK103" s="127"/>
      <c r="AL103" s="127"/>
    </row>
    <row r="104" spans="1:38">
      <c r="A104" s="127">
        <v>95</v>
      </c>
      <c r="B104" s="128"/>
      <c r="C104" s="129"/>
      <c r="D104" s="130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  <c r="AI104" s="127"/>
      <c r="AJ104" s="127"/>
      <c r="AK104" s="127"/>
      <c r="AL104" s="127"/>
    </row>
    <row r="105" spans="1:38">
      <c r="A105" s="127">
        <v>96</v>
      </c>
      <c r="B105" s="128"/>
      <c r="C105" s="129"/>
      <c r="D105" s="130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  <c r="AI105" s="127"/>
      <c r="AJ105" s="127"/>
      <c r="AK105" s="127"/>
      <c r="AL105" s="127"/>
    </row>
    <row r="106" spans="1:38">
      <c r="A106" s="127">
        <v>97</v>
      </c>
      <c r="B106" s="128"/>
      <c r="C106" s="129"/>
      <c r="D106" s="130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  <c r="AI106" s="127"/>
      <c r="AJ106" s="127"/>
      <c r="AK106" s="127"/>
      <c r="AL106" s="127"/>
    </row>
    <row r="107" spans="1:38">
      <c r="A107" s="127">
        <v>98</v>
      </c>
      <c r="B107" s="128"/>
      <c r="C107" s="129"/>
      <c r="D107" s="130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</row>
    <row r="108" spans="1:38">
      <c r="A108" s="127">
        <v>99</v>
      </c>
      <c r="B108" s="128"/>
      <c r="C108" s="129"/>
      <c r="D108" s="130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  <c r="AI108" s="127"/>
      <c r="AJ108" s="127"/>
      <c r="AK108" s="127"/>
      <c r="AL108" s="127"/>
    </row>
    <row r="109" spans="1:38">
      <c r="A109" s="127">
        <v>100</v>
      </c>
      <c r="B109" s="128"/>
      <c r="C109" s="129"/>
      <c r="D109" s="130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  <c r="AI109" s="127"/>
      <c r="AJ109" s="127"/>
      <c r="AK109" s="127"/>
      <c r="AL109" s="127"/>
    </row>
    <row r="110" spans="1:38">
      <c r="A110" s="127">
        <v>101</v>
      </c>
      <c r="B110" s="128"/>
      <c r="C110" s="129"/>
      <c r="D110" s="130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  <c r="AI110" s="127"/>
      <c r="AJ110" s="127"/>
      <c r="AK110" s="127"/>
      <c r="AL110" s="127"/>
    </row>
    <row r="111" spans="1:38">
      <c r="A111" s="127">
        <v>102</v>
      </c>
      <c r="B111" s="128"/>
      <c r="C111" s="129"/>
      <c r="D111" s="130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  <c r="AI111" s="127"/>
      <c r="AJ111" s="127"/>
      <c r="AK111" s="127"/>
      <c r="AL111" s="127"/>
    </row>
    <row r="112" spans="1:38">
      <c r="A112" s="127">
        <v>103</v>
      </c>
      <c r="B112" s="128"/>
      <c r="C112" s="129"/>
      <c r="D112" s="130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  <c r="AI112" s="127"/>
      <c r="AJ112" s="127"/>
      <c r="AK112" s="127"/>
      <c r="AL112" s="127"/>
    </row>
    <row r="113" spans="1:38">
      <c r="A113" s="127">
        <v>104</v>
      </c>
      <c r="B113" s="128"/>
      <c r="C113" s="129"/>
      <c r="D113" s="130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  <c r="AI113" s="127"/>
      <c r="AJ113" s="127"/>
      <c r="AK113" s="127"/>
      <c r="AL113" s="127"/>
    </row>
    <row r="114" spans="1:38">
      <c r="A114" s="127">
        <v>105</v>
      </c>
      <c r="B114" s="128"/>
      <c r="C114" s="129"/>
      <c r="D114" s="130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  <c r="AI114" s="127"/>
      <c r="AJ114" s="127"/>
      <c r="AK114" s="127"/>
      <c r="AL114" s="127"/>
    </row>
    <row r="115" spans="1:38">
      <c r="A115" s="127">
        <v>106</v>
      </c>
      <c r="B115" s="128"/>
      <c r="C115" s="129"/>
      <c r="D115" s="130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  <c r="AI115" s="127"/>
      <c r="AJ115" s="127"/>
      <c r="AK115" s="127"/>
      <c r="AL115" s="127"/>
    </row>
    <row r="116" spans="1:38">
      <c r="A116" s="127">
        <v>107</v>
      </c>
      <c r="B116" s="128"/>
      <c r="C116" s="129"/>
      <c r="D116" s="130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  <c r="AI116" s="127"/>
      <c r="AJ116" s="127"/>
      <c r="AK116" s="127"/>
      <c r="AL116" s="127"/>
    </row>
    <row r="117" spans="1:38">
      <c r="A117" s="127">
        <v>108</v>
      </c>
      <c r="B117" s="128"/>
      <c r="C117" s="129"/>
      <c r="D117" s="130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  <c r="AI117" s="127"/>
      <c r="AJ117" s="127"/>
      <c r="AK117" s="127"/>
      <c r="AL117" s="127"/>
    </row>
    <row r="118" spans="1:38">
      <c r="A118" s="127">
        <v>109</v>
      </c>
      <c r="B118" s="128"/>
      <c r="C118" s="129"/>
      <c r="D118" s="130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  <c r="AI118" s="127"/>
      <c r="AJ118" s="127"/>
      <c r="AK118" s="127"/>
      <c r="AL118" s="127"/>
    </row>
    <row r="119" spans="1:38">
      <c r="A119" s="127">
        <v>110</v>
      </c>
      <c r="B119" s="128"/>
      <c r="C119" s="129"/>
      <c r="D119" s="130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  <c r="AI119" s="127"/>
      <c r="AJ119" s="127"/>
      <c r="AK119" s="127"/>
      <c r="AL119" s="127"/>
    </row>
    <row r="120" spans="1:38">
      <c r="A120" s="127">
        <v>111</v>
      </c>
      <c r="B120" s="128"/>
      <c r="C120" s="129"/>
      <c r="D120" s="130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  <c r="AI120" s="127"/>
      <c r="AJ120" s="127"/>
      <c r="AK120" s="127"/>
      <c r="AL120" s="127"/>
    </row>
    <row r="121" spans="1:38">
      <c r="A121" s="127">
        <v>112</v>
      </c>
      <c r="B121" s="128"/>
      <c r="C121" s="129"/>
      <c r="D121" s="130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  <c r="AI121" s="127"/>
      <c r="AJ121" s="127"/>
      <c r="AK121" s="127"/>
      <c r="AL121" s="127"/>
    </row>
    <row r="122" spans="1:38">
      <c r="A122" s="127">
        <v>113</v>
      </c>
      <c r="B122" s="128"/>
      <c r="C122" s="129"/>
      <c r="D122" s="130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  <c r="AI122" s="127"/>
      <c r="AJ122" s="127"/>
      <c r="AK122" s="127"/>
      <c r="AL122" s="127"/>
    </row>
    <row r="123" spans="1:38">
      <c r="A123" s="127">
        <v>114</v>
      </c>
      <c r="B123" s="128"/>
      <c r="C123" s="129"/>
      <c r="D123" s="130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  <c r="AI123" s="127"/>
      <c r="AJ123" s="127"/>
      <c r="AK123" s="127"/>
      <c r="AL123" s="127"/>
    </row>
    <row r="124" spans="1:38">
      <c r="A124" s="127">
        <v>115</v>
      </c>
      <c r="B124" s="128"/>
      <c r="C124" s="129"/>
      <c r="D124" s="130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  <c r="AI124" s="127"/>
      <c r="AJ124" s="127"/>
      <c r="AK124" s="127"/>
      <c r="AL124" s="127"/>
    </row>
    <row r="125" spans="1:38">
      <c r="A125" s="127">
        <v>116</v>
      </c>
      <c r="B125" s="128"/>
      <c r="C125" s="129"/>
      <c r="D125" s="130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  <c r="AI125" s="127"/>
      <c r="AJ125" s="127"/>
      <c r="AK125" s="127"/>
      <c r="AL125" s="127"/>
    </row>
    <row r="126" spans="1:38">
      <c r="A126" s="127">
        <v>117</v>
      </c>
      <c r="B126" s="128"/>
      <c r="C126" s="129"/>
      <c r="D126" s="130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  <c r="AI126" s="127"/>
      <c r="AJ126" s="127"/>
      <c r="AK126" s="127"/>
      <c r="AL126" s="127"/>
    </row>
    <row r="127" spans="1:38">
      <c r="A127" s="127">
        <v>118</v>
      </c>
      <c r="B127" s="128"/>
      <c r="C127" s="129"/>
      <c r="D127" s="130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  <c r="AI127" s="127"/>
      <c r="AJ127" s="127"/>
      <c r="AK127" s="127"/>
      <c r="AL127" s="127"/>
    </row>
    <row r="128" spans="1:38">
      <c r="A128" s="127">
        <v>119</v>
      </c>
      <c r="B128" s="128"/>
      <c r="C128" s="129"/>
      <c r="D128" s="130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  <c r="AI128" s="127"/>
      <c r="AJ128" s="127"/>
      <c r="AK128" s="127"/>
      <c r="AL128" s="127"/>
    </row>
    <row r="129" spans="1:38">
      <c r="A129" s="127">
        <v>120</v>
      </c>
      <c r="B129" s="128"/>
      <c r="C129" s="129"/>
      <c r="D129" s="130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  <c r="AI129" s="127"/>
      <c r="AJ129" s="127"/>
      <c r="AK129" s="127"/>
      <c r="AL129" s="127"/>
    </row>
    <row r="130" spans="1:38">
      <c r="A130" s="127">
        <v>121</v>
      </c>
      <c r="B130" s="128"/>
      <c r="C130" s="129"/>
      <c r="D130" s="130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  <c r="AI130" s="127"/>
      <c r="AJ130" s="127"/>
      <c r="AK130" s="127"/>
      <c r="AL130" s="127"/>
    </row>
    <row r="131" spans="1:38">
      <c r="A131" s="127">
        <v>122</v>
      </c>
      <c r="B131" s="128"/>
      <c r="C131" s="129"/>
      <c r="D131" s="130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  <c r="AI131" s="127"/>
      <c r="AJ131" s="127"/>
      <c r="AK131" s="127"/>
      <c r="AL131" s="127"/>
    </row>
    <row r="132" spans="1:38">
      <c r="A132" s="127">
        <v>123</v>
      </c>
      <c r="B132" s="128"/>
      <c r="C132" s="129"/>
      <c r="D132" s="130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  <c r="AI132" s="127"/>
      <c r="AJ132" s="127"/>
      <c r="AK132" s="127"/>
      <c r="AL132" s="127"/>
    </row>
    <row r="133" spans="1:38">
      <c r="A133" s="127">
        <v>124</v>
      </c>
      <c r="B133" s="128"/>
      <c r="C133" s="129"/>
      <c r="D133" s="130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  <c r="AI133" s="127"/>
      <c r="AJ133" s="127"/>
      <c r="AK133" s="127"/>
      <c r="AL133" s="127"/>
    </row>
    <row r="134" spans="1:38">
      <c r="A134" s="127">
        <v>125</v>
      </c>
      <c r="B134" s="128"/>
      <c r="C134" s="129"/>
      <c r="D134" s="130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  <c r="AI134" s="127"/>
      <c r="AJ134" s="127"/>
      <c r="AK134" s="127"/>
      <c r="AL134" s="127"/>
    </row>
    <row r="135" spans="1:38">
      <c r="A135" s="127">
        <v>126</v>
      </c>
      <c r="B135" s="128"/>
      <c r="C135" s="129"/>
      <c r="D135" s="130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</row>
    <row r="136" spans="1:38">
      <c r="A136" s="127">
        <v>127</v>
      </c>
      <c r="B136" s="128"/>
      <c r="C136" s="129"/>
      <c r="D136" s="130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  <c r="AI136" s="127"/>
      <c r="AJ136" s="127"/>
      <c r="AK136" s="127"/>
      <c r="AL136" s="127"/>
    </row>
    <row r="137" spans="1:38">
      <c r="A137" s="127">
        <v>128</v>
      </c>
      <c r="B137" s="128"/>
      <c r="C137" s="129"/>
      <c r="D137" s="130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  <c r="AI137" s="127"/>
      <c r="AJ137" s="127"/>
      <c r="AK137" s="127"/>
      <c r="AL137" s="127"/>
    </row>
    <row r="138" spans="1:38">
      <c r="A138" s="127">
        <v>129</v>
      </c>
      <c r="B138" s="128"/>
      <c r="C138" s="129"/>
      <c r="D138" s="130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  <c r="AI138" s="127"/>
      <c r="AJ138" s="127"/>
      <c r="AK138" s="127"/>
      <c r="AL138" s="127"/>
    </row>
    <row r="139" spans="1:38">
      <c r="A139" s="127">
        <v>130</v>
      </c>
      <c r="B139" s="128"/>
      <c r="C139" s="129"/>
      <c r="D139" s="130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  <c r="AI139" s="127"/>
      <c r="AJ139" s="127"/>
      <c r="AK139" s="127"/>
      <c r="AL139" s="127"/>
    </row>
    <row r="140" spans="1:38">
      <c r="A140" s="127">
        <v>131</v>
      </c>
      <c r="B140" s="128"/>
      <c r="C140" s="129"/>
      <c r="D140" s="130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  <c r="AI140" s="127"/>
      <c r="AJ140" s="127"/>
      <c r="AK140" s="127"/>
      <c r="AL140" s="127"/>
    </row>
    <row r="141" spans="1:38">
      <c r="A141" s="127">
        <v>132</v>
      </c>
      <c r="B141" s="128"/>
      <c r="C141" s="129"/>
      <c r="D141" s="130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  <c r="AI141" s="127"/>
      <c r="AJ141" s="127"/>
      <c r="AK141" s="127"/>
      <c r="AL141" s="127"/>
    </row>
    <row r="142" spans="1:38">
      <c r="A142" s="127">
        <v>133</v>
      </c>
      <c r="B142" s="128"/>
      <c r="C142" s="129"/>
      <c r="D142" s="130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  <c r="AI142" s="127"/>
      <c r="AJ142" s="127"/>
      <c r="AK142" s="127"/>
      <c r="AL142" s="127"/>
    </row>
    <row r="143" spans="1:38">
      <c r="A143" s="127">
        <v>134</v>
      </c>
      <c r="B143" s="128"/>
      <c r="C143" s="129"/>
      <c r="D143" s="130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  <c r="AI143" s="127"/>
      <c r="AJ143" s="127"/>
      <c r="AK143" s="127"/>
      <c r="AL143" s="127"/>
    </row>
    <row r="144" spans="1:38">
      <c r="A144" s="127">
        <v>135</v>
      </c>
      <c r="B144" s="128"/>
      <c r="C144" s="129"/>
      <c r="D144" s="130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  <c r="AI144" s="127"/>
      <c r="AJ144" s="127"/>
      <c r="AK144" s="127"/>
      <c r="AL144" s="127"/>
    </row>
    <row r="145" spans="1:38">
      <c r="A145" s="127">
        <v>136</v>
      </c>
      <c r="B145" s="128"/>
      <c r="C145" s="129"/>
      <c r="D145" s="130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  <c r="AI145" s="127"/>
      <c r="AJ145" s="127"/>
      <c r="AK145" s="127"/>
      <c r="AL145" s="127"/>
    </row>
    <row r="146" spans="1:38">
      <c r="A146" s="127">
        <v>137</v>
      </c>
      <c r="B146" s="128"/>
      <c r="C146" s="129"/>
      <c r="D146" s="130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  <c r="AI146" s="127"/>
      <c r="AJ146" s="127"/>
      <c r="AK146" s="127"/>
      <c r="AL146" s="127"/>
    </row>
    <row r="147" spans="1:38">
      <c r="A147" s="127">
        <v>138</v>
      </c>
      <c r="B147" s="128"/>
      <c r="C147" s="129"/>
      <c r="D147" s="130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  <c r="AI147" s="127"/>
      <c r="AJ147" s="127"/>
      <c r="AK147" s="127"/>
      <c r="AL147" s="127"/>
    </row>
    <row r="148" spans="1:38">
      <c r="A148" s="127">
        <v>139</v>
      </c>
      <c r="B148" s="128"/>
      <c r="C148" s="129"/>
      <c r="D148" s="130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  <c r="AI148" s="127"/>
      <c r="AJ148" s="127"/>
      <c r="AK148" s="127"/>
      <c r="AL148" s="127"/>
    </row>
    <row r="149" spans="1:38">
      <c r="A149" s="127">
        <v>140</v>
      </c>
      <c r="B149" s="128"/>
      <c r="C149" s="129"/>
      <c r="D149" s="130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27"/>
    </row>
    <row r="150" spans="1:38">
      <c r="A150" s="127">
        <v>141</v>
      </c>
      <c r="B150" s="128"/>
      <c r="C150" s="129"/>
      <c r="D150" s="130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  <c r="AI150" s="127"/>
      <c r="AJ150" s="127"/>
      <c r="AK150" s="127"/>
      <c r="AL150" s="127"/>
    </row>
    <row r="151" spans="1:38">
      <c r="A151" s="127">
        <v>142</v>
      </c>
      <c r="B151" s="128"/>
      <c r="C151" s="129"/>
      <c r="D151" s="130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  <c r="AI151" s="127"/>
      <c r="AJ151" s="127"/>
      <c r="AK151" s="127"/>
      <c r="AL151" s="127"/>
    </row>
    <row r="152" spans="1:38">
      <c r="A152" s="127">
        <v>143</v>
      </c>
      <c r="B152" s="128"/>
      <c r="C152" s="129"/>
      <c r="D152" s="130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  <c r="AI152" s="127"/>
      <c r="AJ152" s="127"/>
      <c r="AK152" s="127"/>
      <c r="AL152" s="127"/>
    </row>
    <row r="153" spans="1:38">
      <c r="A153" s="127">
        <v>144</v>
      </c>
      <c r="B153" s="128"/>
      <c r="C153" s="129"/>
      <c r="D153" s="130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  <c r="AI153" s="127"/>
      <c r="AJ153" s="127"/>
      <c r="AK153" s="127"/>
      <c r="AL153" s="127"/>
    </row>
    <row r="154" spans="1:38">
      <c r="A154" s="127">
        <v>145</v>
      </c>
      <c r="B154" s="128"/>
      <c r="C154" s="129"/>
      <c r="D154" s="130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  <c r="AI154" s="127"/>
      <c r="AJ154" s="127"/>
      <c r="AK154" s="127"/>
      <c r="AL154" s="127"/>
    </row>
    <row r="155" spans="1:38">
      <c r="A155" s="127">
        <v>146</v>
      </c>
      <c r="B155" s="128"/>
      <c r="C155" s="129"/>
      <c r="D155" s="130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  <c r="AI155" s="127"/>
      <c r="AJ155" s="127"/>
      <c r="AK155" s="127"/>
      <c r="AL155" s="127"/>
    </row>
    <row r="156" spans="1:38">
      <c r="A156" s="127">
        <v>147</v>
      </c>
      <c r="B156" s="128"/>
      <c r="C156" s="129"/>
      <c r="D156" s="130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  <c r="AI156" s="127"/>
      <c r="AJ156" s="127"/>
      <c r="AK156" s="127"/>
      <c r="AL156" s="127"/>
    </row>
    <row r="157" spans="1:38">
      <c r="A157" s="127">
        <v>148</v>
      </c>
      <c r="B157" s="128"/>
      <c r="C157" s="129"/>
      <c r="D157" s="130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  <c r="AI157" s="127"/>
      <c r="AJ157" s="127"/>
      <c r="AK157" s="127"/>
      <c r="AL157" s="127"/>
    </row>
    <row r="158" spans="1:38">
      <c r="A158" s="127">
        <v>149</v>
      </c>
      <c r="B158" s="128"/>
      <c r="C158" s="129"/>
      <c r="D158" s="130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  <c r="AI158" s="127"/>
      <c r="AJ158" s="127"/>
      <c r="AK158" s="127"/>
      <c r="AL158" s="127"/>
    </row>
    <row r="159" spans="1:38">
      <c r="A159" s="127">
        <v>150</v>
      </c>
      <c r="B159" s="128"/>
      <c r="C159" s="129"/>
      <c r="D159" s="130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  <c r="AI159" s="127"/>
      <c r="AJ159" s="127"/>
      <c r="AK159" s="127"/>
      <c r="AL159" s="127"/>
    </row>
    <row r="160" spans="1:38">
      <c r="A160" s="127">
        <v>151</v>
      </c>
      <c r="B160" s="128"/>
      <c r="C160" s="129"/>
      <c r="D160" s="130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  <c r="AI160" s="127"/>
      <c r="AJ160" s="127"/>
      <c r="AK160" s="127"/>
      <c r="AL160" s="127"/>
    </row>
    <row r="161" spans="1:38">
      <c r="A161" s="127">
        <v>152</v>
      </c>
      <c r="B161" s="128"/>
      <c r="C161" s="129"/>
      <c r="D161" s="130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  <c r="AI161" s="127"/>
      <c r="AJ161" s="127"/>
      <c r="AK161" s="127"/>
      <c r="AL161" s="127"/>
    </row>
    <row r="162" spans="1:38">
      <c r="A162" s="127">
        <v>153</v>
      </c>
      <c r="B162" s="128"/>
      <c r="C162" s="129"/>
      <c r="D162" s="130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  <c r="AI162" s="127"/>
      <c r="AJ162" s="127"/>
      <c r="AK162" s="127"/>
      <c r="AL162" s="127"/>
    </row>
    <row r="163" spans="1:38">
      <c r="A163" s="127">
        <v>154</v>
      </c>
      <c r="B163" s="128"/>
      <c r="C163" s="129"/>
      <c r="D163" s="130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  <c r="AI163" s="127"/>
      <c r="AJ163" s="127"/>
      <c r="AK163" s="127"/>
      <c r="AL163" s="127"/>
    </row>
    <row r="164" spans="1:38">
      <c r="A164" s="127">
        <v>155</v>
      </c>
      <c r="B164" s="128"/>
      <c r="C164" s="129"/>
      <c r="D164" s="130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  <c r="AI164" s="127"/>
      <c r="AJ164" s="127"/>
      <c r="AK164" s="127"/>
      <c r="AL164" s="127"/>
    </row>
    <row r="165" spans="1:38">
      <c r="A165" s="127">
        <v>156</v>
      </c>
      <c r="B165" s="128"/>
      <c r="C165" s="129"/>
      <c r="D165" s="130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  <c r="AI165" s="127"/>
      <c r="AJ165" s="127"/>
      <c r="AK165" s="127"/>
      <c r="AL165" s="127"/>
    </row>
  </sheetData>
  <mergeCells count="1">
    <mergeCell ref="G3:Q3"/>
  </mergeCells>
  <conditionalFormatting sqref="E10:AL165">
    <cfRule type="cellIs" dxfId="1" priority="1" operator="between">
      <formula>1</formula>
      <formula>0.000001</formula>
    </cfRule>
    <cfRule type="cellIs" dxfId="0" priority="2" operator="between">
      <formula>1</formula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</v>
      </c>
      <c r="F2" s="12">
        <v>49.997</v>
      </c>
      <c r="G2" s="12">
        <v>57.734999999999999</v>
      </c>
      <c r="H2" s="12">
        <v>57.734999999999999</v>
      </c>
      <c r="I2" s="12">
        <v>57.734999999999999</v>
      </c>
      <c r="J2" s="12">
        <v>120</v>
      </c>
      <c r="K2" s="12">
        <v>120</v>
      </c>
      <c r="L2" s="12">
        <v>120</v>
      </c>
      <c r="M2" s="12">
        <v>5</v>
      </c>
      <c r="N2" s="12">
        <v>5</v>
      </c>
      <c r="O2" s="12">
        <v>5</v>
      </c>
      <c r="P2" s="12">
        <v>120</v>
      </c>
      <c r="Q2" s="12">
        <v>120</v>
      </c>
      <c r="R2" s="13">
        <v>120</v>
      </c>
      <c r="S2" s="14">
        <v>1</v>
      </c>
      <c r="T2" s="15">
        <v>1</v>
      </c>
      <c r="U2" s="15">
        <v>1</v>
      </c>
      <c r="V2" s="15">
        <v>57.734999999999992</v>
      </c>
      <c r="W2" s="15">
        <v>0</v>
      </c>
      <c r="X2" s="15">
        <v>0</v>
      </c>
      <c r="Y2" s="15">
        <v>5</v>
      </c>
      <c r="Z2" s="15">
        <v>0</v>
      </c>
      <c r="AA2" s="15">
        <v>0</v>
      </c>
      <c r="AB2" s="15">
        <v>288.67500000000001</v>
      </c>
      <c r="AC2" s="15">
        <v>288.67499999999995</v>
      </c>
      <c r="AD2" s="15">
        <v>288.67499999999995</v>
      </c>
      <c r="AE2" s="15">
        <v>0</v>
      </c>
      <c r="AF2" s="15">
        <v>0</v>
      </c>
      <c r="AG2" s="15">
        <v>0</v>
      </c>
      <c r="AH2" s="15">
        <v>288.67500000000001</v>
      </c>
      <c r="AI2" s="15">
        <v>288.67499999999995</v>
      </c>
      <c r="AJ2" s="15">
        <v>288.67499999999995</v>
      </c>
      <c r="AK2" s="15">
        <v>866.02499999999986</v>
      </c>
      <c r="AL2" s="15">
        <v>0</v>
      </c>
      <c r="AM2" s="16">
        <v>866.02499999999986</v>
      </c>
    </row>
    <row r="3" spans="1:39" ht="15.6" thickTop="1" thickBot="1">
      <c r="A3" s="17" t="s">
        <v>38</v>
      </c>
      <c r="B3" s="18"/>
      <c r="C3" s="18"/>
      <c r="D3" s="19"/>
      <c r="E3" s="20">
        <v>1</v>
      </c>
      <c r="F3" s="21">
        <v>49.990830000000003</v>
      </c>
      <c r="G3" s="21">
        <v>57.756720000000001</v>
      </c>
      <c r="H3" s="21">
        <v>57.704569999999997</v>
      </c>
      <c r="I3" s="21">
        <v>57.744259999999997</v>
      </c>
      <c r="J3" s="21">
        <v>119.9974</v>
      </c>
      <c r="K3" s="21">
        <v>120.01230000000001</v>
      </c>
      <c r="L3" s="21">
        <v>119.99029999999999</v>
      </c>
      <c r="M3" s="21">
        <v>5.0007460000000004</v>
      </c>
      <c r="N3" s="21">
        <v>4.9997920000000002</v>
      </c>
      <c r="O3" s="21">
        <v>5.00284</v>
      </c>
      <c r="P3" s="21">
        <v>120.0077</v>
      </c>
      <c r="Q3" s="21">
        <v>119.9992</v>
      </c>
      <c r="R3" s="22">
        <v>119.9931</v>
      </c>
      <c r="S3" s="23">
        <v>0.99999980150977275</v>
      </c>
      <c r="T3" s="24">
        <v>0.99999967208545792</v>
      </c>
      <c r="U3" s="24">
        <v>0.99999983110639945</v>
      </c>
      <c r="V3" s="24">
        <v>57.73518308698398</v>
      </c>
      <c r="W3" s="24">
        <v>1.2532406815274439E-2</v>
      </c>
      <c r="X3" s="24">
        <v>1.9127158281011181E-2</v>
      </c>
      <c r="Y3" s="24">
        <v>5.0011259908989931</v>
      </c>
      <c r="Z3" s="24">
        <v>6.8877715931506126E-4</v>
      </c>
      <c r="AA3" s="24">
        <v>1.1122951930303787E-3</v>
      </c>
      <c r="AB3" s="24">
        <v>288.8266291838454</v>
      </c>
      <c r="AC3" s="24">
        <v>288.5107528425375</v>
      </c>
      <c r="AD3" s="24">
        <v>288.88524490752258</v>
      </c>
      <c r="AE3" s="24">
        <v>0.18197924492639572</v>
      </c>
      <c r="AF3" s="24">
        <v>0.23364551407051692</v>
      </c>
      <c r="AG3" s="24">
        <v>0.16789857508416617</v>
      </c>
      <c r="AH3" s="24">
        <v>288.82668651312008</v>
      </c>
      <c r="AI3" s="24">
        <v>288.51084744943995</v>
      </c>
      <c r="AJ3" s="24">
        <v>288.88529369839995</v>
      </c>
      <c r="AK3" s="24">
        <v>866.22262693390553</v>
      </c>
      <c r="AL3" s="24">
        <v>0.58352333408107881</v>
      </c>
      <c r="AM3" s="25">
        <v>866.22282766095987</v>
      </c>
    </row>
    <row r="4" spans="1:39" ht="15.6" thickTop="1" thickBot="1">
      <c r="A4" s="26" t="s">
        <v>39</v>
      </c>
      <c r="B4" s="27"/>
      <c r="C4" s="27"/>
      <c r="D4" s="28"/>
      <c r="E4" s="29">
        <v>1</v>
      </c>
      <c r="F4" s="30">
        <v>49.997</v>
      </c>
      <c r="G4" s="30">
        <v>57.734999999999999</v>
      </c>
      <c r="H4" s="30">
        <v>57.734999999999999</v>
      </c>
      <c r="I4" s="30">
        <v>57.7348</v>
      </c>
      <c r="J4" s="30">
        <v>120.001274658</v>
      </c>
      <c r="K4" s="30">
        <v>119.999</v>
      </c>
      <c r="L4" s="30">
        <v>119.999725342</v>
      </c>
      <c r="M4" s="30">
        <v>5.00007</v>
      </c>
      <c r="N4" s="30">
        <v>0</v>
      </c>
      <c r="O4" s="30">
        <v>5.0000299999999998</v>
      </c>
      <c r="P4" s="30">
        <v>119.99600000000001</v>
      </c>
      <c r="Q4" s="30">
        <v>120.003</v>
      </c>
      <c r="R4" s="31">
        <v>120.00099999999998</v>
      </c>
      <c r="S4" s="32">
        <v>0.99999999836673503</v>
      </c>
      <c r="T4" s="33">
        <v>1</v>
      </c>
      <c r="U4" s="33">
        <v>0.99999999939076512</v>
      </c>
      <c r="V4" s="33">
        <v>57.734933330695078</v>
      </c>
      <c r="W4" s="33">
        <v>4.54093198573729E-4</v>
      </c>
      <c r="X4" s="33">
        <v>3.276070987798401E-4</v>
      </c>
      <c r="Y4" s="33">
        <v>3.3333666665397415</v>
      </c>
      <c r="Z4" s="33">
        <v>1.6667085252196208</v>
      </c>
      <c r="AA4" s="33">
        <v>1.6666581414001196</v>
      </c>
      <c r="AB4" s="33">
        <v>288.67904097851067</v>
      </c>
      <c r="AC4" s="33">
        <v>0</v>
      </c>
      <c r="AD4" s="33">
        <v>288.67573186812865</v>
      </c>
      <c r="AE4" s="33">
        <v>1.6499036055122502E-2</v>
      </c>
      <c r="AF4" s="33">
        <v>0</v>
      </c>
      <c r="AG4" s="33">
        <v>1.0076683987506385E-2</v>
      </c>
      <c r="AH4" s="33">
        <v>288.67904145</v>
      </c>
      <c r="AI4" s="33">
        <v>0</v>
      </c>
      <c r="AJ4" s="33">
        <v>288.67573204399997</v>
      </c>
      <c r="AK4" s="33">
        <v>577.35477284663932</v>
      </c>
      <c r="AL4" s="33">
        <v>2.6575720042628887E-2</v>
      </c>
      <c r="AM4" s="34">
        <v>577.35477349400003</v>
      </c>
    </row>
    <row r="5" spans="1:39">
      <c r="A5" s="35" t="s">
        <v>40</v>
      </c>
      <c r="B5" s="35"/>
      <c r="C5" s="35"/>
      <c r="D5" s="36"/>
      <c r="E5" s="37"/>
      <c r="F5" s="38">
        <v>6.1699999999973443E-3</v>
      </c>
      <c r="G5" s="39">
        <v>2.172000000000196E-2</v>
      </c>
      <c r="H5" s="39">
        <v>3.0430000000002622E-2</v>
      </c>
      <c r="I5" s="39">
        <v>9.4599999999971374E-3</v>
      </c>
      <c r="J5" s="38">
        <v>3.8746580000008635E-3</v>
      </c>
      <c r="K5" s="38">
        <v>1.3300000000015189E-2</v>
      </c>
      <c r="L5" s="38">
        <v>9.4253420000143251E-3</v>
      </c>
      <c r="M5" s="39">
        <v>6.7600000000034299E-4</v>
      </c>
      <c r="N5" s="39">
        <v>4.9997920000000002</v>
      </c>
      <c r="O5" s="39">
        <v>2.8100000000002012E-3</v>
      </c>
      <c r="P5" s="38">
        <v>1.1699999999990496E-2</v>
      </c>
      <c r="Q5" s="38">
        <v>3.7999999999982492E-3</v>
      </c>
      <c r="R5" s="40">
        <v>7.8999999999780357E-3</v>
      </c>
      <c r="S5" s="41">
        <v>1.968569622867733E-7</v>
      </c>
      <c r="T5" s="42">
        <v>3.279145420753693E-7</v>
      </c>
      <c r="U5" s="42">
        <v>1.6828436566473925E-7</v>
      </c>
      <c r="V5" s="43">
        <v>2.4975628890189228E-4</v>
      </c>
      <c r="W5" s="43">
        <v>1.207831361670071E-2</v>
      </c>
      <c r="X5" s="43">
        <v>1.8799551182231342E-2</v>
      </c>
      <c r="Y5" s="43">
        <v>1.6677593243592517</v>
      </c>
      <c r="Z5" s="43">
        <v>1.6660197480603056</v>
      </c>
      <c r="AA5" s="43">
        <v>1.6655458462070891</v>
      </c>
      <c r="AB5" s="43">
        <v>0.14758820533472772</v>
      </c>
      <c r="AC5" s="43">
        <v>288.5107528425375</v>
      </c>
      <c r="AD5" s="43">
        <v>0.20951303939392574</v>
      </c>
      <c r="AE5" s="43">
        <v>0.16548020887127321</v>
      </c>
      <c r="AF5" s="43">
        <v>0.23364551407051692</v>
      </c>
      <c r="AG5" s="43">
        <v>0.15782189109665978</v>
      </c>
      <c r="AH5" s="43">
        <v>0.14764506312008052</v>
      </c>
      <c r="AI5" s="43">
        <v>288.51084744943995</v>
      </c>
      <c r="AJ5" s="43">
        <v>0.20956165439997676</v>
      </c>
      <c r="AK5" s="43">
        <v>288.86785408726621</v>
      </c>
      <c r="AL5" s="43">
        <v>0.55694761403844995</v>
      </c>
      <c r="AM5" s="44">
        <v>288.86805416695984</v>
      </c>
    </row>
    <row r="6" spans="1:39">
      <c r="A6" s="45" t="s">
        <v>41</v>
      </c>
      <c r="B6" s="45"/>
      <c r="C6" s="45"/>
      <c r="D6" s="46"/>
      <c r="E6" s="47"/>
      <c r="F6" s="48">
        <v>1.2342263571133634E-2</v>
      </c>
      <c r="G6" s="48">
        <v>3.7606013637896958E-2</v>
      </c>
      <c r="H6" s="48">
        <v>5.2734124870876989E-2</v>
      </c>
      <c r="I6" s="48">
        <v>1.638258071018165E-2</v>
      </c>
      <c r="J6" s="48">
        <v>3.2289516272859774E-3</v>
      </c>
      <c r="K6" s="48">
        <v>1.1082197408111658E-2</v>
      </c>
      <c r="L6" s="48">
        <v>7.8550866195136824E-3</v>
      </c>
      <c r="M6" s="48">
        <v>1.3517983116925812E-2</v>
      </c>
      <c r="N6" s="48">
        <v>100</v>
      </c>
      <c r="O6" s="48">
        <v>5.6168096521179996E-2</v>
      </c>
      <c r="P6" s="48">
        <v>9.7493744151337762E-3</v>
      </c>
      <c r="Q6" s="48">
        <v>3.1666877779170603E-3</v>
      </c>
      <c r="R6" s="49">
        <v>6.5837118967490924E-3</v>
      </c>
      <c r="S6" s="50">
        <v>1.9685700136096423E-5</v>
      </c>
      <c r="T6" s="51">
        <v>3.2791464960335145E-5</v>
      </c>
      <c r="U6" s="51">
        <v>1.6828439408689649E-5</v>
      </c>
      <c r="V6" s="51">
        <v>4.3258941177272929E-4</v>
      </c>
      <c r="W6" s="51">
        <v>0</v>
      </c>
      <c r="X6" s="51">
        <v>0</v>
      </c>
      <c r="Y6" s="51">
        <v>33.347676651102695</v>
      </c>
      <c r="Z6" s="51">
        <v>0</v>
      </c>
      <c r="AA6" s="51">
        <v>0</v>
      </c>
      <c r="AB6" s="52">
        <v>5.1099237543219787E-2</v>
      </c>
      <c r="AC6" s="52">
        <v>100</v>
      </c>
      <c r="AD6" s="52">
        <v>7.2524659215805462E-2</v>
      </c>
      <c r="AE6" s="52">
        <v>0</v>
      </c>
      <c r="AF6" s="52">
        <v>0</v>
      </c>
      <c r="AG6" s="52">
        <v>0</v>
      </c>
      <c r="AH6" s="52">
        <v>5.111891318026586E-2</v>
      </c>
      <c r="AI6" s="52">
        <v>100</v>
      </c>
      <c r="AJ6" s="52">
        <v>7.2541475447608583E-2</v>
      </c>
      <c r="AK6" s="52">
        <v>33.347992202621995</v>
      </c>
      <c r="AL6" s="52">
        <v>0</v>
      </c>
      <c r="AM6" s="53">
        <v>33.348007572945534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3.7620161080803606E-2</v>
      </c>
      <c r="H7" s="58">
        <v>5.2706330648657866E-2</v>
      </c>
      <c r="I7" s="58">
        <v>1.6385208279201764E-2</v>
      </c>
      <c r="J7" s="57"/>
      <c r="K7" s="57"/>
      <c r="L7" s="57"/>
      <c r="M7" s="58">
        <v>1.3520000000006862E-2</v>
      </c>
      <c r="N7" s="58">
        <v>99.995840000000001</v>
      </c>
      <c r="O7" s="58">
        <v>5.6200000000004025E-2</v>
      </c>
      <c r="P7" s="57"/>
      <c r="Q7" s="57"/>
      <c r="R7" s="59"/>
      <c r="S7" s="60"/>
      <c r="T7" s="61"/>
      <c r="U7" s="61"/>
      <c r="V7" s="62">
        <v>4.3259078358342818E-4</v>
      </c>
      <c r="W7" s="62">
        <v>2.0920262607951347E-2</v>
      </c>
      <c r="X7" s="62">
        <v>3.2561792989055753E-2</v>
      </c>
      <c r="Y7" s="62">
        <v>33.355186487185037</v>
      </c>
      <c r="Z7" s="62">
        <v>33.320394961206112</v>
      </c>
      <c r="AA7" s="62">
        <v>33.310916924141779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0.20001877184976247</v>
      </c>
      <c r="AC9" s="52">
        <f t="shared" ref="AC9" si="0">IF(OR(N$3 = 0,H$3=0), 0,0.2+0.025*ABS($D$1/N$3-1)/ABS(T$3)+0.04*ABS($B$1/H$3-1))</f>
        <v>0.2000221336935552</v>
      </c>
      <c r="AD9" s="52">
        <f>IF(OR(O$3 = 0,I$3=0), 0,0.2+0.025*ABS($D$1/O$3-1)/ABS(U$3)+0.04*ABS($B$1/I$3-1))</f>
        <v>0.2000206064317509</v>
      </c>
      <c r="AE9" s="52">
        <f>IF(OR(O$3 = 0,I$3=0), 0,0.5+0.025*ABS($D$1/M$3-1)/ABS((1-(S$3)^2)^0.5)+0.04*ABS($B$1/G$3-1))</f>
        <v>0.50593419449586907</v>
      </c>
      <c r="AF9" s="52">
        <f t="shared" ref="AF9:AG9" si="1">IF(OR(P$3 = 0,J$3=0), 0,0.5+0.025*ABS($D$1/N$3-1)/ABS((1-(T$3)^2)^0.5)+0.04*ABS($B$1/H$3-1))</f>
        <v>0.50130536296378825</v>
      </c>
      <c r="AG9" s="52">
        <f t="shared" si="1"/>
        <v>0.52442498062838327</v>
      </c>
      <c r="AH9" s="52">
        <f>IF(OR(O$3 = 0,I$3=0), 0,0.5+0.04*ABS($D$1/M$3-1)+0.04*ABS($B$1/G$3-1))</f>
        <v>0.50002100951516237</v>
      </c>
      <c r="AI9" s="52">
        <f t="shared" ref="AI9:AJ9" si="2">IF(OR(P$3 = 0,J$3=0), 0,0.5+0.04*ABS($D$1/N$3-1)+0.04*ABS($B$1/H$3-1))</f>
        <v>0.5000227577191737</v>
      </c>
      <c r="AJ9" s="52">
        <f t="shared" si="2"/>
        <v>0.50002912159274115</v>
      </c>
      <c r="AK9" s="52">
        <f>IF(OR(O$3 = 0,I$3=0), 0,0.2+0.025*ABS($D$1/M$3-1)/ABS(S$3)+0.04*ABS($B$1/G$3-1))</f>
        <v>0.20001877184976247</v>
      </c>
      <c r="AL9" s="52">
        <f>IF(OR(O$3 = 0,I$3=0), 0,0.5+0.025*ABS($D$1/M$3-1)/ABS((1-(S$3)^2)^0.5)+0.04*ABS($B$1/G$3-1))</f>
        <v>0.50593419449586907</v>
      </c>
      <c r="AM9" s="52">
        <f>IF(OR(O$3 = 0,I$3=0), 0,0.5+0.04*ABS($D$1/M$3-1)+0.04*ABS($B$1/G$3-1))</f>
        <v>0.50002100951516237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1.6207455429504545</v>
      </c>
      <c r="G11" s="77">
        <f>IF(G7=0,1000,G10/ABS(G7))</f>
        <v>2.6581491712704781</v>
      </c>
      <c r="H11" s="77">
        <f t="shared" ref="H11:I11" si="3">IF(H7=0,1000,H10/ABS(H7))</f>
        <v>1.8973052908312531</v>
      </c>
      <c r="I11" s="77">
        <f t="shared" si="3"/>
        <v>6.1030655391138975</v>
      </c>
      <c r="J11" s="77">
        <f t="shared" ref="J11:U11" si="4">IF(J5=0,1000,J8/ABS(J5))</f>
        <v>51.617458882811192</v>
      </c>
      <c r="K11" s="77">
        <f t="shared" si="4"/>
        <v>15.037593984945234</v>
      </c>
      <c r="L11" s="77">
        <f t="shared" si="4"/>
        <v>21.2193891743871</v>
      </c>
      <c r="M11" s="77">
        <f>IF(M7=0,1000,M10/ABS(M7))</f>
        <v>7.3964497041382584</v>
      </c>
      <c r="N11" s="77">
        <f t="shared" ref="N11:O11" si="5">IF(N7=0,1000,N10/ABS(N7))</f>
        <v>1.000041601730632E-3</v>
      </c>
      <c r="O11" s="77">
        <f t="shared" si="5"/>
        <v>1.7793594306048548</v>
      </c>
      <c r="P11" s="77">
        <f t="shared" si="4"/>
        <v>42.73504273507745</v>
      </c>
      <c r="Q11" s="77">
        <f t="shared" si="4"/>
        <v>131.57894736848166</v>
      </c>
      <c r="R11" s="77">
        <f t="shared" si="4"/>
        <v>63.291139240682298</v>
      </c>
      <c r="S11" s="77">
        <f t="shared" si="4"/>
        <v>50798.304940987575</v>
      </c>
      <c r="T11" s="77">
        <f t="shared" si="4"/>
        <v>30495.750315646437</v>
      </c>
      <c r="U11" s="77">
        <f t="shared" si="4"/>
        <v>59423.226634863247</v>
      </c>
      <c r="V11" s="77">
        <f>IF(V7=0,1000,V10/ABS(V7))</f>
        <v>231.16535024541108</v>
      </c>
      <c r="W11" s="77">
        <f t="shared" ref="W11:X11" si="6">IF(W7=0,1000,W10/ABS(W7))</f>
        <v>4.7800547189112308</v>
      </c>
      <c r="X11" s="77">
        <f t="shared" si="6"/>
        <v>3.0710839551621345</v>
      </c>
      <c r="Y11" s="77">
        <f>IF(Y7=0,1000,Y10/ABS(Y7))</f>
        <v>2.9980345047214683E-3</v>
      </c>
      <c r="Z11" s="77">
        <f t="shared" ref="Z11:AA11" si="7">IF(Z7=0,1000,Z10/ABS(Z7))</f>
        <v>3.0011649056509342E-3</v>
      </c>
      <c r="AA11" s="77">
        <f t="shared" si="7"/>
        <v>3.0020188344778323E-3</v>
      </c>
      <c r="AB11" s="77">
        <f>IF(AB6=0,1000,AB9/ABS(AB6))</f>
        <v>3.9143200851203774</v>
      </c>
      <c r="AC11" s="77">
        <f t="shared" ref="AC11:AM11" si="8">IF(AC6=0,1000,AC9/ABS(AC6))</f>
        <v>2.0002213369355519E-3</v>
      </c>
      <c r="AD11" s="77">
        <f t="shared" si="8"/>
        <v>2.7579668569908971</v>
      </c>
      <c r="AE11" s="77">
        <f t="shared" si="8"/>
        <v>1000</v>
      </c>
      <c r="AF11" s="77">
        <f t="shared" si="8"/>
        <v>1000</v>
      </c>
      <c r="AG11" s="77">
        <f t="shared" si="8"/>
        <v>1000</v>
      </c>
      <c r="AH11" s="77">
        <f t="shared" si="8"/>
        <v>9.7815266093762023</v>
      </c>
      <c r="AI11" s="77">
        <f t="shared" si="8"/>
        <v>5.0002275771917374E-3</v>
      </c>
      <c r="AJ11" s="77">
        <f t="shared" si="8"/>
        <v>6.893010081575687</v>
      </c>
      <c r="AK11" s="77">
        <f t="shared" si="8"/>
        <v>5.9979254713282536E-3</v>
      </c>
      <c r="AL11" s="77">
        <f t="shared" si="8"/>
        <v>1000</v>
      </c>
      <c r="AM11" s="77">
        <f t="shared" si="8"/>
        <v>1.4994029506003167E-2</v>
      </c>
    </row>
    <row r="12" spans="1:39" ht="15.6" thickTop="1" thickBot="1">
      <c r="A12" s="78" t="s">
        <v>47</v>
      </c>
      <c r="B12" s="78"/>
      <c r="C12" s="78"/>
      <c r="D12" s="79"/>
      <c r="E12" s="80">
        <v>1</v>
      </c>
      <c r="F12" s="81">
        <v>49.998455047607422</v>
      </c>
      <c r="G12" s="81">
        <v>57.743705749511719</v>
      </c>
      <c r="H12" s="81">
        <v>57.694435119628906</v>
      </c>
      <c r="I12" s="81">
        <v>57.744937896728516</v>
      </c>
      <c r="J12" s="81">
        <v>120.00196075439453</v>
      </c>
      <c r="K12" s="81">
        <v>120.00898742675781</v>
      </c>
      <c r="L12" s="81">
        <v>119.98905944824219</v>
      </c>
      <c r="M12" s="81">
        <v>5.0010619163513184</v>
      </c>
      <c r="N12" s="81">
        <v>5.0000505447387695</v>
      </c>
      <c r="O12" s="81">
        <v>5.0011634826660156</v>
      </c>
      <c r="P12" s="81">
        <v>120.02204132080078</v>
      </c>
      <c r="Q12" s="81">
        <v>119.98284912109375</v>
      </c>
      <c r="R12" s="82">
        <v>119.9951171875</v>
      </c>
      <c r="S12" s="83">
        <v>0.99999988079071045</v>
      </c>
      <c r="T12" s="84">
        <v>0.99999970197677612</v>
      </c>
      <c r="U12" s="84">
        <v>0.99999994039535522</v>
      </c>
      <c r="V12" s="84">
        <v>57.725994110107422</v>
      </c>
      <c r="W12" s="84">
        <v>1.2516582384705544E-2</v>
      </c>
      <c r="X12" s="84">
        <v>2.0508322864770889E-2</v>
      </c>
      <c r="Y12" s="84">
        <v>5.0005760192871094</v>
      </c>
      <c r="Z12" s="84">
        <v>4.0963225183077157E-4</v>
      </c>
      <c r="AA12" s="84">
        <v>1.0064436355605721E-3</v>
      </c>
      <c r="AB12" s="84">
        <v>288.77978515625</v>
      </c>
      <c r="AC12" s="84">
        <v>288.4749755859375</v>
      </c>
      <c r="AD12" s="84">
        <v>288.7918701171875</v>
      </c>
      <c r="AE12" s="84">
        <v>0.13654668629169464</v>
      </c>
      <c r="AF12" s="84">
        <v>0.24967920780181885</v>
      </c>
      <c r="AG12" s="84">
        <v>7.2467386722564697E-2</v>
      </c>
      <c r="AH12" s="84">
        <v>288.77981567382812</v>
      </c>
      <c r="AI12" s="84">
        <v>288.47506713867187</v>
      </c>
      <c r="AJ12" s="84">
        <v>288.7918701171875</v>
      </c>
      <c r="AK12" s="84">
        <v>866.046630859375</v>
      </c>
      <c r="AL12" s="84">
        <v>0.45869326591491699</v>
      </c>
      <c r="AM12" s="85">
        <v>866.0467529296875</v>
      </c>
    </row>
    <row r="13" spans="1:39">
      <c r="A13" s="86" t="s">
        <v>48</v>
      </c>
      <c r="B13" s="86"/>
      <c r="C13" s="86"/>
      <c r="D13" s="87"/>
      <c r="E13" s="88"/>
      <c r="F13" s="89">
        <v>7.625047607419333E-3</v>
      </c>
      <c r="G13" s="90">
        <v>1.3014250488282642E-2</v>
      </c>
      <c r="H13" s="90">
        <v>1.013488037109056E-2</v>
      </c>
      <c r="I13" s="90">
        <v>6.7789672851858995E-4</v>
      </c>
      <c r="J13" s="89">
        <v>4.5607543945322959E-3</v>
      </c>
      <c r="K13" s="89">
        <v>3.3125732421979137E-3</v>
      </c>
      <c r="L13" s="89">
        <v>1.2405517578031322E-3</v>
      </c>
      <c r="M13" s="90">
        <v>3.1591635131800189E-4</v>
      </c>
      <c r="N13" s="90">
        <v>2.5854473876929518E-4</v>
      </c>
      <c r="O13" s="90">
        <v>1.6765173339843287E-3</v>
      </c>
      <c r="P13" s="89">
        <v>1.4341320800781432E-2</v>
      </c>
      <c r="Q13" s="89">
        <v>1.6350878906251864E-2</v>
      </c>
      <c r="R13" s="91">
        <v>2.0171875000016826E-3</v>
      </c>
      <c r="S13" s="92">
        <v>7.9280937703707366E-8</v>
      </c>
      <c r="T13" s="93">
        <v>2.9891318198416172E-8</v>
      </c>
      <c r="U13" s="93">
        <v>1.0928895577411168E-7</v>
      </c>
      <c r="V13" s="94">
        <v>9.1889768765582858E-3</v>
      </c>
      <c r="W13" s="94">
        <v>1.5824430568895861E-5</v>
      </c>
      <c r="X13" s="94">
        <v>1.3811645837597079E-3</v>
      </c>
      <c r="Y13" s="94">
        <v>5.4997161188374832E-4</v>
      </c>
      <c r="Z13" s="94">
        <v>2.791449074842897E-4</v>
      </c>
      <c r="AA13" s="94">
        <v>1.0585155746980655E-4</v>
      </c>
      <c r="AB13" s="94">
        <v>4.6844027595398074E-2</v>
      </c>
      <c r="AC13" s="94">
        <v>3.5777256599999419E-2</v>
      </c>
      <c r="AD13" s="94">
        <v>9.3374790335076341E-2</v>
      </c>
      <c r="AE13" s="94">
        <v>4.5432558634701081E-2</v>
      </c>
      <c r="AF13" s="94">
        <v>1.6033693731301923E-2</v>
      </c>
      <c r="AG13" s="94">
        <v>9.5431188361601471E-2</v>
      </c>
      <c r="AH13" s="94">
        <v>4.6870839291955235E-2</v>
      </c>
      <c r="AI13" s="94">
        <v>3.5780310768075196E-2</v>
      </c>
      <c r="AJ13" s="94">
        <v>9.3423581212448426E-2</v>
      </c>
      <c r="AK13" s="94">
        <v>0.17599607453053068</v>
      </c>
      <c r="AL13" s="94">
        <v>0.12483006816616182</v>
      </c>
      <c r="AM13" s="95">
        <v>0.17607473127236517</v>
      </c>
    </row>
    <row r="14" spans="1:39">
      <c r="A14" s="96" t="s">
        <v>49</v>
      </c>
      <c r="B14" s="96"/>
      <c r="C14" s="96"/>
      <c r="D14" s="97"/>
      <c r="E14" s="98"/>
      <c r="F14" s="99">
        <v>1.5252892595340651E-2</v>
      </c>
      <c r="G14" s="99">
        <v>2.2532876673541438E-2</v>
      </c>
      <c r="H14" s="99">
        <v>1.7563392935933082E-2</v>
      </c>
      <c r="I14" s="99">
        <v>1.1739638338400906E-3</v>
      </c>
      <c r="J14" s="99">
        <v>3.8007110108488149E-3</v>
      </c>
      <c r="K14" s="99">
        <v>2.7601947818664532E-3</v>
      </c>
      <c r="L14" s="99">
        <v>1.0338767032027859E-3</v>
      </c>
      <c r="M14" s="99">
        <v>6.3173844725967262E-3</v>
      </c>
      <c r="N14" s="99">
        <v>5.1711098935574755E-3</v>
      </c>
      <c r="O14" s="99">
        <v>3.3511312254326117E-2</v>
      </c>
      <c r="P14" s="99">
        <v>1.1950333854228881E-2</v>
      </c>
      <c r="Q14" s="99">
        <v>1.362582326069829E-2</v>
      </c>
      <c r="R14" s="100">
        <v>1.6810862457938688E-3</v>
      </c>
      <c r="S14" s="101">
        <v>7.9280953440201827E-6</v>
      </c>
      <c r="T14" s="102">
        <v>2.9891328000217309E-6</v>
      </c>
      <c r="U14" s="102">
        <v>1.0928897423232004E-5</v>
      </c>
      <c r="V14" s="102">
        <v>1.5915731769160838E-2</v>
      </c>
      <c r="W14" s="102">
        <v>0</v>
      </c>
      <c r="X14" s="102">
        <v>0</v>
      </c>
      <c r="Y14" s="102">
        <v>1.0996955743258258E-2</v>
      </c>
      <c r="Z14" s="102">
        <v>0</v>
      </c>
      <c r="AA14" s="102">
        <v>0</v>
      </c>
      <c r="AB14" s="103">
        <v>1.62187356919852E-2</v>
      </c>
      <c r="AC14" s="103">
        <v>1.2400666612077997E-2</v>
      </c>
      <c r="AD14" s="103">
        <v>3.2322450516628951E-2</v>
      </c>
      <c r="AE14" s="103">
        <v>0</v>
      </c>
      <c r="AF14" s="103">
        <v>0</v>
      </c>
      <c r="AG14" s="103">
        <v>0</v>
      </c>
      <c r="AH14" s="103">
        <v>1.6228015443381167E-2</v>
      </c>
      <c r="AI14" s="103">
        <v>1.2401721143031031E-2</v>
      </c>
      <c r="AJ14" s="103">
        <v>3.23393344176197E-2</v>
      </c>
      <c r="AK14" s="103">
        <v>2.0317649188348844E-2</v>
      </c>
      <c r="AL14" s="103">
        <v>0</v>
      </c>
      <c r="AM14" s="104">
        <v>2.0326724908395155E-2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2.2541353578042163E-2</v>
      </c>
      <c r="H15" s="109">
        <v>1.7554135915979145E-2</v>
      </c>
      <c r="I15" s="109">
        <v>1.174152123527479E-3</v>
      </c>
      <c r="J15" s="108"/>
      <c r="K15" s="108"/>
      <c r="L15" s="108"/>
      <c r="M15" s="109">
        <v>6.3183270263600377E-3</v>
      </c>
      <c r="N15" s="109">
        <v>5.1708947753859036E-3</v>
      </c>
      <c r="O15" s="109">
        <v>3.3530346679686573E-2</v>
      </c>
      <c r="P15" s="108"/>
      <c r="Q15" s="108"/>
      <c r="R15" s="110"/>
      <c r="S15" s="111"/>
      <c r="T15" s="112"/>
      <c r="U15" s="112"/>
      <c r="V15" s="113">
        <v>1.591578224050972E-2</v>
      </c>
      <c r="W15" s="113">
        <v>2.7408730525497292E-5</v>
      </c>
      <c r="X15" s="113">
        <v>2.3922483480725868E-3</v>
      </c>
      <c r="Y15" s="113">
        <v>1.0999432237674966E-2</v>
      </c>
      <c r="Z15" s="113">
        <v>5.5828981496857935E-3</v>
      </c>
      <c r="AA15" s="113">
        <v>2.117031149396131E-3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0.20001877184976247</v>
      </c>
      <c r="AC17" s="103">
        <f>IF(OR(N$3 = 0,H$3=0), 0,0.2+0.025*ABS($D$1/N$3-1)/ABS(T$3)+0.04*ABS($B$1/H$3-1))</f>
        <v>0.2000221336935552</v>
      </c>
      <c r="AD17" s="103">
        <f t="shared" ref="AD17" si="9">IF(OR(O$3 = 0,I$3=0), 0,0.2+0.025*ABS($D$1/O$3-1)/ABS(U$3)+0.04*ABS($B$1/I$3-1))</f>
        <v>0.2000206064317509</v>
      </c>
      <c r="AE17" s="103">
        <f>IF(OR(O$3 = 0,I$3=0), 0,0.5+0.025*ABS($D$1/M$3-1)/ABS((1-(S$3)^2)^0.5)+0.04*ABS($B$1/G$3-1))</f>
        <v>0.50593419449586907</v>
      </c>
      <c r="AF17" s="103">
        <f t="shared" ref="AF17:AG17" si="10">IF(OR(P$3 = 0,J$3=0), 0,0.5+0.025*ABS($D$1/N$3-1)/ABS((1-(T$3)^2)^0.5)+0.04*ABS($B$1/H$3-1))</f>
        <v>0.50130536296378825</v>
      </c>
      <c r="AG17" s="103">
        <f t="shared" si="10"/>
        <v>0.52442498062838327</v>
      </c>
      <c r="AH17" s="103">
        <f>IF(OR(O$3 = 0,I$3=0), 0,0.5+0.04*ABS($D$1/M$3-1)+0.04*ABS($B$1/G$3-1))</f>
        <v>0.50002100951516237</v>
      </c>
      <c r="AI17" s="103">
        <f t="shared" ref="AI17:AJ17" si="11">IF(OR(P$3 = 0,J$3=0), 0,0.5+0.04*ABS($D$1/N$3-1)+0.04*ABS($B$1/H$3-1))</f>
        <v>0.5000227577191737</v>
      </c>
      <c r="AJ17" s="103">
        <f t="shared" si="11"/>
        <v>0.50002912159274115</v>
      </c>
      <c r="AK17" s="103">
        <f>IF(OR(O$3 = 0,I$3=0), 0,0.2+0.025*ABS($D$1/M$3-1)/ABS(S$3)+0.04*ABS($B$1/G$3-1))</f>
        <v>0.20001877184976247</v>
      </c>
      <c r="AL17" s="103">
        <f>IF(OR(O$3 = 0,I$3=0), 0,0.5+0.025*ABS($D$1/M$3-1)/ABS((1-(S$3)^2)^0.5)+0.04*ABS($B$1/G$3-1))</f>
        <v>0.50593419449586907</v>
      </c>
      <c r="AM17" s="103">
        <f>IF(OR(O$3 = 0,I$3=0), 0,0.5+0.04*ABS($D$1/M$3-1)+0.04*ABS($B$1/G$3-1))</f>
        <v>0.50002100951516237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1.3114672215645957</v>
      </c>
      <c r="G19" s="77">
        <f>IF(G15=0,1000,G18/ABS(G15))</f>
        <v>4.4362908222783641</v>
      </c>
      <c r="H19" s="77">
        <f t="shared" ref="H19:I19" si="12">IF(H15=0,1000,H18/ABS(H15))</f>
        <v>5.6966631954223503</v>
      </c>
      <c r="I19" s="77">
        <f t="shared" si="12"/>
        <v>85.167839836266054</v>
      </c>
      <c r="J19" s="77">
        <f t="shared" ref="J19:U19" si="13">IF(J13=0,1000,J16/ABS(J13))</f>
        <v>43.852394296823334</v>
      </c>
      <c r="K19" s="77">
        <f t="shared" si="13"/>
        <v>60.376023525233428</v>
      </c>
      <c r="L19" s="77">
        <f t="shared" si="13"/>
        <v>161.21858579619115</v>
      </c>
      <c r="M19" s="77">
        <f>IF(M15=0,1000,M18/ABS(M15))</f>
        <v>15.826974384643334</v>
      </c>
      <c r="N19" s="77">
        <f t="shared" ref="N19:O19" si="14">IF(N15=0,1000,N18/ABS(N15))</f>
        <v>19.339012751915263</v>
      </c>
      <c r="O19" s="77">
        <f t="shared" si="14"/>
        <v>2.9823729815648528</v>
      </c>
      <c r="P19" s="77">
        <f t="shared" si="13"/>
        <v>34.864292274443507</v>
      </c>
      <c r="Q19" s="77">
        <f t="shared" si="13"/>
        <v>30.579395937475983</v>
      </c>
      <c r="R19" s="77">
        <f t="shared" si="13"/>
        <v>247.86986831892571</v>
      </c>
      <c r="S19" s="77">
        <f t="shared" si="13"/>
        <v>126133.72507490381</v>
      </c>
      <c r="T19" s="77">
        <f t="shared" si="13"/>
        <v>334545.29952880641</v>
      </c>
      <c r="U19" s="77">
        <f t="shared" si="13"/>
        <v>91500.554005373662</v>
      </c>
      <c r="V19" s="77">
        <f>IF(V15=0,1000,V18/ABS(V15))</f>
        <v>6.2830716385069998</v>
      </c>
      <c r="W19" s="77">
        <f t="shared" ref="W19:X19" si="15">IF(W15=0,1000,W18/ABS(W15))</f>
        <v>3648.4725152437773</v>
      </c>
      <c r="X19" s="77">
        <f t="shared" si="15"/>
        <v>41.80168003065782</v>
      </c>
      <c r="Y19" s="77">
        <f>IF(Y15=0,1000,Y18/ABS(Y15))</f>
        <v>9.0913783401912909</v>
      </c>
      <c r="Z19" s="77">
        <f t="shared" ref="Z19:AA19" si="16">IF(Z15=0,1000,Z18/ABS(Z15))</f>
        <v>17.911843870128283</v>
      </c>
      <c r="AA19" s="77">
        <f t="shared" si="16"/>
        <v>47.235960618021295</v>
      </c>
      <c r="AB19" s="77">
        <f>IF(AB14=0,1000,AB17/ABS(AB14))</f>
        <v>12.332574847286375</v>
      </c>
      <c r="AC19" s="77">
        <f t="shared" ref="AC19:AM19" si="17">IF(AC14=0,1000,AC17/ABS(AC14))</f>
        <v>16.129950102741873</v>
      </c>
      <c r="AD19" s="77">
        <f t="shared" si="17"/>
        <v>6.1882871884619695</v>
      </c>
      <c r="AE19" s="77">
        <f>IF(AE14=0,1000,AE17/ABS(AE14))</f>
        <v>1000</v>
      </c>
      <c r="AF19" s="77">
        <f t="shared" si="17"/>
        <v>1000</v>
      </c>
      <c r="AG19" s="77">
        <f t="shared" si="17"/>
        <v>1000</v>
      </c>
      <c r="AH19" s="77">
        <f t="shared" si="17"/>
        <v>30.81220937086939</v>
      </c>
      <c r="AI19" s="77">
        <f t="shared" si="17"/>
        <v>40.318819618045865</v>
      </c>
      <c r="AJ19" s="77">
        <f t="shared" si="17"/>
        <v>15.461948447532249</v>
      </c>
      <c r="AK19" s="77">
        <f t="shared" si="17"/>
        <v>9.8445824118502472</v>
      </c>
      <c r="AL19" s="77">
        <f t="shared" si="17"/>
        <v>1000</v>
      </c>
      <c r="AM19" s="77">
        <f t="shared" si="17"/>
        <v>24.599192037505674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1" priority="1" operator="between">
      <formula>2</formula>
      <formula>1</formula>
    </cfRule>
    <cfRule type="cellIs" dxfId="10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2</v>
      </c>
      <c r="F2" s="12">
        <v>49.997</v>
      </c>
      <c r="G2" s="12">
        <v>57.734999999999999</v>
      </c>
      <c r="H2" s="12">
        <v>57.734999999999999</v>
      </c>
      <c r="I2" s="12">
        <v>57.734999999999999</v>
      </c>
      <c r="J2" s="12">
        <v>120</v>
      </c>
      <c r="K2" s="12">
        <v>120</v>
      </c>
      <c r="L2" s="12">
        <v>120</v>
      </c>
      <c r="M2" s="12">
        <v>5</v>
      </c>
      <c r="N2" s="12">
        <v>5</v>
      </c>
      <c r="O2" s="12">
        <v>5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57.734999999999992</v>
      </c>
      <c r="W2" s="15">
        <v>0</v>
      </c>
      <c r="X2" s="15">
        <v>0</v>
      </c>
      <c r="Y2" s="15">
        <v>4.9999999999999991</v>
      </c>
      <c r="Z2" s="15">
        <v>0</v>
      </c>
      <c r="AA2" s="15">
        <v>0</v>
      </c>
      <c r="AB2" s="15">
        <v>144.33750000000003</v>
      </c>
      <c r="AC2" s="15">
        <v>144.33750000000003</v>
      </c>
      <c r="AD2" s="15">
        <v>144.33749999999995</v>
      </c>
      <c r="AE2" s="15">
        <v>-249.99988343747279</v>
      </c>
      <c r="AF2" s="15">
        <v>-249.99988343747276</v>
      </c>
      <c r="AG2" s="15">
        <v>-249.99988343747279</v>
      </c>
      <c r="AH2" s="15">
        <v>288.67500000000001</v>
      </c>
      <c r="AI2" s="15">
        <v>288.67499999999995</v>
      </c>
      <c r="AJ2" s="15">
        <v>288.67499999999995</v>
      </c>
      <c r="AK2" s="15">
        <v>433.01250000000005</v>
      </c>
      <c r="AL2" s="15">
        <v>-749.99965031241834</v>
      </c>
      <c r="AM2" s="16">
        <v>866.02499999999986</v>
      </c>
    </row>
    <row r="3" spans="1:39" ht="15.6" thickTop="1" thickBot="1">
      <c r="A3" s="17" t="s">
        <v>38</v>
      </c>
      <c r="B3" s="18"/>
      <c r="C3" s="18"/>
      <c r="D3" s="19"/>
      <c r="E3" s="20">
        <v>2</v>
      </c>
      <c r="F3" s="21">
        <v>49.990830000000003</v>
      </c>
      <c r="G3" s="21">
        <v>57.751449999999998</v>
      </c>
      <c r="H3" s="21">
        <v>57.710819999999998</v>
      </c>
      <c r="I3" s="21">
        <v>57.742800000000003</v>
      </c>
      <c r="J3" s="21">
        <v>119.99439999999998</v>
      </c>
      <c r="K3" s="21">
        <v>120.00150000000002</v>
      </c>
      <c r="L3" s="21">
        <v>120.00409999999999</v>
      </c>
      <c r="M3" s="21">
        <v>5.0007010000000003</v>
      </c>
      <c r="N3" s="21">
        <v>4.9996239999999998</v>
      </c>
      <c r="O3" s="21">
        <v>5.0007330000000003</v>
      </c>
      <c r="P3" s="21">
        <v>120.00833000000002</v>
      </c>
      <c r="Q3" s="21">
        <v>119.99926999999997</v>
      </c>
      <c r="R3" s="22">
        <v>119.9924</v>
      </c>
      <c r="S3" s="23">
        <v>0.50048813485193855</v>
      </c>
      <c r="T3" s="24">
        <v>0.50069860337119121</v>
      </c>
      <c r="U3" s="24">
        <v>0.50066491226669296</v>
      </c>
      <c r="V3" s="24">
        <v>57.735023284067793</v>
      </c>
      <c r="W3" s="24">
        <v>1.3358486996507747E-2</v>
      </c>
      <c r="X3" s="24">
        <v>1.151566791385937E-2</v>
      </c>
      <c r="Y3" s="24">
        <v>5.0003526558617244</v>
      </c>
      <c r="Z3" s="24">
        <v>2.1187179495481956E-4</v>
      </c>
      <c r="AA3" s="24">
        <v>5.7342444892565392E-4</v>
      </c>
      <c r="AB3" s="24">
        <v>144.53983912223728</v>
      </c>
      <c r="AC3" s="24">
        <v>144.4677700736888</v>
      </c>
      <c r="AD3" s="24">
        <v>144.5701603590918</v>
      </c>
      <c r="AE3" s="24">
        <v>-250.0247306471004</v>
      </c>
      <c r="AF3" s="24">
        <v>-249.75990407173558</v>
      </c>
      <c r="AG3" s="24">
        <v>-249.9593651657587</v>
      </c>
      <c r="AH3" s="24">
        <v>288.79773376644999</v>
      </c>
      <c r="AI3" s="24">
        <v>288.53240073168001</v>
      </c>
      <c r="AJ3" s="24">
        <v>288.75632547240002</v>
      </c>
      <c r="AK3" s="24">
        <v>433.57776955501788</v>
      </c>
      <c r="AL3" s="24">
        <v>-749.74399988459459</v>
      </c>
      <c r="AM3" s="25">
        <v>866.08645997053009</v>
      </c>
    </row>
    <row r="4" spans="1:39" ht="15.6" thickTop="1" thickBot="1">
      <c r="A4" s="26" t="s">
        <v>39</v>
      </c>
      <c r="B4" s="27"/>
      <c r="C4" s="27"/>
      <c r="D4" s="28"/>
      <c r="E4" s="29">
        <v>2</v>
      </c>
      <c r="F4" s="30">
        <v>49.997</v>
      </c>
      <c r="G4" s="30">
        <v>57.734999999999999</v>
      </c>
      <c r="H4" s="30">
        <v>57.734499999999997</v>
      </c>
      <c r="I4" s="30">
        <v>57.735199999999999</v>
      </c>
      <c r="J4" s="30">
        <v>120</v>
      </c>
      <c r="K4" s="30">
        <v>120</v>
      </c>
      <c r="L4" s="30">
        <v>120</v>
      </c>
      <c r="M4" s="30">
        <v>0</v>
      </c>
      <c r="N4" s="30">
        <v>5.0000299999999998</v>
      </c>
      <c r="O4" s="30">
        <v>5.0000600000000004</v>
      </c>
      <c r="P4" s="30">
        <v>120.00469999999996</v>
      </c>
      <c r="Q4" s="30">
        <v>119.99500000000003</v>
      </c>
      <c r="R4" s="31">
        <v>120.0003</v>
      </c>
      <c r="S4" s="32">
        <v>1</v>
      </c>
      <c r="T4" s="33">
        <v>0.50009068722648886</v>
      </c>
      <c r="U4" s="33">
        <v>0.50001511491854689</v>
      </c>
      <c r="V4" s="33">
        <v>57.734899999999996</v>
      </c>
      <c r="W4" s="33">
        <v>2.0816659994153604E-4</v>
      </c>
      <c r="X4" s="33">
        <v>2.0816659994731923E-4</v>
      </c>
      <c r="Y4" s="33">
        <v>3.3333633301602057</v>
      </c>
      <c r="Z4" s="33">
        <v>1.6665557056798395</v>
      </c>
      <c r="AA4" s="33">
        <v>1.6668076245253665</v>
      </c>
      <c r="AB4" s="33">
        <v>0</v>
      </c>
      <c r="AC4" s="33">
        <v>144.36329508296183</v>
      </c>
      <c r="AD4" s="33">
        <v>144.34409542258624</v>
      </c>
      <c r="AE4" s="33">
        <v>0</v>
      </c>
      <c r="AF4" s="33">
        <v>-249.98410204208326</v>
      </c>
      <c r="AG4" s="33">
        <v>-250.00123023022672</v>
      </c>
      <c r="AH4" s="33">
        <v>0</v>
      </c>
      <c r="AI4" s="33">
        <v>288.67423203499999</v>
      </c>
      <c r="AJ4" s="33">
        <v>288.67946411200001</v>
      </c>
      <c r="AK4" s="33">
        <v>288.70739050554806</v>
      </c>
      <c r="AL4" s="33">
        <v>-499.98533227230996</v>
      </c>
      <c r="AM4" s="34">
        <v>577.35369614699994</v>
      </c>
    </row>
    <row r="5" spans="1:39">
      <c r="A5" s="35" t="s">
        <v>40</v>
      </c>
      <c r="B5" s="35"/>
      <c r="C5" s="35"/>
      <c r="D5" s="36"/>
      <c r="E5" s="37"/>
      <c r="F5" s="38">
        <v>6.1699999999973443E-3</v>
      </c>
      <c r="G5" s="39">
        <v>1.6449999999998965E-2</v>
      </c>
      <c r="H5" s="39">
        <v>2.3679999999998813E-2</v>
      </c>
      <c r="I5" s="39">
        <v>7.6000000000036039E-3</v>
      </c>
      <c r="J5" s="38">
        <v>5.6000000000153705E-3</v>
      </c>
      <c r="K5" s="38">
        <v>1.5000000000213731E-3</v>
      </c>
      <c r="L5" s="38">
        <v>4.0999999999939973E-3</v>
      </c>
      <c r="M5" s="39">
        <v>5.0007010000000003</v>
      </c>
      <c r="N5" s="39">
        <v>4.0599999999990644E-4</v>
      </c>
      <c r="O5" s="39">
        <v>6.7299999999992366E-4</v>
      </c>
      <c r="P5" s="38">
        <v>3.6300000000579757E-3</v>
      </c>
      <c r="Q5" s="38">
        <v>4.2699999999342708E-3</v>
      </c>
      <c r="R5" s="40">
        <v>7.8999999999922466E-3</v>
      </c>
      <c r="S5" s="41">
        <v>0.49951186514806145</v>
      </c>
      <c r="T5" s="42">
        <v>6.0791614470234734E-4</v>
      </c>
      <c r="U5" s="42">
        <v>6.4979734814607504E-4</v>
      </c>
      <c r="V5" s="43">
        <v>1.2328406779715806E-4</v>
      </c>
      <c r="W5" s="43">
        <v>1.315032039656621E-2</v>
      </c>
      <c r="X5" s="43">
        <v>1.1307501313912052E-2</v>
      </c>
      <c r="Y5" s="43">
        <v>1.6669893257015187</v>
      </c>
      <c r="Z5" s="43">
        <v>1.6663438338848846</v>
      </c>
      <c r="AA5" s="43">
        <v>1.6662342000764407</v>
      </c>
      <c r="AB5" s="43">
        <v>144.53983912223728</v>
      </c>
      <c r="AC5" s="43">
        <v>0.10447499072697042</v>
      </c>
      <c r="AD5" s="43">
        <v>0.22606493650556558</v>
      </c>
      <c r="AE5" s="43">
        <v>250.0247306471004</v>
      </c>
      <c r="AF5" s="43">
        <v>0.22419797034768862</v>
      </c>
      <c r="AG5" s="43">
        <v>4.1865064468026958E-2</v>
      </c>
      <c r="AH5" s="43">
        <v>288.79773376644999</v>
      </c>
      <c r="AI5" s="43">
        <v>0.14183130331997518</v>
      </c>
      <c r="AJ5" s="43">
        <v>7.6861360400016565E-2</v>
      </c>
      <c r="AK5" s="43">
        <v>144.87037904946982</v>
      </c>
      <c r="AL5" s="43">
        <v>249.75866761228463</v>
      </c>
      <c r="AM5" s="44">
        <v>288.73276382353015</v>
      </c>
    </row>
    <row r="6" spans="1:39">
      <c r="A6" s="45" t="s">
        <v>41</v>
      </c>
      <c r="B6" s="45"/>
      <c r="C6" s="45"/>
      <c r="D6" s="46"/>
      <c r="E6" s="47"/>
      <c r="F6" s="48">
        <v>1.2342263571133634E-2</v>
      </c>
      <c r="G6" s="48">
        <v>2.8484133298815814E-2</v>
      </c>
      <c r="H6" s="48">
        <v>4.1032166931606266E-2</v>
      </c>
      <c r="I6" s="48">
        <v>1.3161814113627334E-2</v>
      </c>
      <c r="J6" s="48">
        <v>4.6668844546206914E-3</v>
      </c>
      <c r="K6" s="48">
        <v>1.2499843752131205E-3</v>
      </c>
      <c r="L6" s="48">
        <v>3.4165499345389016E-3</v>
      </c>
      <c r="M6" s="48">
        <v>100</v>
      </c>
      <c r="N6" s="48">
        <v>8.1206106699205083E-3</v>
      </c>
      <c r="O6" s="48">
        <v>1.3458027053232468E-2</v>
      </c>
      <c r="P6" s="48">
        <v>3.0247900292071188E-3</v>
      </c>
      <c r="Q6" s="48">
        <v>3.558354979938021E-3</v>
      </c>
      <c r="R6" s="49">
        <v>6.58375030417947E-3</v>
      </c>
      <c r="S6" s="50">
        <v>99.804936493816001</v>
      </c>
      <c r="T6" s="51">
        <v>0.12141358905522466</v>
      </c>
      <c r="U6" s="51">
        <v>0.12978687585758808</v>
      </c>
      <c r="V6" s="51">
        <v>2.1353428263218313E-4</v>
      </c>
      <c r="W6" s="51">
        <v>0</v>
      </c>
      <c r="X6" s="51">
        <v>0</v>
      </c>
      <c r="Y6" s="51">
        <v>33.337435185643763</v>
      </c>
      <c r="Z6" s="51">
        <v>0</v>
      </c>
      <c r="AA6" s="51">
        <v>0</v>
      </c>
      <c r="AB6" s="52">
        <v>100</v>
      </c>
      <c r="AC6" s="52">
        <v>7.2317161588138848E-2</v>
      </c>
      <c r="AD6" s="52">
        <v>0.15637039894266722</v>
      </c>
      <c r="AE6" s="52">
        <v>-100</v>
      </c>
      <c r="AF6" s="52">
        <v>-8.9765397364700669E-2</v>
      </c>
      <c r="AG6" s="52">
        <v>-1.674874811762482E-2</v>
      </c>
      <c r="AH6" s="52">
        <v>100</v>
      </c>
      <c r="AI6" s="52">
        <v>4.9156109664048042E-2</v>
      </c>
      <c r="AJ6" s="52">
        <v>2.6618069846356718E-2</v>
      </c>
      <c r="AK6" s="52">
        <v>33.412778334588211</v>
      </c>
      <c r="AL6" s="52">
        <v>-33.312526362428919</v>
      </c>
      <c r="AM6" s="53">
        <v>33.337637426332087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2.8492249069020467E-2</v>
      </c>
      <c r="H7" s="58">
        <v>4.1014982246468892E-2</v>
      </c>
      <c r="I7" s="58">
        <v>1.3163592275056039E-2</v>
      </c>
      <c r="J7" s="57"/>
      <c r="K7" s="57"/>
      <c r="L7" s="57"/>
      <c r="M7" s="58">
        <v>100.01402000000002</v>
      </c>
      <c r="N7" s="58">
        <v>8.1199999999981287E-3</v>
      </c>
      <c r="O7" s="58">
        <v>1.3459999999998473E-2</v>
      </c>
      <c r="P7" s="57"/>
      <c r="Q7" s="57"/>
      <c r="R7" s="59"/>
      <c r="S7" s="60"/>
      <c r="T7" s="61"/>
      <c r="U7" s="61"/>
      <c r="V7" s="62">
        <v>2.1353436874886646E-4</v>
      </c>
      <c r="W7" s="62">
        <v>2.2777033682456413E-2</v>
      </c>
      <c r="X7" s="62">
        <v>1.9585175913937911E-2</v>
      </c>
      <c r="Y7" s="62">
        <v>33.339786514030372</v>
      </c>
      <c r="Z7" s="62">
        <v>33.32687667769769</v>
      </c>
      <c r="AA7" s="62">
        <v>33.324684001528816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0.20001839583463785</v>
      </c>
      <c r="AC9" s="52">
        <f t="shared" ref="AC9" si="0">IF(OR(N$3 = 0,H$3=0), 0,0.2+0.025*ABS($D$1/N$3-1)/ABS(T$3)+0.04*ABS($B$1/H$3-1))</f>
        <v>0.20002051445844796</v>
      </c>
      <c r="AD9" s="52">
        <f>IF(OR(O$3 = 0,I$3=0), 0,0.2+0.025*ABS($D$1/O$3-1)/ABS(U$3)+0.04*ABS($B$1/I$3-1))</f>
        <v>0.20001272246339516</v>
      </c>
      <c r="AE9" s="52">
        <f>IF(OR(O$3 = 0,I$3=0), 0,0.5+0.025*ABS($D$1/M$3-1)/ABS((1-(S$3)^2)^0.5)+0.04*ABS($B$1/G$3-1))</f>
        <v>0.50001544162952816</v>
      </c>
      <c r="AF9" s="52">
        <f t="shared" ref="AF9:AG9" si="1">IF(OR(P$3 = 0,J$3=0), 0,0.5+0.025*ABS($D$1/N$3-1)/ABS((1-(T$3)^2)^0.5)+0.04*ABS($B$1/H$3-1))</f>
        <v>0.50001893143503429</v>
      </c>
      <c r="AG9" s="52">
        <f t="shared" si="1"/>
        <v>0.50000963650636443</v>
      </c>
      <c r="AH9" s="52">
        <f>IF(OR(O$3 = 0,I$3=0), 0,0.5+0.04*ABS($D$1/M$3-1)+0.04*ABS($B$1/G$3-1))</f>
        <v>0.50001700086718814</v>
      </c>
      <c r="AI9" s="52">
        <f t="shared" ref="AI9:AJ9" si="2">IF(OR(P$3 = 0,J$3=0), 0,0.5+0.04*ABS($D$1/N$3-1)+0.04*ABS($B$1/H$3-1))</f>
        <v>0.50001976764845513</v>
      </c>
      <c r="AJ9" s="52">
        <f t="shared" si="2"/>
        <v>0.50001126641152072</v>
      </c>
      <c r="AK9" s="52">
        <f>IF(OR(O$3 = 0,I$3=0), 0,0.2+0.025*ABS($D$1/M$3-1)/ABS(S$3)+0.04*ABS($B$1/G$3-1))</f>
        <v>0.20001839583463785</v>
      </c>
      <c r="AL9" s="52">
        <f>IF(OR(O$3 = 0,I$3=0), 0,0.5+0.025*ABS($D$1/M$3-1)/ABS((1-(S$3)^2)^0.5)+0.04*ABS($B$1/G$3-1))</f>
        <v>0.50001544162952816</v>
      </c>
      <c r="AM9" s="52">
        <f>IF(OR(O$3 = 0,I$3=0), 0,0.5+0.04*ABS($D$1/M$3-1)+0.04*ABS($B$1/G$3-1))</f>
        <v>0.50001700086718814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1.6207455429504545</v>
      </c>
      <c r="G11" s="77">
        <f>IF(G7=0,1000,G10/ABS(G7))</f>
        <v>3.5097264437692175</v>
      </c>
      <c r="H11" s="77">
        <f t="shared" ref="H11:I11" si="3">IF(H7=0,1000,H10/ABS(H7))</f>
        <v>2.4381334459460682</v>
      </c>
      <c r="I11" s="77">
        <f t="shared" si="3"/>
        <v>7.5967105263121875</v>
      </c>
      <c r="J11" s="77">
        <f t="shared" ref="J11:U11" si="4">IF(J5=0,1000,J8/ABS(J5))</f>
        <v>35.714285714187689</v>
      </c>
      <c r="K11" s="77">
        <f t="shared" si="4"/>
        <v>133.33333333143349</v>
      </c>
      <c r="L11" s="77">
        <f t="shared" si="4"/>
        <v>48.780487804949466</v>
      </c>
      <c r="M11" s="77">
        <f>IF(M7=0,1000,M10/ABS(M7))</f>
        <v>9.9985981965328456E-4</v>
      </c>
      <c r="N11" s="77">
        <f t="shared" ref="N11:O11" si="5">IF(N7=0,1000,N10/ABS(N7))</f>
        <v>12.315270935963429</v>
      </c>
      <c r="O11" s="77">
        <f t="shared" si="5"/>
        <v>7.4294205052014375</v>
      </c>
      <c r="P11" s="77">
        <f t="shared" si="4"/>
        <v>137.74104682975602</v>
      </c>
      <c r="Q11" s="77">
        <f t="shared" si="4"/>
        <v>117.09601873716548</v>
      </c>
      <c r="R11" s="77">
        <f t="shared" si="4"/>
        <v>63.291139240568448</v>
      </c>
      <c r="S11" s="77">
        <f t="shared" si="4"/>
        <v>2.0019544474756124E-2</v>
      </c>
      <c r="T11" s="77">
        <f t="shared" si="4"/>
        <v>16.449637153321991</v>
      </c>
      <c r="U11" s="77">
        <f t="shared" si="4"/>
        <v>15.389413374078577</v>
      </c>
      <c r="V11" s="77">
        <f>IF(V7=0,1000,V10/ABS(V7))</f>
        <v>468.30868766427022</v>
      </c>
      <c r="W11" s="77">
        <f t="shared" ref="W11:X11" si="6">IF(W7=0,1000,W10/ABS(W7))</f>
        <v>4.390387325853724</v>
      </c>
      <c r="X11" s="77">
        <f t="shared" si="6"/>
        <v>5.105902568321298</v>
      </c>
      <c r="Y11" s="77">
        <f>IF(Y7=0,1000,Y10/ABS(Y7))</f>
        <v>2.9994193261530643E-3</v>
      </c>
      <c r="Z11" s="77">
        <f t="shared" ref="Z11:AA11" si="7">IF(Z7=0,1000,Z10/ABS(Z7))</f>
        <v>3.0005812115877E-3</v>
      </c>
      <c r="AA11" s="77">
        <f t="shared" si="7"/>
        <v>3.0007786419043725E-3</v>
      </c>
      <c r="AB11" s="77">
        <f>IF(AB6=0,1000,AB9/ABS(AB6))</f>
        <v>2.0001839583463784E-3</v>
      </c>
      <c r="AC11" s="77">
        <f t="shared" ref="AC11:AM11" si="8">IF(AC6=0,1000,AC9/ABS(AC6))</f>
        <v>2.7658789430592705</v>
      </c>
      <c r="AD11" s="77">
        <f t="shared" si="8"/>
        <v>1.2790958123521146</v>
      </c>
      <c r="AE11" s="77">
        <f t="shared" si="8"/>
        <v>5.0001544162952818E-3</v>
      </c>
      <c r="AF11" s="77">
        <f t="shared" si="8"/>
        <v>5.57028594663874</v>
      </c>
      <c r="AG11" s="77">
        <f t="shared" si="8"/>
        <v>29.853552814505637</v>
      </c>
      <c r="AH11" s="77">
        <f t="shared" si="8"/>
        <v>5.0001700086718818E-3</v>
      </c>
      <c r="AI11" s="77">
        <f t="shared" si="8"/>
        <v>10.172077714566603</v>
      </c>
      <c r="AJ11" s="77">
        <f t="shared" si="8"/>
        <v>18.784655284836834</v>
      </c>
      <c r="AK11" s="77">
        <f t="shared" si="8"/>
        <v>5.9862844637371257E-3</v>
      </c>
      <c r="AL11" s="77">
        <f t="shared" si="8"/>
        <v>1.5009832523343645E-2</v>
      </c>
      <c r="AM11" s="77">
        <f t="shared" si="8"/>
        <v>1.4998573368376861E-2</v>
      </c>
    </row>
    <row r="12" spans="1:39" ht="15.6" thickTop="1" thickBot="1">
      <c r="A12" s="78" t="s">
        <v>47</v>
      </c>
      <c r="B12" s="78"/>
      <c r="C12" s="78"/>
      <c r="D12" s="79"/>
      <c r="E12" s="80">
        <v>2</v>
      </c>
      <c r="F12" s="81">
        <v>49.998397827148438</v>
      </c>
      <c r="G12" s="81">
        <v>57.743343353271484</v>
      </c>
      <c r="H12" s="81">
        <v>57.701118469238281</v>
      </c>
      <c r="I12" s="81">
        <v>57.735454559326172</v>
      </c>
      <c r="J12" s="81">
        <v>119.99308776855469</v>
      </c>
      <c r="K12" s="81">
        <v>120.00647735595703</v>
      </c>
      <c r="L12" s="81">
        <v>120.00045013427734</v>
      </c>
      <c r="M12" s="81">
        <v>5.0009274482727051</v>
      </c>
      <c r="N12" s="81">
        <v>5.0000429153442383</v>
      </c>
      <c r="O12" s="81">
        <v>5.0010795593261719</v>
      </c>
      <c r="P12" s="81">
        <v>120.024169921875</v>
      </c>
      <c r="Q12" s="81">
        <v>119.98264312744141</v>
      </c>
      <c r="R12" s="82">
        <v>119.99320220947266</v>
      </c>
      <c r="S12" s="83">
        <v>0.5003739595413208</v>
      </c>
      <c r="T12" s="84">
        <v>0.50085824728012085</v>
      </c>
      <c r="U12" s="84">
        <v>0.50045973062515259</v>
      </c>
      <c r="V12" s="84">
        <v>57.724880218505859</v>
      </c>
      <c r="W12" s="84">
        <v>1.2021093629300594E-2</v>
      </c>
      <c r="X12" s="84">
        <v>1.3178181834518909E-2</v>
      </c>
      <c r="Y12" s="84">
        <v>5.0006093978881836</v>
      </c>
      <c r="Z12" s="84">
        <v>5.4123409790918231E-4</v>
      </c>
      <c r="AA12" s="84">
        <v>1.0125746484845877E-3</v>
      </c>
      <c r="AB12" s="84">
        <v>144.49307250976562</v>
      </c>
      <c r="AC12" s="84">
        <v>144.50161743164062</v>
      </c>
      <c r="AD12" s="84">
        <v>144.50254821777344</v>
      </c>
      <c r="AE12" s="84">
        <v>-250.01994323730469</v>
      </c>
      <c r="AF12" s="84">
        <v>-249.71214294433594</v>
      </c>
      <c r="AG12" s="84">
        <v>-249.97914123535156</v>
      </c>
      <c r="AH12" s="84">
        <v>288.77017211914062</v>
      </c>
      <c r="AI12" s="84">
        <v>288.50799560546875</v>
      </c>
      <c r="AJ12" s="84">
        <v>288.73959350585937</v>
      </c>
      <c r="AK12" s="84">
        <v>433.49722290039062</v>
      </c>
      <c r="AL12" s="84">
        <v>-749.71124267578125</v>
      </c>
      <c r="AM12" s="85">
        <v>866.01776123046875</v>
      </c>
    </row>
    <row r="13" spans="1:39">
      <c r="A13" s="86" t="s">
        <v>48</v>
      </c>
      <c r="B13" s="86"/>
      <c r="C13" s="86"/>
      <c r="D13" s="87"/>
      <c r="E13" s="88"/>
      <c r="F13" s="89">
        <v>7.567827148434958E-3</v>
      </c>
      <c r="G13" s="90">
        <v>8.106646728514022E-3</v>
      </c>
      <c r="H13" s="90">
        <v>9.701530761716981E-3</v>
      </c>
      <c r="I13" s="90">
        <v>7.3454406738306943E-3</v>
      </c>
      <c r="J13" s="89">
        <v>1.3122314452971295E-3</v>
      </c>
      <c r="K13" s="89">
        <v>4.9773559570098769E-3</v>
      </c>
      <c r="L13" s="89">
        <v>3.6498657226502473E-3</v>
      </c>
      <c r="M13" s="90">
        <v>2.264482727047934E-4</v>
      </c>
      <c r="N13" s="90">
        <v>4.1891534423843524E-4</v>
      </c>
      <c r="O13" s="90">
        <v>3.4655932617155827E-4</v>
      </c>
      <c r="P13" s="89">
        <v>1.5839921874984952E-2</v>
      </c>
      <c r="Q13" s="89">
        <v>1.662687255856099E-2</v>
      </c>
      <c r="R13" s="91">
        <v>8.0220947265274845E-4</v>
      </c>
      <c r="S13" s="92">
        <v>1.1417531061774788E-4</v>
      </c>
      <c r="T13" s="93">
        <v>1.5964390892964087E-4</v>
      </c>
      <c r="U13" s="93">
        <v>2.051816415403751E-4</v>
      </c>
      <c r="V13" s="94">
        <v>1.0143065561933895E-2</v>
      </c>
      <c r="W13" s="94">
        <v>1.3373933672071528E-3</v>
      </c>
      <c r="X13" s="94">
        <v>1.6625139206595391E-3</v>
      </c>
      <c r="Y13" s="94">
        <v>2.5674202645920019E-4</v>
      </c>
      <c r="Z13" s="94">
        <v>3.2936230295436275E-4</v>
      </c>
      <c r="AA13" s="94">
        <v>4.3915019955893374E-4</v>
      </c>
      <c r="AB13" s="94">
        <v>4.6766612471657254E-2</v>
      </c>
      <c r="AC13" s="94">
        <v>3.3847357951827917E-2</v>
      </c>
      <c r="AD13" s="94">
        <v>6.7612141318363683E-2</v>
      </c>
      <c r="AE13" s="94">
        <v>4.7874097957105732E-3</v>
      </c>
      <c r="AF13" s="94">
        <v>4.7761127399638781E-2</v>
      </c>
      <c r="AG13" s="94">
        <v>1.9776069592865042E-2</v>
      </c>
      <c r="AH13" s="94">
        <v>2.7561647309369164E-2</v>
      </c>
      <c r="AI13" s="94">
        <v>2.440512621126345E-2</v>
      </c>
      <c r="AJ13" s="94">
        <v>1.6731966540646681E-2</v>
      </c>
      <c r="AK13" s="94">
        <v>8.0546654627255521E-2</v>
      </c>
      <c r="AL13" s="94">
        <v>3.2757208813336547E-2</v>
      </c>
      <c r="AM13" s="95">
        <v>6.8698740061336139E-2</v>
      </c>
    </row>
    <row r="14" spans="1:39">
      <c r="A14" s="96" t="s">
        <v>49</v>
      </c>
      <c r="B14" s="96"/>
      <c r="C14" s="96"/>
      <c r="D14" s="97"/>
      <c r="E14" s="98"/>
      <c r="F14" s="99">
        <v>1.5138430685057554E-2</v>
      </c>
      <c r="G14" s="99">
        <v>1.4037131065131736E-2</v>
      </c>
      <c r="H14" s="99">
        <v>1.6810592470730759E-2</v>
      </c>
      <c r="I14" s="99">
        <v>1.2720963780472532E-2</v>
      </c>
      <c r="J14" s="99">
        <v>1.0935772380187157E-3</v>
      </c>
      <c r="K14" s="99">
        <v>4.1477447840317632E-3</v>
      </c>
      <c r="L14" s="99">
        <v>3.041450852637741E-3</v>
      </c>
      <c r="M14" s="99">
        <v>4.5283305821482503E-3</v>
      </c>
      <c r="N14" s="99">
        <v>8.378936980829664E-3</v>
      </c>
      <c r="O14" s="99">
        <v>6.9301705604270063E-3</v>
      </c>
      <c r="P14" s="99">
        <v>1.319901866394187E-2</v>
      </c>
      <c r="Q14" s="99">
        <v>1.3855811421653643E-2</v>
      </c>
      <c r="R14" s="100">
        <v>6.6855023539219853E-4</v>
      </c>
      <c r="S14" s="101">
        <v>2.2812790687140833E-2</v>
      </c>
      <c r="T14" s="102">
        <v>3.1884232920715655E-2</v>
      </c>
      <c r="U14" s="102">
        <v>4.0981829665562713E-2</v>
      </c>
      <c r="V14" s="102">
        <v>1.7568306003841024E-2</v>
      </c>
      <c r="W14" s="102">
        <v>0</v>
      </c>
      <c r="X14" s="102">
        <v>0</v>
      </c>
      <c r="Y14" s="102">
        <v>5.1344783884038903E-3</v>
      </c>
      <c r="Z14" s="102">
        <v>0</v>
      </c>
      <c r="AA14" s="102">
        <v>0</v>
      </c>
      <c r="AB14" s="103">
        <v>3.2355517174823163E-2</v>
      </c>
      <c r="AC14" s="103">
        <v>2.3429002838877742E-2</v>
      </c>
      <c r="AD14" s="103">
        <v>4.6767701682300621E-2</v>
      </c>
      <c r="AE14" s="103">
        <v>-1.9147745038341048E-3</v>
      </c>
      <c r="AF14" s="103">
        <v>-1.9122816201082828E-2</v>
      </c>
      <c r="AG14" s="103">
        <v>-7.91171380186163E-3</v>
      </c>
      <c r="AH14" s="103">
        <v>9.5435815752135372E-3</v>
      </c>
      <c r="AI14" s="103">
        <v>8.4583659060040676E-3</v>
      </c>
      <c r="AJ14" s="103">
        <v>5.7944935104966072E-3</v>
      </c>
      <c r="AK14" s="103">
        <v>1.8577210429843019E-2</v>
      </c>
      <c r="AL14" s="103">
        <v>-4.3691191684600006E-3</v>
      </c>
      <c r="AM14" s="104">
        <v>7.9320879884987143E-3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1.4041130559476958E-2</v>
      </c>
      <c r="H15" s="109">
        <v>1.680355202514416E-2</v>
      </c>
      <c r="I15" s="109">
        <v>1.2722682383009776E-2</v>
      </c>
      <c r="J15" s="108"/>
      <c r="K15" s="108"/>
      <c r="L15" s="108"/>
      <c r="M15" s="109">
        <v>4.5289654540958679E-3</v>
      </c>
      <c r="N15" s="109">
        <v>8.3783068847687048E-3</v>
      </c>
      <c r="O15" s="109">
        <v>6.9311865234311645E-3</v>
      </c>
      <c r="P15" s="108"/>
      <c r="Q15" s="108"/>
      <c r="R15" s="110"/>
      <c r="S15" s="111"/>
      <c r="T15" s="112"/>
      <c r="U15" s="112"/>
      <c r="V15" s="113">
        <v>1.756831308899956E-2</v>
      </c>
      <c r="W15" s="113">
        <v>2.3164343417461731E-3</v>
      </c>
      <c r="X15" s="113">
        <v>2.8795599214679816E-3</v>
      </c>
      <c r="Y15" s="113">
        <v>5.1348405291840038E-3</v>
      </c>
      <c r="Z15" s="113">
        <v>6.5872460590872556E-3</v>
      </c>
      <c r="AA15" s="113">
        <v>8.7830039911786749E-3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0.20001839583463785</v>
      </c>
      <c r="AC17" s="103">
        <f>IF(OR(N$3 = 0,H$3=0), 0,0.2+0.025*ABS($D$1/N$3-1)/ABS(T$3)+0.04*ABS($B$1/H$3-1))</f>
        <v>0.20002051445844796</v>
      </c>
      <c r="AD17" s="103">
        <f t="shared" ref="AD17" si="9">IF(OR(O$3 = 0,I$3=0), 0,0.2+0.025*ABS($D$1/O$3-1)/ABS(U$3)+0.04*ABS($B$1/I$3-1))</f>
        <v>0.20001272246339516</v>
      </c>
      <c r="AE17" s="103">
        <f>IF(OR(O$3 = 0,I$3=0), 0,0.5+0.025*ABS($D$1/M$3-1)/ABS((1-(S$3)^2)^0.5)+0.04*ABS($B$1/G$3-1))</f>
        <v>0.50001544162952816</v>
      </c>
      <c r="AF17" s="103">
        <f t="shared" ref="AF17:AG17" si="10">IF(OR(P$3 = 0,J$3=0), 0,0.5+0.025*ABS($D$1/N$3-1)/ABS((1-(T$3)^2)^0.5)+0.04*ABS($B$1/H$3-1))</f>
        <v>0.50001893143503429</v>
      </c>
      <c r="AG17" s="103">
        <f t="shared" si="10"/>
        <v>0.50000963650636443</v>
      </c>
      <c r="AH17" s="103">
        <f>IF(OR(O$3 = 0,I$3=0), 0,0.5+0.04*ABS($D$1/M$3-1)+0.04*ABS($B$1/G$3-1))</f>
        <v>0.50001700086718814</v>
      </c>
      <c r="AI17" s="103">
        <f t="shared" ref="AI17:AJ17" si="11">IF(OR(P$3 = 0,J$3=0), 0,0.5+0.04*ABS($D$1/N$3-1)+0.04*ABS($B$1/H$3-1))</f>
        <v>0.50001976764845513</v>
      </c>
      <c r="AJ17" s="103">
        <f t="shared" si="11"/>
        <v>0.50001126641152072</v>
      </c>
      <c r="AK17" s="103">
        <f>IF(OR(O$3 = 0,I$3=0), 0,0.2+0.025*ABS($D$1/M$3-1)/ABS(S$3)+0.04*ABS($B$1/G$3-1))</f>
        <v>0.20001839583463785</v>
      </c>
      <c r="AL17" s="103">
        <f>IF(OR(O$3 = 0,I$3=0), 0,0.5+0.025*ABS($D$1/M$3-1)/ABS((1-(S$3)^2)^0.5)+0.04*ABS($B$1/G$3-1))</f>
        <v>0.50001544162952816</v>
      </c>
      <c r="AM17" s="103">
        <f>IF(OR(O$3 = 0,I$3=0), 0,0.5+0.04*ABS($D$1/M$3-1)+0.04*ABS($B$1/G$3-1))</f>
        <v>0.50001700086718814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1.3213832456609451</v>
      </c>
      <c r="G19" s="77">
        <f>IF(G15=0,1000,G18/ABS(G15))</f>
        <v>7.121933634646374</v>
      </c>
      <c r="H19" s="77">
        <f t="shared" ref="H19:I19" si="12">IF(H15=0,1000,H18/ABS(H15))</f>
        <v>5.9511227061019012</v>
      </c>
      <c r="I19" s="77">
        <f t="shared" si="12"/>
        <v>7.8599777145692791</v>
      </c>
      <c r="J19" s="77">
        <f t="shared" ref="J19:U19" si="13">IF(J13=0,1000,J16/ABS(J13))</f>
        <v>152.41213790202525</v>
      </c>
      <c r="K19" s="77">
        <f t="shared" si="13"/>
        <v>40.181976480570832</v>
      </c>
      <c r="L19" s="77">
        <f t="shared" si="13"/>
        <v>54.796536420187984</v>
      </c>
      <c r="M19" s="77">
        <f>IF(M15=0,1000,M18/ABS(M15))</f>
        <v>22.080097764835642</v>
      </c>
      <c r="N19" s="77">
        <f t="shared" ref="N19:O19" si="14">IF(N15=0,1000,N18/ABS(N15))</f>
        <v>11.935585718612723</v>
      </c>
      <c r="O19" s="77">
        <f t="shared" si="14"/>
        <v>14.427544210784957</v>
      </c>
      <c r="P19" s="77">
        <f t="shared" si="13"/>
        <v>31.565812252497299</v>
      </c>
      <c r="Q19" s="77">
        <f t="shared" si="13"/>
        <v>30.071800829588703</v>
      </c>
      <c r="R19" s="77">
        <f t="shared" si="13"/>
        <v>623.27860371256736</v>
      </c>
      <c r="S19" s="77">
        <f t="shared" si="13"/>
        <v>87.584609543821628</v>
      </c>
      <c r="T19" s="77">
        <f t="shared" si="13"/>
        <v>62.639408337259233</v>
      </c>
      <c r="U19" s="77">
        <f t="shared" si="13"/>
        <v>48.737303810059572</v>
      </c>
      <c r="V19" s="77">
        <f>IF(V15=0,1000,V18/ABS(V15))</f>
        <v>5.6920661359692657</v>
      </c>
      <c r="W19" s="77">
        <f t="shared" ref="W19:X19" si="15">IF(W15=0,1000,W18/ABS(W15))</f>
        <v>43.169796871780996</v>
      </c>
      <c r="X19" s="77">
        <f t="shared" si="15"/>
        <v>34.727528763846884</v>
      </c>
      <c r="Y19" s="77">
        <f>IF(Y15=0,1000,Y18/ABS(Y15))</f>
        <v>19.474801492207465</v>
      </c>
      <c r="Z19" s="77">
        <f t="shared" ref="Z19:AA19" si="16">IF(Z15=0,1000,Z18/ABS(Z15))</f>
        <v>15.180850859829008</v>
      </c>
      <c r="AA19" s="77">
        <f t="shared" si="16"/>
        <v>11.385626159391061</v>
      </c>
      <c r="AB19" s="77">
        <f>IF(AB14=0,1000,AB17/ABS(AB14))</f>
        <v>6.1818945669729057</v>
      </c>
      <c r="AC19" s="77">
        <f t="shared" ref="AC19:AM19" si="17">IF(AC14=0,1000,AC17/ABS(AC14))</f>
        <v>8.5373037783126158</v>
      </c>
      <c r="AD19" s="77">
        <f t="shared" si="17"/>
        <v>4.2767276404153636</v>
      </c>
      <c r="AE19" s="77">
        <f>IF(AE14=0,1000,AE17/ABS(AE14))</f>
        <v>261.13541862412916</v>
      </c>
      <c r="AF19" s="77">
        <f t="shared" si="17"/>
        <v>26.147766426093703</v>
      </c>
      <c r="AG19" s="77">
        <f t="shared" si="17"/>
        <v>63.198650637326132</v>
      </c>
      <c r="AH19" s="77">
        <f t="shared" si="17"/>
        <v>52.393013768104169</v>
      </c>
      <c r="AI19" s="77">
        <f t="shared" si="17"/>
        <v>59.115409903646068</v>
      </c>
      <c r="AJ19" s="77">
        <f t="shared" si="17"/>
        <v>86.290763033172865</v>
      </c>
      <c r="AK19" s="77">
        <f t="shared" si="17"/>
        <v>10.766869255747997</v>
      </c>
      <c r="AL19" s="77">
        <f t="shared" si="17"/>
        <v>114.44307704835856</v>
      </c>
      <c r="AM19" s="77">
        <f t="shared" si="17"/>
        <v>63.037248400698218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9" priority="1" operator="between">
      <formula>2</formula>
      <formula>1</formula>
    </cfRule>
    <cfRule type="cellIs" dxfId="8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3</v>
      </c>
      <c r="F2" s="12">
        <v>49.505000000000003</v>
      </c>
      <c r="G2" s="12">
        <v>8.6602499999999996</v>
      </c>
      <c r="H2" s="12">
        <v>8.6602499999999996</v>
      </c>
      <c r="I2" s="12">
        <v>8.6602499999999996</v>
      </c>
      <c r="J2" s="12">
        <v>120</v>
      </c>
      <c r="K2" s="12">
        <v>120</v>
      </c>
      <c r="L2" s="12">
        <v>120</v>
      </c>
      <c r="M2" s="12">
        <v>5</v>
      </c>
      <c r="N2" s="12">
        <v>5</v>
      </c>
      <c r="O2" s="12">
        <v>5</v>
      </c>
      <c r="P2" s="12">
        <v>120</v>
      </c>
      <c r="Q2" s="12">
        <v>120</v>
      </c>
      <c r="R2" s="13">
        <v>120</v>
      </c>
      <c r="S2" s="14">
        <v>1</v>
      </c>
      <c r="T2" s="15">
        <v>1</v>
      </c>
      <c r="U2" s="15">
        <v>1</v>
      </c>
      <c r="V2" s="15">
        <v>8.6602499999999978</v>
      </c>
      <c r="W2" s="15">
        <v>0</v>
      </c>
      <c r="X2" s="15">
        <v>0</v>
      </c>
      <c r="Y2" s="15">
        <v>5</v>
      </c>
      <c r="Z2" s="15">
        <v>0</v>
      </c>
      <c r="AA2" s="15">
        <v>0</v>
      </c>
      <c r="AB2" s="15">
        <v>43.301249999999996</v>
      </c>
      <c r="AC2" s="15">
        <v>43.301249999999996</v>
      </c>
      <c r="AD2" s="15">
        <v>43.301249999999996</v>
      </c>
      <c r="AE2" s="15">
        <v>0</v>
      </c>
      <c r="AF2" s="15">
        <v>0</v>
      </c>
      <c r="AG2" s="15">
        <v>0</v>
      </c>
      <c r="AH2" s="15">
        <v>43.301249999999996</v>
      </c>
      <c r="AI2" s="15">
        <v>43.301249999999996</v>
      </c>
      <c r="AJ2" s="15">
        <v>43.301249999999996</v>
      </c>
      <c r="AK2" s="15">
        <v>129.90375</v>
      </c>
      <c r="AL2" s="15">
        <v>0</v>
      </c>
      <c r="AM2" s="16">
        <v>129.90375</v>
      </c>
    </row>
    <row r="3" spans="1:39" ht="15.6" thickTop="1" thickBot="1">
      <c r="A3" s="17" t="s">
        <v>38</v>
      </c>
      <c r="B3" s="18"/>
      <c r="C3" s="18"/>
      <c r="D3" s="19"/>
      <c r="E3" s="20">
        <v>3</v>
      </c>
      <c r="F3" s="21">
        <v>49.498840000000001</v>
      </c>
      <c r="G3" s="21">
        <v>8.6633879999999994</v>
      </c>
      <c r="H3" s="21">
        <v>8.6553470000000008</v>
      </c>
      <c r="I3" s="21">
        <v>8.6625440000000005</v>
      </c>
      <c r="J3" s="21">
        <v>119.99866</v>
      </c>
      <c r="K3" s="21">
        <v>120.01060000000001</v>
      </c>
      <c r="L3" s="21">
        <v>119.99074</v>
      </c>
      <c r="M3" s="21">
        <v>5.0006909999999998</v>
      </c>
      <c r="N3" s="21">
        <v>4.9998880000000003</v>
      </c>
      <c r="O3" s="21">
        <v>5.0004679999999997</v>
      </c>
      <c r="P3" s="21">
        <v>120.00531000000001</v>
      </c>
      <c r="Q3" s="21">
        <v>120.00599999999997</v>
      </c>
      <c r="R3" s="22">
        <v>119.98869000000001</v>
      </c>
      <c r="S3" s="23">
        <v>0.99999978979532989</v>
      </c>
      <c r="T3" s="24">
        <v>0.99999970780489278</v>
      </c>
      <c r="U3" s="24">
        <v>0.9999997659563532</v>
      </c>
      <c r="V3" s="24">
        <v>8.6604263040334377</v>
      </c>
      <c r="W3" s="24">
        <v>2.1362622881617452E-3</v>
      </c>
      <c r="X3" s="24">
        <v>2.993729915863017E-3</v>
      </c>
      <c r="Y3" s="24">
        <v>5.0003489837423762</v>
      </c>
      <c r="Z3" s="24">
        <v>7.6934367930734239E-5</v>
      </c>
      <c r="AA3" s="24">
        <v>5.2078532492641906E-4</v>
      </c>
      <c r="AB3" s="24">
        <v>43.322917294426531</v>
      </c>
      <c r="AC3" s="24">
        <v>43.275752956169043</v>
      </c>
      <c r="AD3" s="24">
        <v>43.316763932576222</v>
      </c>
      <c r="AE3" s="24">
        <v>2.809014235791274E-2</v>
      </c>
      <c r="AF3" s="24">
        <v>3.3082338085320018E-2</v>
      </c>
      <c r="AG3" s="24">
        <v>2.9635994579820135E-2</v>
      </c>
      <c r="AH3" s="24">
        <v>43.322926401107985</v>
      </c>
      <c r="AI3" s="24">
        <v>43.275765601136015</v>
      </c>
      <c r="AJ3" s="24">
        <v>43.316774070591997</v>
      </c>
      <c r="AK3" s="24">
        <v>129.91543418317178</v>
      </c>
      <c r="AL3" s="24">
        <v>9.0808475023052893E-2</v>
      </c>
      <c r="AM3" s="25">
        <v>129.91546607283601</v>
      </c>
    </row>
    <row r="4" spans="1:39" ht="15.6" thickTop="1" thickBot="1">
      <c r="A4" s="26" t="s">
        <v>39</v>
      </c>
      <c r="B4" s="27"/>
      <c r="C4" s="27"/>
      <c r="D4" s="28"/>
      <c r="E4" s="29">
        <v>3</v>
      </c>
      <c r="F4" s="30">
        <v>49.505000000000003</v>
      </c>
      <c r="G4" s="30">
        <v>8.6594599999999993</v>
      </c>
      <c r="H4" s="30">
        <v>8.6599199999999996</v>
      </c>
      <c r="I4" s="30">
        <v>8.6611999999999991</v>
      </c>
      <c r="J4" s="30">
        <v>119.99912695</v>
      </c>
      <c r="K4" s="30">
        <v>120.006</v>
      </c>
      <c r="L4" s="30">
        <v>119.99487305</v>
      </c>
      <c r="M4" s="30">
        <v>5.0002800000000001</v>
      </c>
      <c r="N4" s="30">
        <v>4.9999599999999997</v>
      </c>
      <c r="O4" s="30">
        <v>4.9996099999999997</v>
      </c>
      <c r="P4" s="30">
        <v>119.98699999999999</v>
      </c>
      <c r="Q4" s="30">
        <v>120.01500000000001</v>
      </c>
      <c r="R4" s="31">
        <v>119.99799999999999</v>
      </c>
      <c r="S4" s="32">
        <v>0.99999998437996263</v>
      </c>
      <c r="T4" s="33">
        <v>0.99999999939076512</v>
      </c>
      <c r="U4" s="33">
        <v>0.99999999253687322</v>
      </c>
      <c r="V4" s="33">
        <v>8.6601933240926048</v>
      </c>
      <c r="W4" s="33">
        <v>6.8102938738534417E-4</v>
      </c>
      <c r="X4" s="33">
        <v>4.8806502744819653E-4</v>
      </c>
      <c r="Y4" s="33">
        <v>4.9999499663234728</v>
      </c>
      <c r="Z4" s="33">
        <v>2.2086942497348384E-4</v>
      </c>
      <c r="AA4" s="33">
        <v>6.0236638292581488E-4</v>
      </c>
      <c r="AB4" s="33">
        <v>43.299723972456682</v>
      </c>
      <c r="AC4" s="33">
        <v>43.299253576820583</v>
      </c>
      <c r="AD4" s="33">
        <v>43.302621808827041</v>
      </c>
      <c r="AE4" s="33">
        <v>7.6531665678523158E-3</v>
      </c>
      <c r="AF4" s="33">
        <v>-1.5114290777731298E-3</v>
      </c>
      <c r="AG4" s="33">
        <v>5.290413303491448E-3</v>
      </c>
      <c r="AH4" s="33">
        <v>43.299724648800002</v>
      </c>
      <c r="AI4" s="33">
        <v>43.2992536032</v>
      </c>
      <c r="AJ4" s="33">
        <v>43.302622132000003</v>
      </c>
      <c r="AK4" s="33">
        <v>129.90159935810431</v>
      </c>
      <c r="AL4" s="33">
        <v>1.1432150793570635E-2</v>
      </c>
      <c r="AM4" s="34">
        <v>129.90160038400001</v>
      </c>
    </row>
    <row r="5" spans="1:39">
      <c r="A5" s="35" t="s">
        <v>40</v>
      </c>
      <c r="B5" s="35"/>
      <c r="C5" s="35"/>
      <c r="D5" s="36"/>
      <c r="E5" s="37"/>
      <c r="F5" s="38">
        <v>6.1600000000012756E-3</v>
      </c>
      <c r="G5" s="39">
        <v>3.9280000000001536E-3</v>
      </c>
      <c r="H5" s="39">
        <v>4.572999999998828E-3</v>
      </c>
      <c r="I5" s="39">
        <v>1.3440000000013441E-3</v>
      </c>
      <c r="J5" s="38">
        <v>4.6695000000340769E-4</v>
      </c>
      <c r="K5" s="38">
        <v>4.6000000000105956E-3</v>
      </c>
      <c r="L5" s="38">
        <v>4.1330499999929771E-3</v>
      </c>
      <c r="M5" s="39">
        <v>4.1099999999971715E-4</v>
      </c>
      <c r="N5" s="39">
        <v>7.1999999999405873E-5</v>
      </c>
      <c r="O5" s="39">
        <v>8.5800000000002541E-4</v>
      </c>
      <c r="P5" s="38">
        <v>1.8310000000013815E-2</v>
      </c>
      <c r="Q5" s="38">
        <v>9.0000000000429736E-3</v>
      </c>
      <c r="R5" s="40">
        <v>9.3099999999850525E-3</v>
      </c>
      <c r="S5" s="41">
        <v>1.9458463274002469E-7</v>
      </c>
      <c r="T5" s="42">
        <v>2.9158587233624189E-7</v>
      </c>
      <c r="U5" s="42">
        <v>2.2658052001300888E-7</v>
      </c>
      <c r="V5" s="43">
        <v>2.3297994083293361E-4</v>
      </c>
      <c r="W5" s="43">
        <v>1.455232900776401E-3</v>
      </c>
      <c r="X5" s="43">
        <v>2.5056648884148203E-3</v>
      </c>
      <c r="Y5" s="43">
        <v>3.9901741890346898E-4</v>
      </c>
      <c r="Z5" s="43">
        <v>1.439350570427496E-4</v>
      </c>
      <c r="AA5" s="43">
        <v>8.1581057999395817E-5</v>
      </c>
      <c r="AB5" s="43">
        <v>2.3193321969849023E-2</v>
      </c>
      <c r="AC5" s="43">
        <v>2.350062065153935E-2</v>
      </c>
      <c r="AD5" s="43">
        <v>1.4142123749181224E-2</v>
      </c>
      <c r="AE5" s="43">
        <v>2.0436975790060423E-2</v>
      </c>
      <c r="AF5" s="43">
        <v>3.4593767163093148E-2</v>
      </c>
      <c r="AG5" s="43">
        <v>2.4345581276328687E-2</v>
      </c>
      <c r="AH5" s="43">
        <v>2.320175230798327E-2</v>
      </c>
      <c r="AI5" s="43">
        <v>2.3488002063984936E-2</v>
      </c>
      <c r="AJ5" s="43">
        <v>1.4151938591993485E-2</v>
      </c>
      <c r="AK5" s="43">
        <v>1.3834825067476686E-2</v>
      </c>
      <c r="AL5" s="43">
        <v>7.9376324229482265E-2</v>
      </c>
      <c r="AM5" s="44">
        <v>1.3865688836006029E-2</v>
      </c>
    </row>
    <row r="6" spans="1:39">
      <c r="A6" s="45" t="s">
        <v>41</v>
      </c>
      <c r="B6" s="45"/>
      <c r="C6" s="45"/>
      <c r="D6" s="46"/>
      <c r="E6" s="47"/>
      <c r="F6" s="48">
        <v>1.2444736078666236E-2</v>
      </c>
      <c r="G6" s="48">
        <v>4.5340229480662228E-2</v>
      </c>
      <c r="H6" s="48">
        <v>5.2834392428158315E-2</v>
      </c>
      <c r="I6" s="48">
        <v>1.5515072708448513E-2</v>
      </c>
      <c r="J6" s="48">
        <v>3.8912934528052866E-4</v>
      </c>
      <c r="K6" s="48">
        <v>3.8329947521390569E-3</v>
      </c>
      <c r="L6" s="48">
        <v>3.4444741319146605E-3</v>
      </c>
      <c r="M6" s="48">
        <v>8.2188641529684029E-3</v>
      </c>
      <c r="N6" s="48">
        <v>1.4400322567106676E-3</v>
      </c>
      <c r="O6" s="48">
        <v>1.7158393974324514E-2</v>
      </c>
      <c r="P6" s="48">
        <v>1.5257658181970293E-2</v>
      </c>
      <c r="Q6" s="48">
        <v>7.4996250187848732E-3</v>
      </c>
      <c r="R6" s="49">
        <v>7.7590646251617986E-3</v>
      </c>
      <c r="S6" s="50">
        <v>1.9458467364263182E-5</v>
      </c>
      <c r="T6" s="51">
        <v>2.9158595753623203E-5</v>
      </c>
      <c r="U6" s="51">
        <v>2.2658057304275246E-5</v>
      </c>
      <c r="V6" s="51">
        <v>2.6901671194226014E-3</v>
      </c>
      <c r="W6" s="51">
        <v>0</v>
      </c>
      <c r="X6" s="51">
        <v>0</v>
      </c>
      <c r="Y6" s="51">
        <v>7.9797914145751311E-3</v>
      </c>
      <c r="Z6" s="51">
        <v>0</v>
      </c>
      <c r="AA6" s="51">
        <v>0</v>
      </c>
      <c r="AB6" s="52">
        <v>5.3535919135419885E-2</v>
      </c>
      <c r="AC6" s="52">
        <v>5.4304359938789445E-2</v>
      </c>
      <c r="AD6" s="52">
        <v>3.2648153890705786E-2</v>
      </c>
      <c r="AE6" s="52">
        <v>0</v>
      </c>
      <c r="AF6" s="52">
        <v>0</v>
      </c>
      <c r="AG6" s="52">
        <v>0</v>
      </c>
      <c r="AH6" s="52">
        <v>5.355536718172825E-2</v>
      </c>
      <c r="AI6" s="52">
        <v>5.4275185517153185E-2</v>
      </c>
      <c r="AJ6" s="52">
        <v>3.2670804545441245E-2</v>
      </c>
      <c r="AK6" s="52">
        <v>1.0649100435572989E-2</v>
      </c>
      <c r="AL6" s="52">
        <v>0</v>
      </c>
      <c r="AM6" s="53">
        <v>1.0672854630127215E-2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6.8034987442628456E-3</v>
      </c>
      <c r="H7" s="58">
        <v>7.9206720360246435E-3</v>
      </c>
      <c r="I7" s="58">
        <v>2.3278773707479765E-3</v>
      </c>
      <c r="J7" s="57"/>
      <c r="K7" s="57"/>
      <c r="L7" s="57"/>
      <c r="M7" s="58">
        <v>8.2199999999943429E-3</v>
      </c>
      <c r="N7" s="58">
        <v>1.4399999999881175E-3</v>
      </c>
      <c r="O7" s="58">
        <v>1.7160000000000508E-2</v>
      </c>
      <c r="P7" s="57"/>
      <c r="Q7" s="57"/>
      <c r="R7" s="59"/>
      <c r="S7" s="60"/>
      <c r="T7" s="61"/>
      <c r="U7" s="61"/>
      <c r="V7" s="62">
        <v>4.0353328281446887E-4</v>
      </c>
      <c r="W7" s="62">
        <v>2.5205384961919132E-3</v>
      </c>
      <c r="X7" s="62">
        <v>4.3399409169737951E-3</v>
      </c>
      <c r="Y7" s="62">
        <v>7.9803483780693796E-3</v>
      </c>
      <c r="Z7" s="62">
        <v>2.8787011408549922E-3</v>
      </c>
      <c r="AA7" s="62">
        <v>1.6316211599879163E-3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0.42657353080293758</v>
      </c>
      <c r="AC9" s="52">
        <f t="shared" ref="AC9" si="0">IF(OR(N$3 = 0,H$3=0), 0,0.2+0.025*ABS($D$1/N$3-1)/ABS(T$3)+0.04*ABS($B$1/H$3-1))</f>
        <v>0.4268182855181093</v>
      </c>
      <c r="AD9" s="52">
        <f>IF(OR(O$3 = 0,I$3=0), 0,0.2+0.025*ABS($D$1/O$3-1)/ABS(U$3)+0.04*ABS($B$1/I$3-1))</f>
        <v>0.42659838824028784</v>
      </c>
      <c r="AE9" s="52">
        <f>IF(OR(O$3 = 0,I$3=0), 0,0.5+0.025*ABS($D$1/M$3-1)/ABS((1-(S$3)^2)^0.5)+0.04*ABS($B$1/G$3-1))</f>
        <v>0.73189792495301276</v>
      </c>
      <c r="AF9" s="52">
        <f t="shared" ref="AF9:AG9" si="1">IF(OR(P$3 = 0,J$3=0), 0,0.5+0.025*ABS($D$1/N$3-1)/ABS((1-(T$3)^2)^0.5)+0.04*ABS($B$1/H$3-1))</f>
        <v>0.72755029076532107</v>
      </c>
      <c r="AG9" s="52">
        <f t="shared" si="1"/>
        <v>0.73001593587072167</v>
      </c>
      <c r="AH9" s="52">
        <f>IF(OR(O$3 = 0,I$3=0), 0,0.5+0.04*ABS($D$1/M$3-1)+0.04*ABS($B$1/G$3-1))</f>
        <v>0.72657560351576245</v>
      </c>
      <c r="AI9" s="52">
        <f t="shared" ref="AI9:AJ9" si="2">IF(OR(P$3 = 0,J$3=0), 0,0.5+0.04*ABS($D$1/N$3-1)+0.04*ABS($B$1/H$3-1))</f>
        <v>0.72681862152547216</v>
      </c>
      <c r="AJ9" s="52">
        <f t="shared" si="2"/>
        <v>0.72659979210833814</v>
      </c>
      <c r="AK9" s="52">
        <f>IF(OR(O$3 = 0,I$3=0), 0,0.2+0.025*ABS($D$1/M$3-1)/ABS(S$3)+0.04*ABS($B$1/G$3-1))</f>
        <v>0.42657353080293758</v>
      </c>
      <c r="AL9" s="52">
        <f>IF(OR(O$3 = 0,I$3=0), 0,0.5+0.025*ABS($D$1/M$3-1)/ABS((1-(S$3)^2)^0.5)+0.04*ABS($B$1/G$3-1))</f>
        <v>0.73189792495301276</v>
      </c>
      <c r="AM9" s="52">
        <f>IF(OR(O$3 = 0,I$3=0), 0,0.5+0.04*ABS($D$1/M$3-1)+0.04*ABS($B$1/G$3-1))</f>
        <v>0.72657560351576245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1.6233766233762872</v>
      </c>
      <c r="G11" s="77">
        <f>IF(G7=0,1000,G10/ABS(G7))</f>
        <v>14.69831975560024</v>
      </c>
      <c r="H11" s="77">
        <f t="shared" ref="H11:I11" si="3">IF(H7=0,1000,H10/ABS(H7))</f>
        <v>12.625191340479947</v>
      </c>
      <c r="I11" s="77">
        <f t="shared" si="3"/>
        <v>42.957589285671325</v>
      </c>
      <c r="J11" s="77">
        <f t="shared" ref="J11:U11" si="4">IF(J5=0,1000,J8/ABS(J5))</f>
        <v>428.31138237186093</v>
      </c>
      <c r="K11" s="77">
        <f t="shared" si="4"/>
        <v>43.478260869465075</v>
      </c>
      <c r="L11" s="77">
        <f t="shared" si="4"/>
        <v>48.390413859096761</v>
      </c>
      <c r="M11" s="77">
        <f>IF(M7=0,1000,M10/ABS(M7))</f>
        <v>12.165450121662873</v>
      </c>
      <c r="N11" s="77">
        <f t="shared" ref="N11:O11" si="5">IF(N7=0,1000,N10/ABS(N7))</f>
        <v>69.444444445017481</v>
      </c>
      <c r="O11" s="77">
        <f t="shared" si="5"/>
        <v>5.8275058275056555</v>
      </c>
      <c r="P11" s="77">
        <f t="shared" si="4"/>
        <v>27.307482250115932</v>
      </c>
      <c r="Q11" s="77">
        <f t="shared" si="4"/>
        <v>55.555555555290283</v>
      </c>
      <c r="R11" s="77">
        <f t="shared" si="4"/>
        <v>53.705692803523391</v>
      </c>
      <c r="S11" s="77">
        <f t="shared" si="4"/>
        <v>51391.519767958896</v>
      </c>
      <c r="T11" s="77">
        <f t="shared" si="4"/>
        <v>34295.214373309944</v>
      </c>
      <c r="U11" s="77">
        <f t="shared" si="4"/>
        <v>44134.420732311235</v>
      </c>
      <c r="V11" s="77">
        <f>IF(V7=0,1000,V10/ABS(V7))</f>
        <v>247.81103383231135</v>
      </c>
      <c r="W11" s="77">
        <f t="shared" ref="W11:X11" si="6">IF(W7=0,1000,W10/ABS(W7))</f>
        <v>39.674061773340213</v>
      </c>
      <c r="X11" s="77">
        <f t="shared" si="6"/>
        <v>23.041788336079279</v>
      </c>
      <c r="Y11" s="77">
        <f>IF(Y7=0,1000,Y10/ABS(Y7))</f>
        <v>12.530781272006598</v>
      </c>
      <c r="Z11" s="77">
        <f t="shared" ref="Z11:AA11" si="7">IF(Z7=0,1000,Z10/ABS(Z7))</f>
        <v>34.737888758504255</v>
      </c>
      <c r="AA11" s="77">
        <f t="shared" si="7"/>
        <v>61.288736903081471</v>
      </c>
      <c r="AB11" s="77">
        <f>IF(AB6=0,1000,AB9/ABS(AB6))</f>
        <v>7.9679874314647261</v>
      </c>
      <c r="AC11" s="77">
        <f t="shared" ref="AC11:AM11" si="8">IF(AC6=0,1000,AC9/ABS(AC6))</f>
        <v>7.8597424957997575</v>
      </c>
      <c r="AD11" s="77">
        <f t="shared" si="8"/>
        <v>13.066539372130658</v>
      </c>
      <c r="AE11" s="77">
        <f t="shared" si="8"/>
        <v>1000</v>
      </c>
      <c r="AF11" s="77">
        <f t="shared" si="8"/>
        <v>1000</v>
      </c>
      <c r="AG11" s="77">
        <f t="shared" si="8"/>
        <v>1000</v>
      </c>
      <c r="AH11" s="77">
        <f t="shared" si="8"/>
        <v>13.566812100275392</v>
      </c>
      <c r="AI11" s="77">
        <f t="shared" si="8"/>
        <v>13.391361348654767</v>
      </c>
      <c r="AJ11" s="77">
        <f t="shared" si="8"/>
        <v>22.24003363913868</v>
      </c>
      <c r="AK11" s="77">
        <f t="shared" si="8"/>
        <v>40.057236137803898</v>
      </c>
      <c r="AL11" s="77">
        <f t="shared" si="8"/>
        <v>1000</v>
      </c>
      <c r="AM11" s="77">
        <f t="shared" si="8"/>
        <v>68.076969910635995</v>
      </c>
    </row>
    <row r="12" spans="1:39" ht="15.6" thickTop="1" thickBot="1">
      <c r="A12" s="78" t="s">
        <v>47</v>
      </c>
      <c r="B12" s="78"/>
      <c r="C12" s="78"/>
      <c r="D12" s="79"/>
      <c r="E12" s="80">
        <v>3</v>
      </c>
      <c r="F12" s="81">
        <v>49.50677490234375</v>
      </c>
      <c r="G12" s="81">
        <v>8.660862922668457</v>
      </c>
      <c r="H12" s="81">
        <v>8.6554145812988281</v>
      </c>
      <c r="I12" s="81">
        <v>8.6587371826171875</v>
      </c>
      <c r="J12" s="81">
        <v>119.97940826416016</v>
      </c>
      <c r="K12" s="81">
        <v>120.00761413574219</v>
      </c>
      <c r="L12" s="81">
        <v>120.01299285888672</v>
      </c>
      <c r="M12" s="81">
        <v>5.0013222694396973</v>
      </c>
      <c r="N12" s="81">
        <v>5.0004801750183105</v>
      </c>
      <c r="O12" s="81">
        <v>5.0008411407470703</v>
      </c>
      <c r="P12" s="81">
        <v>120.01427459716797</v>
      </c>
      <c r="Q12" s="81">
        <v>119.99165344238281</v>
      </c>
      <c r="R12" s="82">
        <v>119.99408721923828</v>
      </c>
      <c r="S12" s="83">
        <v>0.9999997615814209</v>
      </c>
      <c r="T12" s="84">
        <v>0.99999934434890747</v>
      </c>
      <c r="U12" s="84">
        <v>0.99999958276748657</v>
      </c>
      <c r="V12" s="84">
        <v>8.6581878662109375</v>
      </c>
      <c r="W12" s="84">
        <v>3.188188886269927E-3</v>
      </c>
      <c r="X12" s="84">
        <v>9.0042566880583763E-3</v>
      </c>
      <c r="Y12" s="84">
        <v>5.0008277893066406</v>
      </c>
      <c r="Z12" s="84">
        <v>4.7628438915126026E-4</v>
      </c>
      <c r="AA12" s="84">
        <v>5.6684768060222268E-4</v>
      </c>
      <c r="AB12" s="84">
        <v>43.315746307373047</v>
      </c>
      <c r="AC12" s="84">
        <v>43.28118896484375</v>
      </c>
      <c r="AD12" s="84">
        <v>43.300937652587891</v>
      </c>
      <c r="AE12" s="84">
        <v>0</v>
      </c>
      <c r="AF12" s="84">
        <v>0</v>
      </c>
      <c r="AG12" s="84">
        <v>0</v>
      </c>
      <c r="AH12" s="84">
        <v>43.315757751464844</v>
      </c>
      <c r="AI12" s="84">
        <v>43.281219482421875</v>
      </c>
      <c r="AJ12" s="84">
        <v>43.300956726074219</v>
      </c>
      <c r="AK12" s="84">
        <v>129.89787292480469</v>
      </c>
      <c r="AL12" s="84">
        <v>0</v>
      </c>
      <c r="AM12" s="85">
        <v>129.89793395996094</v>
      </c>
    </row>
    <row r="13" spans="1:39">
      <c r="A13" s="86" t="s">
        <v>48</v>
      </c>
      <c r="B13" s="86"/>
      <c r="C13" s="86"/>
      <c r="D13" s="87"/>
      <c r="E13" s="88"/>
      <c r="F13" s="89">
        <v>7.9349023437487176E-3</v>
      </c>
      <c r="G13" s="90">
        <v>2.5250773315423913E-3</v>
      </c>
      <c r="H13" s="90">
        <v>6.758129882733499E-5</v>
      </c>
      <c r="I13" s="90">
        <v>3.8068173828129659E-3</v>
      </c>
      <c r="J13" s="89">
        <v>1.9251735839844741E-2</v>
      </c>
      <c r="K13" s="89">
        <v>2.985864257823323E-3</v>
      </c>
      <c r="L13" s="89">
        <v>2.2252858886716353E-2</v>
      </c>
      <c r="M13" s="90">
        <v>6.312694396974905E-4</v>
      </c>
      <c r="N13" s="90">
        <v>5.921750183102148E-4</v>
      </c>
      <c r="O13" s="90">
        <v>3.7314074707062161E-4</v>
      </c>
      <c r="P13" s="89">
        <v>8.9645971679601644E-3</v>
      </c>
      <c r="Q13" s="89">
        <v>1.4346557617159306E-2</v>
      </c>
      <c r="R13" s="91">
        <v>5.3972192382758521E-3</v>
      </c>
      <c r="S13" s="92">
        <v>2.8213908986884917E-8</v>
      </c>
      <c r="T13" s="93">
        <v>3.6345598530829193E-7</v>
      </c>
      <c r="U13" s="93">
        <v>1.8318886663148959E-7</v>
      </c>
      <c r="V13" s="94">
        <v>2.2384378225002166E-3</v>
      </c>
      <c r="W13" s="94">
        <v>1.0519265981081818E-3</v>
      </c>
      <c r="X13" s="94">
        <v>6.0105267721953593E-3</v>
      </c>
      <c r="Y13" s="94">
        <v>4.7880556426438403E-4</v>
      </c>
      <c r="Z13" s="94">
        <v>3.9935002122052602E-4</v>
      </c>
      <c r="AA13" s="94">
        <v>4.6062355675803622E-5</v>
      </c>
      <c r="AB13" s="94">
        <v>7.1709870534846232E-3</v>
      </c>
      <c r="AC13" s="94">
        <v>5.4360086747067271E-3</v>
      </c>
      <c r="AD13" s="94">
        <v>1.5826279988331748E-2</v>
      </c>
      <c r="AE13" s="94">
        <v>2.809014235791274E-2</v>
      </c>
      <c r="AF13" s="94">
        <v>3.3082338085320018E-2</v>
      </c>
      <c r="AG13" s="94">
        <v>2.9635994579820135E-2</v>
      </c>
      <c r="AH13" s="94">
        <v>7.1686496431411229E-3</v>
      </c>
      <c r="AI13" s="94">
        <v>5.453881285859552E-3</v>
      </c>
      <c r="AJ13" s="94">
        <v>1.5817344517778054E-2</v>
      </c>
      <c r="AK13" s="94">
        <v>1.7561258367095434E-2</v>
      </c>
      <c r="AL13" s="94">
        <v>9.0808475023052893E-2</v>
      </c>
      <c r="AM13" s="95">
        <v>1.7532112875073835E-2</v>
      </c>
    </row>
    <row r="14" spans="1:39">
      <c r="A14" s="96" t="s">
        <v>49</v>
      </c>
      <c r="B14" s="96"/>
      <c r="C14" s="96"/>
      <c r="D14" s="97"/>
      <c r="E14" s="98"/>
      <c r="F14" s="99">
        <v>1.6030481408753655E-2</v>
      </c>
      <c r="G14" s="99">
        <v>2.9146534029670511E-2</v>
      </c>
      <c r="H14" s="99">
        <v>7.8080403740410386E-4</v>
      </c>
      <c r="I14" s="99">
        <v>4.39457205967781E-2</v>
      </c>
      <c r="J14" s="99">
        <v>1.6043292349968527E-2</v>
      </c>
      <c r="K14" s="99">
        <v>2.4880004414804379E-3</v>
      </c>
      <c r="L14" s="99">
        <v>1.8545480165149706E-2</v>
      </c>
      <c r="M14" s="99">
        <v>1.2623644206320497E-2</v>
      </c>
      <c r="N14" s="99">
        <v>1.1843765666555227E-2</v>
      </c>
      <c r="O14" s="99">
        <v>7.4621164873092203E-3</v>
      </c>
      <c r="P14" s="99">
        <v>7.4701670850732893E-3</v>
      </c>
      <c r="Q14" s="99">
        <v>1.1954866937619211E-2</v>
      </c>
      <c r="R14" s="100">
        <v>4.4981066451145121E-3</v>
      </c>
      <c r="S14" s="101">
        <v>2.8213914917581597E-6</v>
      </c>
      <c r="T14" s="102">
        <v>3.6345609150838358E-5</v>
      </c>
      <c r="U14" s="102">
        <v>1.8318890950569004E-5</v>
      </c>
      <c r="V14" s="102">
        <v>2.5846739455050897E-2</v>
      </c>
      <c r="W14" s="102">
        <v>0</v>
      </c>
      <c r="X14" s="102">
        <v>0</v>
      </c>
      <c r="Y14" s="102">
        <v>9.5754429505045258E-3</v>
      </c>
      <c r="Z14" s="102">
        <v>0</v>
      </c>
      <c r="AA14" s="102">
        <v>0</v>
      </c>
      <c r="AB14" s="103">
        <v>1.655241036689643E-2</v>
      </c>
      <c r="AC14" s="103">
        <v>1.2561326616806591E-2</v>
      </c>
      <c r="AD14" s="103">
        <v>3.6536154946767964E-2</v>
      </c>
      <c r="AE14" s="103">
        <v>0</v>
      </c>
      <c r="AF14" s="103">
        <v>0</v>
      </c>
      <c r="AG14" s="103">
        <v>0</v>
      </c>
      <c r="AH14" s="103">
        <v>1.6547011567893032E-2</v>
      </c>
      <c r="AI14" s="103">
        <v>1.2602622299341563E-2</v>
      </c>
      <c r="AJ14" s="103">
        <v>3.6515518196255842E-2</v>
      </c>
      <c r="AK14" s="103">
        <v>1.3517453470797991E-2</v>
      </c>
      <c r="AL14" s="103">
        <v>0</v>
      </c>
      <c r="AM14" s="104">
        <v>1.3495015955409501E-2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4.3735642704466806E-3</v>
      </c>
      <c r="H15" s="109">
        <v>1.1705429778701825E-4</v>
      </c>
      <c r="I15" s="109">
        <v>6.5936041964371108E-3</v>
      </c>
      <c r="J15" s="108"/>
      <c r="K15" s="108"/>
      <c r="L15" s="108"/>
      <c r="M15" s="109">
        <v>1.262538879394981E-2</v>
      </c>
      <c r="N15" s="109">
        <v>1.1843500366204296E-2</v>
      </c>
      <c r="O15" s="109">
        <v>7.4628149414124323E-3</v>
      </c>
      <c r="P15" s="108"/>
      <c r="Q15" s="108"/>
      <c r="R15" s="110"/>
      <c r="S15" s="111"/>
      <c r="T15" s="112"/>
      <c r="U15" s="112"/>
      <c r="V15" s="113">
        <v>3.8770898458477814E-3</v>
      </c>
      <c r="W15" s="113">
        <v>1.8219911632600362E-3</v>
      </c>
      <c r="X15" s="113">
        <v>1.041054260361195E-2</v>
      </c>
      <c r="Y15" s="113">
        <v>9.5761112852876806E-3</v>
      </c>
      <c r="Z15" s="113">
        <v>7.9870004244105217E-3</v>
      </c>
      <c r="AA15" s="113">
        <v>9.2124711351607245E-4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0.42657353080293758</v>
      </c>
      <c r="AC17" s="103">
        <f>IF(OR(N$3 = 0,H$3=0), 0,0.2+0.025*ABS($D$1/N$3-1)/ABS(T$3)+0.04*ABS($B$1/H$3-1))</f>
        <v>0.4268182855181093</v>
      </c>
      <c r="AD17" s="103">
        <f t="shared" ref="AD17" si="9">IF(OR(O$3 = 0,I$3=0), 0,0.2+0.025*ABS($D$1/O$3-1)/ABS(U$3)+0.04*ABS($B$1/I$3-1))</f>
        <v>0.42659838824028784</v>
      </c>
      <c r="AE17" s="103">
        <f>IF(OR(O$3 = 0,I$3=0), 0,0.5+0.025*ABS($D$1/M$3-1)/ABS((1-(S$3)^2)^0.5)+0.04*ABS($B$1/G$3-1))</f>
        <v>0.73189792495301276</v>
      </c>
      <c r="AF17" s="103">
        <f t="shared" ref="AF17:AG17" si="10">IF(OR(P$3 = 0,J$3=0), 0,0.5+0.025*ABS($D$1/N$3-1)/ABS((1-(T$3)^2)^0.5)+0.04*ABS($B$1/H$3-1))</f>
        <v>0.72755029076532107</v>
      </c>
      <c r="AG17" s="103">
        <f t="shared" si="10"/>
        <v>0.73001593587072167</v>
      </c>
      <c r="AH17" s="103">
        <f>IF(OR(O$3 = 0,I$3=0), 0,0.5+0.04*ABS($D$1/M$3-1)+0.04*ABS($B$1/G$3-1))</f>
        <v>0.72657560351576245</v>
      </c>
      <c r="AI17" s="103">
        <f t="shared" ref="AI17:AJ17" si="11">IF(OR(P$3 = 0,J$3=0), 0,0.5+0.04*ABS($D$1/N$3-1)+0.04*ABS($B$1/H$3-1))</f>
        <v>0.72681862152547216</v>
      </c>
      <c r="AJ17" s="103">
        <f t="shared" si="11"/>
        <v>0.72659979210833814</v>
      </c>
      <c r="AK17" s="103">
        <f>IF(OR(O$3 = 0,I$3=0), 0,0.2+0.025*ABS($D$1/M$3-1)/ABS(S$3)+0.04*ABS($B$1/G$3-1))</f>
        <v>0.42657353080293758</v>
      </c>
      <c r="AL17" s="103">
        <f>IF(OR(O$3 = 0,I$3=0), 0,0.5+0.025*ABS($D$1/M$3-1)/ABS((1-(S$3)^2)^0.5)+0.04*ABS($B$1/G$3-1))</f>
        <v>0.73189792495301276</v>
      </c>
      <c r="AM17" s="103">
        <f>IF(OR(O$3 = 0,I$3=0), 0,0.5+0.04*ABS($D$1/M$3-1)+0.04*ABS($B$1/G$3-1))</f>
        <v>0.72657560351576245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1.2602549554851434</v>
      </c>
      <c r="G19" s="77">
        <f>IF(G15=0,1000,G18/ABS(G15))</f>
        <v>22.86464627391581</v>
      </c>
      <c r="H19" s="77">
        <f t="shared" ref="H19:I19" si="12">IF(H15=0,1000,H18/ABS(H15))</f>
        <v>854.30438600341915</v>
      </c>
      <c r="I19" s="77">
        <f t="shared" si="12"/>
        <v>15.166212138428865</v>
      </c>
      <c r="J19" s="77">
        <f t="shared" ref="J19:U19" si="13">IF(J13=0,1000,J16/ABS(J13))</f>
        <v>10.388673606567258</v>
      </c>
      <c r="K19" s="77">
        <f t="shared" si="13"/>
        <v>66.982281420187135</v>
      </c>
      <c r="L19" s="77">
        <f t="shared" si="13"/>
        <v>8.9876092334090263</v>
      </c>
      <c r="M19" s="77">
        <f>IF(M15=0,1000,M18/ABS(M15))</f>
        <v>7.9205481614887638</v>
      </c>
      <c r="N19" s="77">
        <f t="shared" ref="N19:O19" si="14">IF(N15=0,1000,N18/ABS(N15))</f>
        <v>8.4434497325936118</v>
      </c>
      <c r="O19" s="77">
        <f t="shared" si="14"/>
        <v>13.399769495165016</v>
      </c>
      <c r="P19" s="77">
        <f t="shared" si="13"/>
        <v>55.774954594392753</v>
      </c>
      <c r="Q19" s="77">
        <f t="shared" si="13"/>
        <v>34.85156602319509</v>
      </c>
      <c r="R19" s="77">
        <f t="shared" si="13"/>
        <v>92.640298258427904</v>
      </c>
      <c r="S19" s="77">
        <f t="shared" si="13"/>
        <v>354435.11229331768</v>
      </c>
      <c r="T19" s="77">
        <f t="shared" si="13"/>
        <v>27513.647880960783</v>
      </c>
      <c r="U19" s="77">
        <f t="shared" si="13"/>
        <v>54588.470270501864</v>
      </c>
      <c r="V19" s="77">
        <f>IF(V15=0,1000,V18/ABS(V15))</f>
        <v>25.792541307005376</v>
      </c>
      <c r="W19" s="77">
        <f t="shared" ref="W19:X19" si="15">IF(W15=0,1000,W18/ABS(W15))</f>
        <v>54.8850082352062</v>
      </c>
      <c r="X19" s="77">
        <f t="shared" si="15"/>
        <v>9.6056472565901494</v>
      </c>
      <c r="Y19" s="77">
        <f>IF(Y15=0,1000,Y18/ABS(Y15))</f>
        <v>10.44265224378038</v>
      </c>
      <c r="Z19" s="77">
        <f t="shared" ref="Z19:AA19" si="16">IF(Z15=0,1000,Z18/ABS(Z15))</f>
        <v>12.520344896235621</v>
      </c>
      <c r="AA19" s="77">
        <f t="shared" si="16"/>
        <v>108.54850835660758</v>
      </c>
      <c r="AB19" s="77">
        <f>IF(AB14=0,1000,AB17/ABS(AB14))</f>
        <v>25.771082358860099</v>
      </c>
      <c r="AC19" s="77">
        <f t="shared" ref="AC19:AM19" si="17">IF(AC14=0,1000,AC17/ABS(AC14))</f>
        <v>33.978758656513413</v>
      </c>
      <c r="AD19" s="77">
        <f t="shared" si="17"/>
        <v>11.676061393483479</v>
      </c>
      <c r="AE19" s="77">
        <f>IF(AE14=0,1000,AE17/ABS(AE14))</f>
        <v>1000</v>
      </c>
      <c r="AF19" s="77">
        <f t="shared" si="17"/>
        <v>1000</v>
      </c>
      <c r="AG19" s="77">
        <f t="shared" si="17"/>
        <v>1000</v>
      </c>
      <c r="AH19" s="77">
        <f t="shared" si="17"/>
        <v>43.909777939937641</v>
      </c>
      <c r="AI19" s="77">
        <f t="shared" si="17"/>
        <v>57.672014939576947</v>
      </c>
      <c r="AJ19" s="77">
        <f t="shared" si="17"/>
        <v>19.898383700955964</v>
      </c>
      <c r="AK19" s="77">
        <f t="shared" si="17"/>
        <v>31.557240550113406</v>
      </c>
      <c r="AL19" s="77">
        <f t="shared" si="17"/>
        <v>1000</v>
      </c>
      <c r="AM19" s="77">
        <f t="shared" si="17"/>
        <v>53.840292291356157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7" priority="1" operator="between">
      <formula>2</formula>
      <formula>1</formula>
    </cfRule>
    <cfRule type="cellIs" dxfId="6" priority="2" operator="lessThanOr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4</v>
      </c>
      <c r="F2" s="12">
        <v>49.505000000000003</v>
      </c>
      <c r="G2" s="12">
        <v>46.188000000000002</v>
      </c>
      <c r="H2" s="12">
        <v>46.188000000000002</v>
      </c>
      <c r="I2" s="12">
        <v>46.188000000000002</v>
      </c>
      <c r="J2" s="12">
        <v>120</v>
      </c>
      <c r="K2" s="12">
        <v>120</v>
      </c>
      <c r="L2" s="12">
        <v>120</v>
      </c>
      <c r="M2" s="12">
        <v>0.05</v>
      </c>
      <c r="N2" s="12">
        <v>0.05</v>
      </c>
      <c r="O2" s="12">
        <v>0.05</v>
      </c>
      <c r="P2" s="12">
        <v>120</v>
      </c>
      <c r="Q2" s="12">
        <v>120</v>
      </c>
      <c r="R2" s="13">
        <v>120</v>
      </c>
      <c r="S2" s="14">
        <v>1</v>
      </c>
      <c r="T2" s="15">
        <v>1</v>
      </c>
      <c r="U2" s="15">
        <v>1</v>
      </c>
      <c r="V2" s="15">
        <v>46.187999999999995</v>
      </c>
      <c r="W2" s="15">
        <v>0</v>
      </c>
      <c r="X2" s="15">
        <v>0</v>
      </c>
      <c r="Y2" s="15">
        <v>4.9999999999999996E-2</v>
      </c>
      <c r="Z2" s="15">
        <v>0</v>
      </c>
      <c r="AA2" s="15">
        <v>0</v>
      </c>
      <c r="AB2" s="15">
        <v>2.3094000000000001</v>
      </c>
      <c r="AC2" s="15">
        <v>2.3094000000000001</v>
      </c>
      <c r="AD2" s="15">
        <v>2.3094000000000001</v>
      </c>
      <c r="AE2" s="15">
        <v>0</v>
      </c>
      <c r="AF2" s="15">
        <v>0</v>
      </c>
      <c r="AG2" s="15">
        <v>0</v>
      </c>
      <c r="AH2" s="15">
        <v>2.3094000000000001</v>
      </c>
      <c r="AI2" s="15">
        <v>2.3094000000000001</v>
      </c>
      <c r="AJ2" s="15">
        <v>2.3094000000000001</v>
      </c>
      <c r="AK2" s="15">
        <v>6.9282000000000004</v>
      </c>
      <c r="AL2" s="15">
        <v>0</v>
      </c>
      <c r="AM2" s="16">
        <v>6.9282000000000004</v>
      </c>
    </row>
    <row r="3" spans="1:39" ht="15.6" thickTop="1" thickBot="1">
      <c r="A3" s="17" t="s">
        <v>38</v>
      </c>
      <c r="B3" s="18"/>
      <c r="C3" s="18"/>
      <c r="D3" s="19"/>
      <c r="E3" s="20">
        <v>4</v>
      </c>
      <c r="F3" s="21">
        <v>49.49888</v>
      </c>
      <c r="G3" s="21">
        <v>46.19999</v>
      </c>
      <c r="H3" s="21">
        <v>46.162370000000003</v>
      </c>
      <c r="I3" s="21">
        <v>46.198410000000003</v>
      </c>
      <c r="J3" s="21">
        <v>120.00151</v>
      </c>
      <c r="K3" s="21">
        <v>120.0044</v>
      </c>
      <c r="L3" s="21">
        <v>119.99409</v>
      </c>
      <c r="M3" s="21">
        <v>5.0036999999999998E-2</v>
      </c>
      <c r="N3" s="21">
        <v>5.0022999999999998E-2</v>
      </c>
      <c r="O3" s="21">
        <v>5.0007000000000003E-2</v>
      </c>
      <c r="P3" s="21">
        <v>120.00602000000003</v>
      </c>
      <c r="Q3" s="21">
        <v>119.99159999999998</v>
      </c>
      <c r="R3" s="22">
        <v>120.00238</v>
      </c>
      <c r="S3" s="23">
        <v>0.99999969852623194</v>
      </c>
      <c r="T3" s="24">
        <v>0.99999963430680983</v>
      </c>
      <c r="U3" s="24">
        <v>0.99999980040858083</v>
      </c>
      <c r="V3" s="24">
        <v>46.186923289108137</v>
      </c>
      <c r="W3" s="24">
        <v>1.090121116455796E-2</v>
      </c>
      <c r="X3" s="24">
        <v>1.3678377173790366E-2</v>
      </c>
      <c r="Y3" s="24">
        <v>5.002233323813584E-2</v>
      </c>
      <c r="Z3" s="24">
        <v>1.0761722178035659E-5</v>
      </c>
      <c r="AA3" s="24">
        <v>6.6280886565548689E-6</v>
      </c>
      <c r="AB3" s="24">
        <v>2.311708202710407</v>
      </c>
      <c r="AC3" s="24">
        <v>2.3091793900585134</v>
      </c>
      <c r="AD3" s="24">
        <v>2.310243427765144</v>
      </c>
      <c r="AE3" s="24">
        <v>1.7950348085539192E-3</v>
      </c>
      <c r="AF3" s="24">
        <v>1.9748368668689453E-3</v>
      </c>
      <c r="AG3" s="24">
        <v>1.4596332212222229E-3</v>
      </c>
      <c r="AH3" s="24">
        <v>2.3117088996299997</v>
      </c>
      <c r="AI3" s="24">
        <v>2.3091802345099999</v>
      </c>
      <c r="AJ3" s="24">
        <v>2.3102438888700005</v>
      </c>
      <c r="AK3" s="24">
        <v>6.9311310205340639</v>
      </c>
      <c r="AL3" s="24">
        <v>5.2295048966450874E-3</v>
      </c>
      <c r="AM3" s="25">
        <v>6.9311330230100001</v>
      </c>
    </row>
    <row r="4" spans="1:39" ht="15.6" thickTop="1" thickBot="1">
      <c r="A4" s="26" t="s">
        <v>39</v>
      </c>
      <c r="B4" s="27"/>
      <c r="C4" s="27"/>
      <c r="D4" s="28"/>
      <c r="E4" s="29">
        <v>4</v>
      </c>
      <c r="F4" s="30">
        <v>49.505000000000003</v>
      </c>
      <c r="G4" s="30">
        <v>46.188099999999999</v>
      </c>
      <c r="H4" s="30">
        <v>46.188699999999997</v>
      </c>
      <c r="I4" s="30">
        <v>46.187100000000001</v>
      </c>
      <c r="J4" s="30">
        <v>119.99700000000001</v>
      </c>
      <c r="K4" s="30">
        <v>120.00200000000001</v>
      </c>
      <c r="L4" s="30">
        <v>120.00099999999998</v>
      </c>
      <c r="M4" s="30">
        <v>4.9997800000000002E-2</v>
      </c>
      <c r="N4" s="30">
        <v>5.0001900000000002E-2</v>
      </c>
      <c r="O4" s="30">
        <v>4.9995999999999999E-2</v>
      </c>
      <c r="P4" s="30">
        <v>119.99300000000002</v>
      </c>
      <c r="Q4" s="30">
        <v>120.00399999999999</v>
      </c>
      <c r="R4" s="31">
        <v>120.00299999999999</v>
      </c>
      <c r="S4" s="32">
        <v>0.99999999939076512</v>
      </c>
      <c r="T4" s="33">
        <v>0.99999999939076512</v>
      </c>
      <c r="U4" s="33">
        <v>1</v>
      </c>
      <c r="V4" s="33">
        <v>46.187966655723478</v>
      </c>
      <c r="W4" s="33">
        <v>4.0585362666927958E-4</v>
      </c>
      <c r="X4" s="33">
        <v>1.1321328320773446E-3</v>
      </c>
      <c r="Y4" s="33">
        <v>4.9998566604050824E-2</v>
      </c>
      <c r="Z4" s="33">
        <v>1.4131018763758902E-6</v>
      </c>
      <c r="AA4" s="33">
        <v>3.2187113498083009E-6</v>
      </c>
      <c r="AB4" s="33">
        <v>2.3093033847730919</v>
      </c>
      <c r="AC4" s="33">
        <v>2.3095227571229584</v>
      </c>
      <c r="AD4" s="33">
        <v>2.3091702515999999</v>
      </c>
      <c r="AE4" s="33">
        <v>8.0609895014984448E-5</v>
      </c>
      <c r="AF4" s="33">
        <v>-8.0617552554396177E-5</v>
      </c>
      <c r="AG4" s="33">
        <v>1.1102230246251565E-16</v>
      </c>
      <c r="AH4" s="33">
        <v>2.3093033861799999</v>
      </c>
      <c r="AI4" s="33">
        <v>2.30952275853</v>
      </c>
      <c r="AJ4" s="33">
        <v>2.3091702515999999</v>
      </c>
      <c r="AK4" s="33">
        <v>6.9279963934960502</v>
      </c>
      <c r="AL4" s="33">
        <v>-7.6575393007061957E-9</v>
      </c>
      <c r="AM4" s="34">
        <v>6.9279963963100002</v>
      </c>
    </row>
    <row r="5" spans="1:39">
      <c r="A5" s="35" t="s">
        <v>40</v>
      </c>
      <c r="B5" s="35"/>
      <c r="C5" s="35"/>
      <c r="D5" s="36"/>
      <c r="E5" s="37"/>
      <c r="F5" s="38">
        <v>6.1200000000027899E-3</v>
      </c>
      <c r="G5" s="39">
        <v>1.1890000000001066E-2</v>
      </c>
      <c r="H5" s="39">
        <v>2.6329999999994413E-2</v>
      </c>
      <c r="I5" s="39">
        <v>1.1310000000001708E-2</v>
      </c>
      <c r="J5" s="38">
        <v>4.5099999999820284E-3</v>
      </c>
      <c r="K5" s="38">
        <v>2.3999999999944066E-3</v>
      </c>
      <c r="L5" s="38">
        <v>6.909999999976435E-3</v>
      </c>
      <c r="M5" s="39">
        <v>3.9199999999996182E-5</v>
      </c>
      <c r="N5" s="39">
        <v>2.1099999999996122E-5</v>
      </c>
      <c r="O5" s="39">
        <v>1.1000000000004062E-5</v>
      </c>
      <c r="P5" s="38">
        <v>1.3020000000011578E-2</v>
      </c>
      <c r="Q5" s="38">
        <v>1.2400000000013733E-2</v>
      </c>
      <c r="R5" s="40">
        <v>6.1999999998363364E-4</v>
      </c>
      <c r="S5" s="41">
        <v>3.0086453317590411E-7</v>
      </c>
      <c r="T5" s="42">
        <v>3.650839552893359E-7</v>
      </c>
      <c r="U5" s="42">
        <v>1.9959141916991996E-7</v>
      </c>
      <c r="V5" s="43">
        <v>1.0433666153417676E-3</v>
      </c>
      <c r="W5" s="43">
        <v>1.049535753788868E-2</v>
      </c>
      <c r="X5" s="43">
        <v>1.2546244341713021E-2</v>
      </c>
      <c r="Y5" s="43">
        <v>2.3766634085015115E-5</v>
      </c>
      <c r="Z5" s="43">
        <v>9.3486203016597679E-6</v>
      </c>
      <c r="AA5" s="43">
        <v>3.409377306746568E-6</v>
      </c>
      <c r="AB5" s="43">
        <v>2.4048179373150624E-3</v>
      </c>
      <c r="AC5" s="43">
        <v>3.4336706444504372E-4</v>
      </c>
      <c r="AD5" s="43">
        <v>1.0731761651441296E-3</v>
      </c>
      <c r="AE5" s="43">
        <v>1.7144249135389348E-3</v>
      </c>
      <c r="AF5" s="43">
        <v>2.0554544194233415E-3</v>
      </c>
      <c r="AG5" s="43">
        <v>1.4596332212221119E-3</v>
      </c>
      <c r="AH5" s="43">
        <v>2.405513449999841E-3</v>
      </c>
      <c r="AI5" s="43">
        <v>3.4252402000012339E-4</v>
      </c>
      <c r="AJ5" s="43">
        <v>1.0736372700006491E-3</v>
      </c>
      <c r="AK5" s="43">
        <v>3.1346270380137042E-3</v>
      </c>
      <c r="AL5" s="43">
        <v>5.229512554184388E-3</v>
      </c>
      <c r="AM5" s="44">
        <v>3.1366266999999226E-3</v>
      </c>
    </row>
    <row r="6" spans="1:39">
      <c r="A6" s="45" t="s">
        <v>41</v>
      </c>
      <c r="B6" s="45"/>
      <c r="C6" s="45"/>
      <c r="D6" s="46"/>
      <c r="E6" s="47"/>
      <c r="F6" s="48">
        <v>1.2363916112855059E-2</v>
      </c>
      <c r="G6" s="48">
        <v>2.5735936306482025E-2</v>
      </c>
      <c r="H6" s="48">
        <v>5.7037799402401591E-2</v>
      </c>
      <c r="I6" s="48">
        <v>2.4481362020904413E-2</v>
      </c>
      <c r="J6" s="48">
        <v>3.7582860415523341E-3</v>
      </c>
      <c r="K6" s="48">
        <v>1.9999266693507957E-3</v>
      </c>
      <c r="L6" s="48">
        <v>5.7586169451982472E-3</v>
      </c>
      <c r="M6" s="48">
        <v>7.8342026900086292E-2</v>
      </c>
      <c r="N6" s="48">
        <v>4.2180596925406558E-2</v>
      </c>
      <c r="O6" s="48">
        <v>2.1996920431147763E-2</v>
      </c>
      <c r="P6" s="48">
        <v>1.0849455718981077E-2</v>
      </c>
      <c r="Q6" s="48">
        <v>1.0334056717314992E-2</v>
      </c>
      <c r="R6" s="49">
        <v>5.1665641963403856E-4</v>
      </c>
      <c r="S6" s="50">
        <v>3.0086462387869594E-5</v>
      </c>
      <c r="T6" s="51">
        <v>3.65084088798101E-5</v>
      </c>
      <c r="U6" s="51">
        <v>1.9959145900666253E-5</v>
      </c>
      <c r="V6" s="51">
        <v>2.2590086999534254E-3</v>
      </c>
      <c r="W6" s="51">
        <v>0</v>
      </c>
      <c r="X6" s="51">
        <v>0</v>
      </c>
      <c r="Y6" s="51">
        <v>4.7512046213182224E-2</v>
      </c>
      <c r="Z6" s="51">
        <v>0</v>
      </c>
      <c r="AA6" s="51">
        <v>0</v>
      </c>
      <c r="AB6" s="52">
        <v>0.10402774599733164</v>
      </c>
      <c r="AC6" s="52">
        <v>1.4869657416972831E-2</v>
      </c>
      <c r="AD6" s="52">
        <v>4.6452947436032149E-2</v>
      </c>
      <c r="AE6" s="52">
        <v>0</v>
      </c>
      <c r="AF6" s="52">
        <v>0</v>
      </c>
      <c r="AG6" s="52">
        <v>0</v>
      </c>
      <c r="AH6" s="52">
        <v>0.10405780115242257</v>
      </c>
      <c r="AI6" s="52">
        <v>1.4833143592743672E-2</v>
      </c>
      <c r="AJ6" s="52">
        <v>4.6472897306344255E-2</v>
      </c>
      <c r="AK6" s="52">
        <v>4.5225332326385197E-2</v>
      </c>
      <c r="AL6" s="52">
        <v>0</v>
      </c>
      <c r="AM6" s="53">
        <v>4.5254169694722901E-2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2.0594093703994228E-2</v>
      </c>
      <c r="H7" s="58">
        <v>4.5604919026577317E-2</v>
      </c>
      <c r="I7" s="58">
        <v>1.958950376721522E-2</v>
      </c>
      <c r="J7" s="57"/>
      <c r="K7" s="57"/>
      <c r="L7" s="57"/>
      <c r="M7" s="58">
        <v>7.8399999999992376E-4</v>
      </c>
      <c r="N7" s="58">
        <v>4.2199999999992244E-4</v>
      </c>
      <c r="O7" s="58">
        <v>2.2000000000008124E-4</v>
      </c>
      <c r="P7" s="57"/>
      <c r="Q7" s="57"/>
      <c r="R7" s="59"/>
      <c r="S7" s="60"/>
      <c r="T7" s="61"/>
      <c r="U7" s="61"/>
      <c r="V7" s="62">
        <v>1.8071648312839137E-3</v>
      </c>
      <c r="W7" s="62">
        <v>1.8178500974952248E-2</v>
      </c>
      <c r="X7" s="62">
        <v>2.1730742775981676E-2</v>
      </c>
      <c r="Y7" s="62">
        <v>4.753326817003023E-4</v>
      </c>
      <c r="Z7" s="62">
        <v>1.8697240603319536E-4</v>
      </c>
      <c r="AA7" s="62">
        <v>6.8187546134931362E-5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2.6831391373848912</v>
      </c>
      <c r="AC9" s="52">
        <f t="shared" ref="AC9" si="0">IF(OR(N$3 = 0,H$3=0), 0,0.2+0.025*ABS($D$1/N$3-1)/ABS(T$3)+0.04*ABS($B$1/H$3-1))</f>
        <v>2.6838791941337887</v>
      </c>
      <c r="AD9" s="52">
        <f>IF(OR(O$3 = 0,I$3=0), 0,0.2+0.025*ABS($D$1/O$3-1)/ABS(U$3)+0.04*ABS($B$1/I$3-1))</f>
        <v>2.6846392762906408</v>
      </c>
      <c r="AE9" s="52">
        <f>IF(OR(O$3 = 0,I$3=0), 0,0.5+0.025*ABS($D$1/M$3-1)/ABS((1-(S$3)^2)^0.5)+0.04*ABS($B$1/G$3-1))</f>
        <v>3185.5212195685322</v>
      </c>
      <c r="AF9" s="52">
        <f t="shared" ref="AF9:AG9" si="1">IF(OR(P$3 = 0,J$3=0), 0,0.5+0.025*ABS($D$1/N$3-1)/ABS((1-(T$3)^2)^0.5)+0.04*ABS($B$1/H$3-1))</f>
        <v>2893.1878180686367</v>
      </c>
      <c r="AG9" s="52">
        <f t="shared" si="1"/>
        <v>3917.2783039257761</v>
      </c>
      <c r="AH9" s="52">
        <f>IF(OR(O$3 = 0,I$3=0), 0,0.5+0.04*ABS($D$1/M$3-1)+0.04*ABS($B$1/G$3-1))</f>
        <v>4.4670292125870183</v>
      </c>
      <c r="AI9" s="52">
        <f t="shared" ref="AI9:AJ9" si="2">IF(OR(P$3 = 0,J$3=0), 0,0.5+0.04*ABS($D$1/N$3-1)+0.04*ABS($B$1/H$3-1))</f>
        <v>4.468188606717229</v>
      </c>
      <c r="AJ9" s="52">
        <f t="shared" si="2"/>
        <v>4.4694288117675125</v>
      </c>
      <c r="AK9" s="52">
        <f>IF(OR(O$3 = 0,I$3=0), 0,0.2+0.025*ABS($D$1/M$3-1)/ABS(S$3)+0.04*ABS($B$1/G$3-1))</f>
        <v>2.6831391373848912</v>
      </c>
      <c r="AL9" s="52">
        <f>IF(OR(O$3 = 0,I$3=0), 0,0.5+0.025*ABS($D$1/M$3-1)/ABS((1-(S$3)^2)^0.5)+0.04*ABS($B$1/G$3-1))</f>
        <v>3185.5212195685322</v>
      </c>
      <c r="AM9" s="52">
        <f>IF(OR(O$3 = 0,I$3=0), 0,0.5+0.04*ABS($D$1/M$3-1)+0.04*ABS($B$1/G$3-1))</f>
        <v>4.4670292125870183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1.6339869281038304</v>
      </c>
      <c r="G11" s="77">
        <f>IF(G7=0,1000,G10/ABS(G7))</f>
        <v>4.8557611438178991</v>
      </c>
      <c r="H11" s="77">
        <f t="shared" ref="H11:I11" si="3">IF(H7=0,1000,H10/ABS(H7))</f>
        <v>2.1927459172051749</v>
      </c>
      <c r="I11" s="77">
        <f t="shared" si="3"/>
        <v>5.1047745358082484</v>
      </c>
      <c r="J11" s="77">
        <f t="shared" ref="J11:U11" si="4">IF(J5=0,1000,J8/ABS(J5))</f>
        <v>44.345898004611307</v>
      </c>
      <c r="K11" s="77">
        <f t="shared" si="4"/>
        <v>83.333333333527548</v>
      </c>
      <c r="L11" s="77">
        <f t="shared" si="4"/>
        <v>28.943560057985827</v>
      </c>
      <c r="M11" s="77">
        <f>IF(M7=0,1000,M10/ABS(M7))</f>
        <v>127.55102040817567</v>
      </c>
      <c r="N11" s="77">
        <f t="shared" ref="N11:O11" si="5">IF(N7=0,1000,N10/ABS(N7))</f>
        <v>236.96682464459332</v>
      </c>
      <c r="O11" s="77">
        <f t="shared" si="5"/>
        <v>454.5454545452867</v>
      </c>
      <c r="P11" s="77">
        <f t="shared" si="4"/>
        <v>38.402457757262319</v>
      </c>
      <c r="Q11" s="77">
        <f t="shared" si="4"/>
        <v>40.322580645116631</v>
      </c>
      <c r="R11" s="77">
        <f t="shared" si="4"/>
        <v>806.45161292451394</v>
      </c>
      <c r="S11" s="77">
        <f t="shared" si="4"/>
        <v>33237.550117458937</v>
      </c>
      <c r="T11" s="77">
        <f t="shared" si="4"/>
        <v>27390.95995625119</v>
      </c>
      <c r="U11" s="77">
        <f t="shared" si="4"/>
        <v>50102.354307559734</v>
      </c>
      <c r="V11" s="77">
        <f>IF(V7=0,1000,V10/ABS(V7))</f>
        <v>55.335295524179863</v>
      </c>
      <c r="W11" s="77">
        <f t="shared" ref="W11:X11" si="6">IF(W7=0,1000,W10/ABS(W7))</f>
        <v>5.5010036381870968</v>
      </c>
      <c r="X11" s="77">
        <f t="shared" si="6"/>
        <v>4.6017755136528029</v>
      </c>
      <c r="Y11" s="77">
        <f>IF(Y7=0,1000,Y10/ABS(Y7))</f>
        <v>210.37897003482311</v>
      </c>
      <c r="Z11" s="77">
        <f t="shared" ref="Z11:AA11" si="7">IF(Z7=0,1000,Z10/ABS(Z7))</f>
        <v>534.83827973121265</v>
      </c>
      <c r="AA11" s="77">
        <f t="shared" si="7"/>
        <v>1466.5434623811993</v>
      </c>
      <c r="AB11" s="77">
        <f>IF(AB6=0,1000,AB9/ABS(AB6))</f>
        <v>25.792533632841714</v>
      </c>
      <c r="AC11" s="77">
        <f t="shared" ref="AC11:AM11" si="8">IF(AC6=0,1000,AC9/ABS(AC6))</f>
        <v>180.49368044419774</v>
      </c>
      <c r="AD11" s="77">
        <f t="shared" si="8"/>
        <v>57.792657397843548</v>
      </c>
      <c r="AE11" s="77">
        <f t="shared" si="8"/>
        <v>1000</v>
      </c>
      <c r="AF11" s="77">
        <f t="shared" si="8"/>
        <v>1000</v>
      </c>
      <c r="AG11" s="77">
        <f t="shared" si="8"/>
        <v>1000</v>
      </c>
      <c r="AH11" s="77">
        <f t="shared" si="8"/>
        <v>42.928345238083303</v>
      </c>
      <c r="AI11" s="77">
        <f t="shared" si="8"/>
        <v>301.23005138998673</v>
      </c>
      <c r="AJ11" s="77">
        <f t="shared" si="8"/>
        <v>96.172803307388534</v>
      </c>
      <c r="AK11" s="77">
        <f t="shared" si="8"/>
        <v>59.328234849022969</v>
      </c>
      <c r="AL11" s="77">
        <f t="shared" si="8"/>
        <v>1000</v>
      </c>
      <c r="AM11" s="77">
        <f t="shared" si="8"/>
        <v>98.709781722233643</v>
      </c>
    </row>
    <row r="12" spans="1:39" ht="15.6" thickTop="1" thickBot="1">
      <c r="A12" s="78" t="s">
        <v>47</v>
      </c>
      <c r="B12" s="78"/>
      <c r="C12" s="78"/>
      <c r="D12" s="79"/>
      <c r="E12" s="80">
        <v>4</v>
      </c>
      <c r="F12" s="81">
        <v>49.506423950195313</v>
      </c>
      <c r="G12" s="81">
        <v>46.189006805419922</v>
      </c>
      <c r="H12" s="81">
        <v>46.159431457519531</v>
      </c>
      <c r="I12" s="81">
        <v>46.192390441894531</v>
      </c>
      <c r="J12" s="81">
        <v>119.99534606933594</v>
      </c>
      <c r="K12" s="81">
        <v>119.99575042724609</v>
      </c>
      <c r="L12" s="81">
        <v>120.00891876220703</v>
      </c>
      <c r="M12" s="81">
        <v>4.9997542053461075E-2</v>
      </c>
      <c r="N12" s="81">
        <v>5.005708709359169E-2</v>
      </c>
      <c r="O12" s="81">
        <v>5.0005801022052765E-2</v>
      </c>
      <c r="P12" s="81">
        <v>120.01561737060547</v>
      </c>
      <c r="Q12" s="81">
        <v>119.96794891357422</v>
      </c>
      <c r="R12" s="82">
        <v>120.01644897460937</v>
      </c>
      <c r="S12" s="83">
        <v>0.99999994039535522</v>
      </c>
      <c r="T12" s="84">
        <v>0.99999970197677612</v>
      </c>
      <c r="U12" s="84">
        <v>0.99999994039535522</v>
      </c>
      <c r="V12" s="84">
        <v>46.178451538085937</v>
      </c>
      <c r="W12" s="84">
        <v>1.1188511736690998E-2</v>
      </c>
      <c r="X12" s="84">
        <v>1.0397158563137054E-2</v>
      </c>
      <c r="Y12" s="84">
        <v>4.9953244626522064E-2</v>
      </c>
      <c r="Z12" s="84">
        <v>0</v>
      </c>
      <c r="AA12" s="84">
        <v>3.683093236759305E-4</v>
      </c>
      <c r="AB12" s="84">
        <v>2.3093483448028564</v>
      </c>
      <c r="AC12" s="84">
        <v>2.3106141090393066</v>
      </c>
      <c r="AD12" s="84">
        <v>2.3098962306976318</v>
      </c>
      <c r="AE12" s="84">
        <v>0</v>
      </c>
      <c r="AF12" s="84">
        <v>0</v>
      </c>
      <c r="AG12" s="84">
        <v>0</v>
      </c>
      <c r="AH12" s="84">
        <v>2.3093485832214355</v>
      </c>
      <c r="AI12" s="84">
        <v>2.3106148242950439</v>
      </c>
      <c r="AJ12" s="84">
        <v>2.3098964691162109</v>
      </c>
      <c r="AK12" s="84">
        <v>6.9298586845397949</v>
      </c>
      <c r="AL12" s="84">
        <v>0</v>
      </c>
      <c r="AM12" s="85">
        <v>6.9298596382141113</v>
      </c>
    </row>
    <row r="13" spans="1:39">
      <c r="A13" s="86" t="s">
        <v>48</v>
      </c>
      <c r="B13" s="86"/>
      <c r="C13" s="86"/>
      <c r="D13" s="87"/>
      <c r="E13" s="88"/>
      <c r="F13" s="89">
        <v>7.5439501953127319E-3</v>
      </c>
      <c r="G13" s="90">
        <v>1.0983194580077793E-2</v>
      </c>
      <c r="H13" s="90">
        <v>2.9385424804715399E-3</v>
      </c>
      <c r="I13" s="90">
        <v>6.0195581054713898E-3</v>
      </c>
      <c r="J13" s="89">
        <v>6.1639306640586256E-3</v>
      </c>
      <c r="K13" s="89">
        <v>8.6495727539102063E-3</v>
      </c>
      <c r="L13" s="89">
        <v>1.4828762207031332E-2</v>
      </c>
      <c r="M13" s="90">
        <v>3.9457946538923316E-5</v>
      </c>
      <c r="N13" s="90">
        <v>3.4087093591692041E-5</v>
      </c>
      <c r="O13" s="90">
        <v>1.1989779472379447E-6</v>
      </c>
      <c r="P13" s="89">
        <v>9.5973706054337526E-3</v>
      </c>
      <c r="Q13" s="89">
        <v>2.3651086425758194E-2</v>
      </c>
      <c r="R13" s="91">
        <v>1.4068974609372731E-2</v>
      </c>
      <c r="S13" s="92">
        <v>2.4186912328527654E-7</v>
      </c>
      <c r="T13" s="93">
        <v>6.7669966297145834E-8</v>
      </c>
      <c r="U13" s="93">
        <v>1.3998677439452933E-7</v>
      </c>
      <c r="V13" s="94">
        <v>8.4717510221992143E-3</v>
      </c>
      <c r="W13" s="94">
        <v>2.8730057213303788E-4</v>
      </c>
      <c r="X13" s="94">
        <v>3.2812186106533116E-3</v>
      </c>
      <c r="Y13" s="94">
        <v>6.9088611613775386E-5</v>
      </c>
      <c r="Z13" s="94">
        <v>1.0761722178035659E-5</v>
      </c>
      <c r="AA13" s="94">
        <v>3.6168123501937563E-4</v>
      </c>
      <c r="AB13" s="94">
        <v>2.3598579075505555E-3</v>
      </c>
      <c r="AC13" s="94">
        <v>1.4347189807932814E-3</v>
      </c>
      <c r="AD13" s="94">
        <v>3.4719706751218382E-4</v>
      </c>
      <c r="AE13" s="94">
        <v>1.7950348085539192E-3</v>
      </c>
      <c r="AF13" s="94">
        <v>1.9748368668689453E-3</v>
      </c>
      <c r="AG13" s="94">
        <v>1.4596332212222229E-3</v>
      </c>
      <c r="AH13" s="94">
        <v>2.3603164085641559E-3</v>
      </c>
      <c r="AI13" s="94">
        <v>1.4345897850440714E-3</v>
      </c>
      <c r="AJ13" s="94">
        <v>3.4741975378960177E-4</v>
      </c>
      <c r="AK13" s="94">
        <v>1.2723359942690138E-3</v>
      </c>
      <c r="AL13" s="94">
        <v>5.2295048966450874E-3</v>
      </c>
      <c r="AM13" s="95">
        <v>1.2733847958887878E-3</v>
      </c>
    </row>
    <row r="14" spans="1:39">
      <c r="A14" s="96" t="s">
        <v>49</v>
      </c>
      <c r="B14" s="96"/>
      <c r="C14" s="96"/>
      <c r="D14" s="97"/>
      <c r="E14" s="98"/>
      <c r="F14" s="99">
        <v>1.5240648263784417E-2</v>
      </c>
      <c r="G14" s="99">
        <v>2.3773153587431064E-2</v>
      </c>
      <c r="H14" s="99">
        <v>6.3656664085304541E-3</v>
      </c>
      <c r="I14" s="99">
        <v>1.3029794976648308E-2</v>
      </c>
      <c r="J14" s="99">
        <v>5.1365442518670184E-3</v>
      </c>
      <c r="K14" s="99">
        <v>7.2077130121147278E-3</v>
      </c>
      <c r="L14" s="99">
        <v>1.2357910466283241E-2</v>
      </c>
      <c r="M14" s="99">
        <v>7.8857538499357116E-2</v>
      </c>
      <c r="N14" s="99">
        <v>6.8142841476304977E-2</v>
      </c>
      <c r="O14" s="99">
        <v>2.3976202276440191E-3</v>
      </c>
      <c r="P14" s="99">
        <v>7.9974076345784573E-3</v>
      </c>
      <c r="Q14" s="99">
        <v>1.9710618431422033E-2</v>
      </c>
      <c r="R14" s="100">
        <v>1.1723912983536436E-2</v>
      </c>
      <c r="S14" s="101">
        <v>2.4186919620249446E-5</v>
      </c>
      <c r="T14" s="102">
        <v>6.7669991043600736E-6</v>
      </c>
      <c r="U14" s="102">
        <v>1.3998680233469389E-5</v>
      </c>
      <c r="V14" s="102">
        <v>1.8342315137923539E-2</v>
      </c>
      <c r="W14" s="102">
        <v>0</v>
      </c>
      <c r="X14" s="102">
        <v>0</v>
      </c>
      <c r="Y14" s="102">
        <v>0.13811553188627329</v>
      </c>
      <c r="Z14" s="102">
        <v>0</v>
      </c>
      <c r="AA14" s="102">
        <v>0</v>
      </c>
      <c r="AB14" s="103">
        <v>0.10208286256819499</v>
      </c>
      <c r="AC14" s="103">
        <v>6.2131118395133703E-2</v>
      </c>
      <c r="AD14" s="103">
        <v>1.5028592369941345E-2</v>
      </c>
      <c r="AE14" s="103">
        <v>0</v>
      </c>
      <c r="AF14" s="103">
        <v>0</v>
      </c>
      <c r="AG14" s="103">
        <v>0</v>
      </c>
      <c r="AH14" s="103">
        <v>0.10210266564885985</v>
      </c>
      <c r="AI14" s="103">
        <v>6.2125500799139068E-2</v>
      </c>
      <c r="AJ14" s="103">
        <v>1.5038228451262506E-2</v>
      </c>
      <c r="AK14" s="103">
        <v>1.8356830804375366E-2</v>
      </c>
      <c r="AL14" s="103">
        <v>0</v>
      </c>
      <c r="AM14" s="104">
        <v>1.8371957249433829E-2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1.9023459911800111E-2</v>
      </c>
      <c r="H15" s="109">
        <v>5.0897072494527403E-3</v>
      </c>
      <c r="I15" s="109">
        <v>1.042618533899955E-2</v>
      </c>
      <c r="J15" s="108"/>
      <c r="K15" s="108"/>
      <c r="L15" s="108"/>
      <c r="M15" s="109">
        <v>7.8915893077846633E-4</v>
      </c>
      <c r="N15" s="109">
        <v>6.8174187183384083E-4</v>
      </c>
      <c r="O15" s="109">
        <v>2.3979558944758894E-5</v>
      </c>
      <c r="P15" s="108"/>
      <c r="Q15" s="108"/>
      <c r="R15" s="110"/>
      <c r="S15" s="111"/>
      <c r="T15" s="112"/>
      <c r="U15" s="112"/>
      <c r="V15" s="113">
        <v>1.4673510041048263E-2</v>
      </c>
      <c r="W15" s="113">
        <v>4.9761941999313742E-4</v>
      </c>
      <c r="X15" s="113">
        <v>5.6832399942033625E-3</v>
      </c>
      <c r="Y15" s="113">
        <v>1.3817722322755077E-3</v>
      </c>
      <c r="Z15" s="113">
        <v>2.1523444356071316E-4</v>
      </c>
      <c r="AA15" s="113">
        <v>7.233624700387512E-3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2.6831391373848912</v>
      </c>
      <c r="AC17" s="103">
        <f>IF(OR(N$3 = 0,H$3=0), 0,0.2+0.025*ABS($D$1/N$3-1)/ABS(T$3)+0.04*ABS($B$1/H$3-1))</f>
        <v>2.6838791941337887</v>
      </c>
      <c r="AD17" s="103">
        <f t="shared" ref="AD17" si="9">IF(OR(O$3 = 0,I$3=0), 0,0.2+0.025*ABS($D$1/O$3-1)/ABS(U$3)+0.04*ABS($B$1/I$3-1))</f>
        <v>2.6846392762906408</v>
      </c>
      <c r="AE17" s="103">
        <f>IF(OR(O$3 = 0,I$3=0), 0,0.5+0.025*ABS($D$1/M$3-1)/ABS((1-(S$3)^2)^0.5)+0.04*ABS($B$1/G$3-1))</f>
        <v>3185.5212195685322</v>
      </c>
      <c r="AF17" s="103">
        <f t="shared" ref="AF17:AG17" si="10">IF(OR(P$3 = 0,J$3=0), 0,0.5+0.025*ABS($D$1/N$3-1)/ABS((1-(T$3)^2)^0.5)+0.04*ABS($B$1/H$3-1))</f>
        <v>2893.1878180686367</v>
      </c>
      <c r="AG17" s="103">
        <f t="shared" si="10"/>
        <v>3917.2783039257761</v>
      </c>
      <c r="AH17" s="103">
        <f>IF(OR(O$3 = 0,I$3=0), 0,0.5+0.04*ABS($D$1/M$3-1)+0.04*ABS($B$1/G$3-1))</f>
        <v>4.4670292125870183</v>
      </c>
      <c r="AI17" s="103">
        <f t="shared" ref="AI17:AJ17" si="11">IF(OR(P$3 = 0,J$3=0), 0,0.5+0.04*ABS($D$1/N$3-1)+0.04*ABS($B$1/H$3-1))</f>
        <v>4.468188606717229</v>
      </c>
      <c r="AJ17" s="103">
        <f t="shared" si="11"/>
        <v>4.4694288117675125</v>
      </c>
      <c r="AK17" s="103">
        <f>IF(OR(O$3 = 0,I$3=0), 0,0.2+0.025*ABS($D$1/M$3-1)/ABS(S$3)+0.04*ABS($B$1/G$3-1))</f>
        <v>2.6831391373848912</v>
      </c>
      <c r="AL17" s="103">
        <f>IF(OR(O$3 = 0,I$3=0), 0,0.5+0.025*ABS($D$1/M$3-1)/ABS((1-(S$3)^2)^0.5)+0.04*ABS($B$1/G$3-1))</f>
        <v>3185.5212195685322</v>
      </c>
      <c r="AM17" s="103">
        <f>IF(OR(O$3 = 0,I$3=0), 0,0.5+0.04*ABS($D$1/M$3-1)+0.04*ABS($B$1/G$3-1))</f>
        <v>4.4670292125870183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1.3255654850708427</v>
      </c>
      <c r="G19" s="77">
        <f>IF(G15=0,1000,G18/ABS(G15))</f>
        <v>5.256667318334177</v>
      </c>
      <c r="H19" s="77">
        <f t="shared" ref="H19:I19" si="12">IF(H15=0,1000,H18/ABS(H15))</f>
        <v>19.647495444998786</v>
      </c>
      <c r="I19" s="77">
        <f t="shared" si="12"/>
        <v>9.5912356004210029</v>
      </c>
      <c r="J19" s="77">
        <f t="shared" ref="J19:U19" si="13">IF(J13=0,1000,J16/ABS(J13))</f>
        <v>32.446828314631055</v>
      </c>
      <c r="K19" s="77">
        <f t="shared" si="13"/>
        <v>23.122529365347688</v>
      </c>
      <c r="L19" s="77">
        <f t="shared" si="13"/>
        <v>13.487302392991797</v>
      </c>
      <c r="M19" s="77">
        <f>IF(M15=0,1000,M18/ABS(M15))</f>
        <v>126.71718724814397</v>
      </c>
      <c r="N19" s="77">
        <f t="shared" ref="N19:O19" si="14">IF(N15=0,1000,N18/ABS(N15))</f>
        <v>146.68308362959513</v>
      </c>
      <c r="O19" s="77">
        <f t="shared" si="14"/>
        <v>4170.2184861017458</v>
      </c>
      <c r="P19" s="77">
        <f t="shared" si="13"/>
        <v>52.097602620129571</v>
      </c>
      <c r="Q19" s="77">
        <f t="shared" si="13"/>
        <v>21.140677895263803</v>
      </c>
      <c r="R19" s="77">
        <f t="shared" si="13"/>
        <v>35.539192718913625</v>
      </c>
      <c r="S19" s="77">
        <f t="shared" si="13"/>
        <v>41344.673781304999</v>
      </c>
      <c r="T19" s="77">
        <f t="shared" si="13"/>
        <v>147776.0452264593</v>
      </c>
      <c r="U19" s="77">
        <f t="shared" si="13"/>
        <v>71435.31982397617</v>
      </c>
      <c r="V19" s="77">
        <f>IF(V15=0,1000,V18/ABS(V15))</f>
        <v>6.8150019811385292</v>
      </c>
      <c r="W19" s="77">
        <f t="shared" ref="W19:X19" si="15">IF(W15=0,1000,W18/ABS(W15))</f>
        <v>200.95678742075438</v>
      </c>
      <c r="X19" s="77">
        <f t="shared" si="15"/>
        <v>17.595596895783974</v>
      </c>
      <c r="Y19" s="77">
        <f>IF(Y15=0,1000,Y18/ABS(Y15))</f>
        <v>72.370827596759298</v>
      </c>
      <c r="Z19" s="77">
        <f t="shared" ref="Z19:AA19" si="16">IF(Z15=0,1000,Z18/ABS(Z15))</f>
        <v>464.60965236631415</v>
      </c>
      <c r="AA19" s="77">
        <f t="shared" si="16"/>
        <v>13.82432793266741</v>
      </c>
      <c r="AB19" s="77">
        <f>IF(AB14=0,1000,AB17/ABS(AB14))</f>
        <v>26.28393316843421</v>
      </c>
      <c r="AC19" s="77">
        <f t="shared" ref="AC19:AM19" si="17">IF(AC14=0,1000,AC17/ABS(AC14))</f>
        <v>43.197020486017813</v>
      </c>
      <c r="AD19" s="77">
        <f t="shared" si="17"/>
        <v>178.63544437203461</v>
      </c>
      <c r="AE19" s="77">
        <f>IF(AE14=0,1000,AE17/ABS(AE14))</f>
        <v>1000</v>
      </c>
      <c r="AF19" s="77">
        <f t="shared" si="17"/>
        <v>1000</v>
      </c>
      <c r="AG19" s="77">
        <f t="shared" si="17"/>
        <v>1000</v>
      </c>
      <c r="AH19" s="77">
        <f t="shared" si="17"/>
        <v>43.750368163251771</v>
      </c>
      <c r="AI19" s="77">
        <f t="shared" si="17"/>
        <v>71.921973251588639</v>
      </c>
      <c r="AJ19" s="77">
        <f t="shared" si="17"/>
        <v>297.20447632861237</v>
      </c>
      <c r="AK19" s="77">
        <f t="shared" si="17"/>
        <v>146.16570616020292</v>
      </c>
      <c r="AL19" s="77">
        <f t="shared" si="17"/>
        <v>1000</v>
      </c>
      <c r="AM19" s="77">
        <f t="shared" si="17"/>
        <v>243.14389326834947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5" priority="1" operator="between">
      <formula>2</formula>
      <formula>1</formula>
    </cfRule>
    <cfRule type="cellIs" dxfId="4" priority="2" operator="lessThanOr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5</v>
      </c>
      <c r="F2" s="12">
        <v>49.505000000000003</v>
      </c>
      <c r="G2" s="12">
        <v>46.188000000000002</v>
      </c>
      <c r="H2" s="12">
        <v>46.188000000000002</v>
      </c>
      <c r="I2" s="12">
        <v>46.188000000000002</v>
      </c>
      <c r="J2" s="12">
        <v>120</v>
      </c>
      <c r="K2" s="12">
        <v>120</v>
      </c>
      <c r="L2" s="12">
        <v>120</v>
      </c>
      <c r="M2" s="12">
        <v>0.1</v>
      </c>
      <c r="N2" s="12">
        <v>0.1</v>
      </c>
      <c r="O2" s="12">
        <v>0.1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46.187999999999995</v>
      </c>
      <c r="W2" s="15">
        <v>0</v>
      </c>
      <c r="X2" s="15">
        <v>0</v>
      </c>
      <c r="Y2" s="15">
        <v>9.9999999999999992E-2</v>
      </c>
      <c r="Z2" s="15">
        <v>0</v>
      </c>
      <c r="AA2" s="15">
        <v>0</v>
      </c>
      <c r="AB2" s="15">
        <v>2.309400000000001</v>
      </c>
      <c r="AC2" s="15">
        <v>2.309400000000001</v>
      </c>
      <c r="AD2" s="15">
        <v>2.3093999999999997</v>
      </c>
      <c r="AE2" s="15">
        <v>-3.9999981349995655</v>
      </c>
      <c r="AF2" s="15">
        <v>-3.9999981349995655</v>
      </c>
      <c r="AG2" s="15">
        <v>-3.9999981349995655</v>
      </c>
      <c r="AH2" s="15">
        <v>4.6188000000000002</v>
      </c>
      <c r="AI2" s="15">
        <v>4.6188000000000002</v>
      </c>
      <c r="AJ2" s="15">
        <v>4.6188000000000002</v>
      </c>
      <c r="AK2" s="15">
        <v>6.9282000000000021</v>
      </c>
      <c r="AL2" s="15">
        <v>-11.999994404998697</v>
      </c>
      <c r="AM2" s="16">
        <v>13.856400000000001</v>
      </c>
    </row>
    <row r="3" spans="1:39" ht="15.6" thickTop="1" thickBot="1">
      <c r="A3" s="17" t="s">
        <v>38</v>
      </c>
      <c r="B3" s="18"/>
      <c r="C3" s="18"/>
      <c r="D3" s="19"/>
      <c r="E3" s="20">
        <v>5</v>
      </c>
      <c r="F3" s="21">
        <v>49.49888</v>
      </c>
      <c r="G3" s="21">
        <v>46.200119999999998</v>
      </c>
      <c r="H3" s="21">
        <v>46.162390000000002</v>
      </c>
      <c r="I3" s="21">
        <v>46.198030000000003</v>
      </c>
      <c r="J3" s="21">
        <v>120.00165999999999</v>
      </c>
      <c r="K3" s="21">
        <v>120.0042</v>
      </c>
      <c r="L3" s="21">
        <v>119.99414000000002</v>
      </c>
      <c r="M3" s="21">
        <v>0.100019</v>
      </c>
      <c r="N3" s="21">
        <v>0.100045</v>
      </c>
      <c r="O3" s="21">
        <v>0.100008</v>
      </c>
      <c r="P3" s="21">
        <v>120.00882999999999</v>
      </c>
      <c r="Q3" s="21">
        <v>119.99699999999999</v>
      </c>
      <c r="R3" s="22">
        <v>119.99417000000001</v>
      </c>
      <c r="S3" s="23">
        <v>0.50062306172201287</v>
      </c>
      <c r="T3" s="24">
        <v>0.50073138726043387</v>
      </c>
      <c r="U3" s="24">
        <v>0.50062260846061135</v>
      </c>
      <c r="V3" s="24">
        <v>46.186846623874331</v>
      </c>
      <c r="W3" s="24">
        <v>1.086747203856926E-2</v>
      </c>
      <c r="X3" s="24">
        <v>1.3625095467977697E-2</v>
      </c>
      <c r="Y3" s="24">
        <v>0.10002399979524187</v>
      </c>
      <c r="Z3" s="24">
        <v>1.4979015912689516E-5</v>
      </c>
      <c r="AA3" s="24">
        <v>7.5668486150602579E-6</v>
      </c>
      <c r="AB3" s="24">
        <v>2.3133240006974405</v>
      </c>
      <c r="AC3" s="24">
        <v>2.3125359314869995</v>
      </c>
      <c r="AD3" s="24">
        <v>2.3129628506604325</v>
      </c>
      <c r="AE3" s="24">
        <v>-4.0001443264727943</v>
      </c>
      <c r="AF3" s="24">
        <v>-3.9976271814870161</v>
      </c>
      <c r="AG3" s="24">
        <v>-3.999524666710744</v>
      </c>
      <c r="AH3" s="24">
        <v>4.6208898022799998</v>
      </c>
      <c r="AI3" s="24">
        <v>4.6183163075500007</v>
      </c>
      <c r="AJ3" s="24">
        <v>4.6201725842400005</v>
      </c>
      <c r="AK3" s="24">
        <v>6.9388227828448725</v>
      </c>
      <c r="AL3" s="24">
        <v>-11.997296174670554</v>
      </c>
      <c r="AM3" s="25">
        <v>13.859378694070001</v>
      </c>
    </row>
    <row r="4" spans="1:39" ht="15.6" thickTop="1" thickBot="1">
      <c r="A4" s="26" t="s">
        <v>39</v>
      </c>
      <c r="B4" s="27"/>
      <c r="C4" s="27"/>
      <c r="D4" s="28"/>
      <c r="E4" s="29">
        <v>5</v>
      </c>
      <c r="F4" s="30">
        <v>49.505000000000003</v>
      </c>
      <c r="G4" s="30">
        <v>46.186999999999998</v>
      </c>
      <c r="H4" s="30">
        <v>46.188899999999997</v>
      </c>
      <c r="I4" s="30">
        <v>46.1875</v>
      </c>
      <c r="J4" s="30">
        <v>119.99900000000002</v>
      </c>
      <c r="K4" s="30">
        <v>120</v>
      </c>
      <c r="L4" s="30">
        <v>120.00099999999998</v>
      </c>
      <c r="M4" s="30">
        <v>9.9998900000000002E-2</v>
      </c>
      <c r="N4" s="30">
        <v>0.10000100000000001</v>
      </c>
      <c r="O4" s="30">
        <v>0.100004</v>
      </c>
      <c r="P4" s="30">
        <v>120.00150000000002</v>
      </c>
      <c r="Q4" s="30">
        <v>120</v>
      </c>
      <c r="R4" s="31">
        <v>119.99849999999999</v>
      </c>
      <c r="S4" s="32">
        <v>0.49999244248361074</v>
      </c>
      <c r="T4" s="33">
        <v>0.5000302296847805</v>
      </c>
      <c r="U4" s="33">
        <v>0.5000302296847805</v>
      </c>
      <c r="V4" s="33">
        <v>46.187799998436702</v>
      </c>
      <c r="W4" s="33">
        <v>4.2231019470677079E-4</v>
      </c>
      <c r="X4" s="33">
        <v>7.8277030563636671E-4</v>
      </c>
      <c r="Y4" s="33">
        <v>0.10000129999238455</v>
      </c>
      <c r="Z4" s="33">
        <v>1.2000297359856496E-6</v>
      </c>
      <c r="AA4" s="33">
        <v>2.1125901292840139E-6</v>
      </c>
      <c r="AB4" s="33">
        <v>2.3092896916330168</v>
      </c>
      <c r="AC4" s="33">
        <v>2.3096077234350103</v>
      </c>
      <c r="AD4" s="33">
        <v>2.3096070039415122</v>
      </c>
      <c r="AE4" s="33">
        <v>-3.9998876859388841</v>
      </c>
      <c r="AF4" s="33">
        <v>-4.0000354599652503</v>
      </c>
      <c r="AG4" s="33">
        <v>-4.0000342138664093</v>
      </c>
      <c r="AH4" s="33">
        <v>4.6186491942999996</v>
      </c>
      <c r="AI4" s="33">
        <v>4.6189361889000002</v>
      </c>
      <c r="AJ4" s="33">
        <v>4.6189347499999984</v>
      </c>
      <c r="AK4" s="33">
        <v>6.9285044190095384</v>
      </c>
      <c r="AL4" s="33">
        <v>-11.999957359770544</v>
      </c>
      <c r="AM4" s="34">
        <v>13.856520133199997</v>
      </c>
    </row>
    <row r="5" spans="1:39">
      <c r="A5" s="35" t="s">
        <v>40</v>
      </c>
      <c r="B5" s="35"/>
      <c r="C5" s="35"/>
      <c r="D5" s="36"/>
      <c r="E5" s="37"/>
      <c r="F5" s="38">
        <v>6.1200000000027899E-3</v>
      </c>
      <c r="G5" s="39">
        <v>1.3120000000000687E-2</v>
      </c>
      <c r="H5" s="39">
        <v>2.6509999999994704E-2</v>
      </c>
      <c r="I5" s="39">
        <v>1.0530000000002815E-2</v>
      </c>
      <c r="J5" s="38">
        <v>2.6599999999632473E-3</v>
      </c>
      <c r="K5" s="38">
        <v>4.199999999997317E-3</v>
      </c>
      <c r="L5" s="38">
        <v>6.8599999999605643E-3</v>
      </c>
      <c r="M5" s="39">
        <v>2.0099999999995122E-5</v>
      </c>
      <c r="N5" s="39">
        <v>4.3999999999988493E-5</v>
      </c>
      <c r="O5" s="39">
        <v>4.0000000000040004E-6</v>
      </c>
      <c r="P5" s="38">
        <v>7.3299999999676402E-3</v>
      </c>
      <c r="Q5" s="38">
        <v>3.0000000000143245E-3</v>
      </c>
      <c r="R5" s="40">
        <v>4.3299999999817373E-3</v>
      </c>
      <c r="S5" s="41">
        <v>6.306192384021303E-4</v>
      </c>
      <c r="T5" s="42">
        <v>7.0115757565336612E-4</v>
      </c>
      <c r="U5" s="42">
        <v>5.9237877583084853E-4</v>
      </c>
      <c r="V5" s="43">
        <v>9.5337456237132301E-4</v>
      </c>
      <c r="W5" s="43">
        <v>1.044516184386249E-2</v>
      </c>
      <c r="X5" s="43">
        <v>1.284232516234133E-2</v>
      </c>
      <c r="Y5" s="43">
        <v>2.2699802857323315E-5</v>
      </c>
      <c r="Z5" s="43">
        <v>1.3778986176703866E-5</v>
      </c>
      <c r="AA5" s="43">
        <v>5.4542584857762444E-6</v>
      </c>
      <c r="AB5" s="43">
        <v>4.0343090644237023E-3</v>
      </c>
      <c r="AC5" s="43">
        <v>2.928208051989234E-3</v>
      </c>
      <c r="AD5" s="43">
        <v>3.3558467189203078E-3</v>
      </c>
      <c r="AE5" s="43">
        <v>2.566405339101685E-4</v>
      </c>
      <c r="AF5" s="43">
        <v>2.4082784782342159E-3</v>
      </c>
      <c r="AG5" s="43">
        <v>5.0954715566531306E-4</v>
      </c>
      <c r="AH5" s="43">
        <v>2.2406079800001422E-3</v>
      </c>
      <c r="AI5" s="43">
        <v>6.1988134999957367E-4</v>
      </c>
      <c r="AJ5" s="43">
        <v>1.2378342400021225E-3</v>
      </c>
      <c r="AK5" s="43">
        <v>1.0318363835334132E-2</v>
      </c>
      <c r="AL5" s="43">
        <v>2.6611850999902487E-3</v>
      </c>
      <c r="AM5" s="44">
        <v>2.8585608700044673E-3</v>
      </c>
    </row>
    <row r="6" spans="1:39">
      <c r="A6" s="45" t="s">
        <v>41</v>
      </c>
      <c r="B6" s="45"/>
      <c r="C6" s="45"/>
      <c r="D6" s="46"/>
      <c r="E6" s="47"/>
      <c r="F6" s="48">
        <v>1.2363916112855059E-2</v>
      </c>
      <c r="G6" s="48">
        <v>2.8398194636725375E-2</v>
      </c>
      <c r="H6" s="48">
        <v>5.7427702508459161E-2</v>
      </c>
      <c r="I6" s="48">
        <v>2.2793179709184166E-2</v>
      </c>
      <c r="J6" s="48">
        <v>2.2166360031713292E-3</v>
      </c>
      <c r="K6" s="48">
        <v>3.4998775042851147E-3</v>
      </c>
      <c r="L6" s="48">
        <v>5.7169458441558591E-3</v>
      </c>
      <c r="M6" s="48">
        <v>2.0096181725467285E-2</v>
      </c>
      <c r="N6" s="48">
        <v>4.3980208905980804E-2</v>
      </c>
      <c r="O6" s="48">
        <v>3.9996800256019522E-3</v>
      </c>
      <c r="P6" s="48">
        <v>6.1078838948497713E-3</v>
      </c>
      <c r="Q6" s="48">
        <v>2.5000625015744768E-3</v>
      </c>
      <c r="R6" s="49">
        <v>3.6085086466965326E-3</v>
      </c>
      <c r="S6" s="50">
        <v>0.12596687740132553</v>
      </c>
      <c r="T6" s="51">
        <v>0.14002668765972309</v>
      </c>
      <c r="U6" s="51">
        <v>0.11832841062699559</v>
      </c>
      <c r="V6" s="51">
        <v>2.0641689832934305E-3</v>
      </c>
      <c r="W6" s="51">
        <v>0</v>
      </c>
      <c r="X6" s="51">
        <v>0</v>
      </c>
      <c r="Y6" s="51">
        <v>2.2694356258289864E-2</v>
      </c>
      <c r="Z6" s="51">
        <v>0</v>
      </c>
      <c r="AA6" s="51">
        <v>0</v>
      </c>
      <c r="AB6" s="52">
        <v>0.17439446714802617</v>
      </c>
      <c r="AC6" s="52">
        <v>0.1266232455945602</v>
      </c>
      <c r="AD6" s="52">
        <v>0.14508865622126593</v>
      </c>
      <c r="AE6" s="52">
        <v>-6.4157818559628411E-3</v>
      </c>
      <c r="AF6" s="52">
        <v>-6.0242698203247597E-2</v>
      </c>
      <c r="AG6" s="52">
        <v>-1.2740192851076242E-2</v>
      </c>
      <c r="AH6" s="52">
        <v>4.8488669409398173E-2</v>
      </c>
      <c r="AI6" s="52">
        <v>1.3422236778935965E-2</v>
      </c>
      <c r="AJ6" s="52">
        <v>2.6791948080565939E-2</v>
      </c>
      <c r="AK6" s="52">
        <v>0.14870481864509688</v>
      </c>
      <c r="AL6" s="52">
        <v>-2.2181540417487648E-2</v>
      </c>
      <c r="AM6" s="53">
        <v>2.0625461884720395E-2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2.2724517190613469E-2</v>
      </c>
      <c r="H7" s="58">
        <v>4.5916688317302681E-2</v>
      </c>
      <c r="I7" s="58">
        <v>1.8238503507409395E-2</v>
      </c>
      <c r="J7" s="57"/>
      <c r="K7" s="57"/>
      <c r="L7" s="57"/>
      <c r="M7" s="58">
        <v>4.0199999999990249E-4</v>
      </c>
      <c r="N7" s="58">
        <v>8.7999999999976986E-4</v>
      </c>
      <c r="O7" s="58">
        <v>8.0000000000080007E-5</v>
      </c>
      <c r="P7" s="57"/>
      <c r="Q7" s="57"/>
      <c r="R7" s="59"/>
      <c r="S7" s="60"/>
      <c r="T7" s="61"/>
      <c r="U7" s="61"/>
      <c r="V7" s="62">
        <v>1.6512939505868591E-3</v>
      </c>
      <c r="W7" s="62">
        <v>1.8091559442041206E-2</v>
      </c>
      <c r="X7" s="62">
        <v>2.2243570039562361E-2</v>
      </c>
      <c r="Y7" s="62">
        <v>4.5399605714646629E-4</v>
      </c>
      <c r="Z7" s="62">
        <v>2.7557972353407735E-4</v>
      </c>
      <c r="AA7" s="62">
        <v>1.0908516971552489E-4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2.6564633616886453</v>
      </c>
      <c r="AC9" s="52">
        <f t="shared" ref="AC9" si="0">IF(OR(N$3 = 0,H$3=0), 0,0.2+0.025*ABS($D$1/N$3-1)/ABS(T$3)+0.04*ABS($B$1/H$3-1))</f>
        <v>2.6553263245871355</v>
      </c>
      <c r="AD9" s="52">
        <f>IF(OR(O$3 = 0,I$3=0), 0,0.2+0.025*ABS($D$1/O$3-1)/ABS(U$3)+0.04*ABS($B$1/I$3-1))</f>
        <v>2.6567424219743869</v>
      </c>
      <c r="AE9" s="52">
        <f>IF(OR(O$3 = 0,I$3=0), 0,0.5+0.025*ABS($D$1/M$3-1)/ABS((1-(S$3)^2)^0.5)+0.04*ABS($B$1/G$3-1))</f>
        <v>1.9248090228144406</v>
      </c>
      <c r="AF9" s="52">
        <f t="shared" ref="AF9:AG9" si="1">IF(OR(P$3 = 0,J$3=0), 0,0.5+0.025*ABS($D$1/N$3-1)/ABS((1-(T$3)^2)^0.5)+0.04*ABS($B$1/H$3-1))</f>
        <v>1.9245770668176465</v>
      </c>
      <c r="AG9" s="52">
        <f t="shared" si="1"/>
        <v>1.9249696502417615</v>
      </c>
      <c r="AH9" s="52">
        <f>IF(OR(O$3 = 0,I$3=0), 0,0.5+0.04*ABS($D$1/M$3-1)+0.04*ABS($B$1/G$3-1))</f>
        <v>2.4696069553372375</v>
      </c>
      <c r="AI9" s="52">
        <f t="shared" ref="AI9:AJ9" si="2">IF(OR(P$3 = 0,J$3=0), 0,0.5+0.04*ABS($D$1/N$3-1)+0.04*ABS($B$1/H$3-1))</f>
        <v>2.4691281438495416</v>
      </c>
      <c r="AJ9" s="52">
        <f t="shared" si="2"/>
        <v>2.4698291573577373</v>
      </c>
      <c r="AK9" s="52">
        <f>IF(OR(O$3 = 0,I$3=0), 0,0.2+0.025*ABS($D$1/M$3-1)/ABS(S$3)+0.04*ABS($B$1/G$3-1))</f>
        <v>2.6564633616886453</v>
      </c>
      <c r="AL9" s="52">
        <f>IF(OR(O$3 = 0,I$3=0), 0,0.5+0.025*ABS($D$1/M$3-1)/ABS((1-(S$3)^2)^0.5)+0.04*ABS($B$1/G$3-1))</f>
        <v>1.9248090228144406</v>
      </c>
      <c r="AM9" s="52">
        <f>IF(OR(O$3 = 0,I$3=0), 0,0.5+0.04*ABS($D$1/M$3-1)+0.04*ABS($B$1/G$3-1))</f>
        <v>2.4696069553372375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1.6339869281038304</v>
      </c>
      <c r="G11" s="77">
        <f>IF(G7=0,1000,G10/ABS(G7))</f>
        <v>4.4005335365851357</v>
      </c>
      <c r="H11" s="77">
        <f t="shared" ref="H11:I11" si="3">IF(H7=0,1000,H10/ABS(H7))</f>
        <v>2.1778574122976817</v>
      </c>
      <c r="I11" s="77">
        <f t="shared" si="3"/>
        <v>5.4829059829045175</v>
      </c>
      <c r="J11" s="77">
        <f t="shared" ref="J11:U11" si="4">IF(J5=0,1000,J8/ABS(J5))</f>
        <v>75.187969925850894</v>
      </c>
      <c r="K11" s="77">
        <f t="shared" si="4"/>
        <v>47.619047619078039</v>
      </c>
      <c r="L11" s="77">
        <f t="shared" si="4"/>
        <v>29.154518950604917</v>
      </c>
      <c r="M11" s="77">
        <f>IF(M7=0,1000,M10/ABS(M7))</f>
        <v>248.75621890553299</v>
      </c>
      <c r="N11" s="77">
        <f t="shared" ref="N11:O11" si="5">IF(N7=0,1000,N10/ABS(N7))</f>
        <v>113.63636363639336</v>
      </c>
      <c r="O11" s="77">
        <f t="shared" si="5"/>
        <v>1249.9999999987499</v>
      </c>
      <c r="P11" s="77">
        <f t="shared" si="4"/>
        <v>68.21282401121519</v>
      </c>
      <c r="Q11" s="77">
        <f t="shared" si="4"/>
        <v>166.66666666587085</v>
      </c>
      <c r="R11" s="77">
        <f t="shared" si="4"/>
        <v>115.47344110903207</v>
      </c>
      <c r="S11" s="77">
        <f t="shared" si="4"/>
        <v>15.857429318740904</v>
      </c>
      <c r="T11" s="77">
        <f t="shared" si="4"/>
        <v>14.262129294804536</v>
      </c>
      <c r="U11" s="77">
        <f t="shared" si="4"/>
        <v>16.881090964095346</v>
      </c>
      <c r="V11" s="77">
        <f>IF(V7=0,1000,V10/ABS(V7))</f>
        <v>60.558569820025475</v>
      </c>
      <c r="W11" s="77">
        <f t="shared" ref="W11:X11" si="6">IF(W7=0,1000,W10/ABS(W7))</f>
        <v>5.5274394847146118</v>
      </c>
      <c r="X11" s="77">
        <f t="shared" si="6"/>
        <v>4.495681215836318</v>
      </c>
      <c r="Y11" s="77">
        <f>IF(Y7=0,1000,Y10/ABS(Y7))</f>
        <v>220.26623012661634</v>
      </c>
      <c r="Z11" s="77">
        <f t="shared" ref="Z11:AA11" si="7">IF(Z7=0,1000,Z10/ABS(Z7))</f>
        <v>362.87139967187863</v>
      </c>
      <c r="AA11" s="77">
        <f t="shared" si="7"/>
        <v>916.71489589998873</v>
      </c>
      <c r="AB11" s="77">
        <f>IF(AB6=0,1000,AB9/ABS(AB6))</f>
        <v>15.23249794062467</v>
      </c>
      <c r="AC11" s="77">
        <f t="shared" ref="AC11:AM11" si="8">IF(AC6=0,1000,AC9/ABS(AC6))</f>
        <v>20.970291135083727</v>
      </c>
      <c r="AD11" s="77">
        <f t="shared" si="8"/>
        <v>18.31116567736867</v>
      </c>
      <c r="AE11" s="77">
        <f t="shared" si="8"/>
        <v>300.01160669537398</v>
      </c>
      <c r="AF11" s="77">
        <f t="shared" si="8"/>
        <v>31.947059547772636</v>
      </c>
      <c r="AG11" s="77">
        <f t="shared" si="8"/>
        <v>151.09423167633977</v>
      </c>
      <c r="AH11" s="77">
        <f t="shared" si="8"/>
        <v>50.931629706848035</v>
      </c>
      <c r="AI11" s="77">
        <f t="shared" si="8"/>
        <v>183.95802313102089</v>
      </c>
      <c r="AJ11" s="77">
        <f t="shared" si="8"/>
        <v>92.185501029291558</v>
      </c>
      <c r="AK11" s="77">
        <f t="shared" si="8"/>
        <v>17.864003237370778</v>
      </c>
      <c r="AL11" s="77">
        <f t="shared" si="8"/>
        <v>86.775263871978211</v>
      </c>
      <c r="AM11" s="77">
        <f t="shared" si="8"/>
        <v>119.73583763313218</v>
      </c>
    </row>
    <row r="12" spans="1:39" ht="15.6" thickTop="1" thickBot="1">
      <c r="A12" s="78" t="s">
        <v>47</v>
      </c>
      <c r="B12" s="78"/>
      <c r="C12" s="78"/>
      <c r="D12" s="79"/>
      <c r="E12" s="80">
        <v>5</v>
      </c>
      <c r="F12" s="81">
        <v>49.506607055664063</v>
      </c>
      <c r="G12" s="81">
        <v>46.190341949462891</v>
      </c>
      <c r="H12" s="81">
        <v>46.157840728759766</v>
      </c>
      <c r="I12" s="81">
        <v>46.191726684570313</v>
      </c>
      <c r="J12" s="81">
        <v>119.99324798583984</v>
      </c>
      <c r="K12" s="81">
        <v>120.00556182861328</v>
      </c>
      <c r="L12" s="81">
        <v>120.00120544433594</v>
      </c>
      <c r="M12" s="81">
        <v>0.10005821287631989</v>
      </c>
      <c r="N12" s="81">
        <v>0.10006867349147797</v>
      </c>
      <c r="O12" s="81">
        <v>9.9966064095497131E-2</v>
      </c>
      <c r="P12" s="81">
        <v>119.99031066894531</v>
      </c>
      <c r="Q12" s="81">
        <v>120.00381469726562</v>
      </c>
      <c r="R12" s="82">
        <v>120.00588989257812</v>
      </c>
      <c r="S12" s="83">
        <v>0.5002472996711731</v>
      </c>
      <c r="T12" s="84">
        <v>0.50022649765014648</v>
      </c>
      <c r="U12" s="84">
        <v>0.50021052360534668</v>
      </c>
      <c r="V12" s="84">
        <v>46.179756164550781</v>
      </c>
      <c r="W12" s="84">
        <v>1.1303586885333061E-2</v>
      </c>
      <c r="X12" s="84">
        <v>1.4176647178828716E-2</v>
      </c>
      <c r="Y12" s="84">
        <v>0.1001238152384758</v>
      </c>
      <c r="Z12" s="84">
        <v>0</v>
      </c>
      <c r="AA12" s="84">
        <v>3.8737917202524841E-4</v>
      </c>
      <c r="AB12" s="84">
        <v>2.3120064735412598</v>
      </c>
      <c r="AC12" s="84">
        <v>2.3105247020721436</v>
      </c>
      <c r="AD12" s="84">
        <v>2.3097755908966064</v>
      </c>
      <c r="AE12" s="84">
        <v>-4.0018730163574219</v>
      </c>
      <c r="AF12" s="84">
        <v>-3.999530553817749</v>
      </c>
      <c r="AG12" s="84">
        <v>-3.9984035491943359</v>
      </c>
      <c r="AH12" s="84">
        <v>4.6217269897460937</v>
      </c>
      <c r="AI12" s="84">
        <v>4.61895751953125</v>
      </c>
      <c r="AJ12" s="84">
        <v>4.6176066398620605</v>
      </c>
      <c r="AK12" s="84">
        <v>6.9323067665100098</v>
      </c>
      <c r="AL12" s="84">
        <v>-11.999807357788086</v>
      </c>
      <c r="AM12" s="85">
        <v>13.858290672302246</v>
      </c>
    </row>
    <row r="13" spans="1:39">
      <c r="A13" s="86" t="s">
        <v>48</v>
      </c>
      <c r="B13" s="86"/>
      <c r="C13" s="86"/>
      <c r="D13" s="87"/>
      <c r="E13" s="88"/>
      <c r="F13" s="89">
        <v>7.7270556640627319E-3</v>
      </c>
      <c r="G13" s="90">
        <v>9.7780505371076742E-3</v>
      </c>
      <c r="H13" s="90">
        <v>4.5492712402364077E-3</v>
      </c>
      <c r="I13" s="90">
        <v>6.3033154296903149E-3</v>
      </c>
      <c r="J13" s="89">
        <v>8.4120141601431442E-3</v>
      </c>
      <c r="K13" s="89">
        <v>1.361828613283933E-3</v>
      </c>
      <c r="L13" s="89">
        <v>7.0654443359217112E-3</v>
      </c>
      <c r="M13" s="90">
        <v>3.9212876319888457E-5</v>
      </c>
      <c r="N13" s="90">
        <v>2.3673491477971265E-5</v>
      </c>
      <c r="O13" s="90">
        <v>4.1935904502868326E-5</v>
      </c>
      <c r="P13" s="89">
        <v>1.8519331054676513E-2</v>
      </c>
      <c r="Q13" s="89">
        <v>6.8146972656393245E-3</v>
      </c>
      <c r="R13" s="91">
        <v>1.17198925781139E-2</v>
      </c>
      <c r="S13" s="92">
        <v>3.7576205083977854E-4</v>
      </c>
      <c r="T13" s="93">
        <v>5.0488961028738455E-4</v>
      </c>
      <c r="U13" s="93">
        <v>4.1208485526467165E-4</v>
      </c>
      <c r="V13" s="94">
        <v>7.0904593235496804E-3</v>
      </c>
      <c r="W13" s="94">
        <v>4.3611484676380104E-4</v>
      </c>
      <c r="X13" s="94">
        <v>5.5155171085101949E-4</v>
      </c>
      <c r="Y13" s="94">
        <v>9.9815443233924883E-5</v>
      </c>
      <c r="Z13" s="94">
        <v>1.4979015912689516E-5</v>
      </c>
      <c r="AA13" s="94">
        <v>3.7981232341018816E-4</v>
      </c>
      <c r="AB13" s="94">
        <v>1.31752715618072E-3</v>
      </c>
      <c r="AC13" s="94">
        <v>2.0112294148559862E-3</v>
      </c>
      <c r="AD13" s="94">
        <v>3.1872597638260558E-3</v>
      </c>
      <c r="AE13" s="94">
        <v>1.7286898846275989E-3</v>
      </c>
      <c r="AF13" s="94">
        <v>1.9033723307328998E-3</v>
      </c>
      <c r="AG13" s="94">
        <v>1.1211175164080878E-3</v>
      </c>
      <c r="AH13" s="94">
        <v>8.3718746609395822E-4</v>
      </c>
      <c r="AI13" s="94">
        <v>6.4121198124933443E-4</v>
      </c>
      <c r="AJ13" s="94">
        <v>2.5659443779399993E-3</v>
      </c>
      <c r="AK13" s="94">
        <v>6.516016334862762E-3</v>
      </c>
      <c r="AL13" s="94">
        <v>2.5111831175319566E-3</v>
      </c>
      <c r="AM13" s="95">
        <v>1.0880217677549098E-3</v>
      </c>
    </row>
    <row r="14" spans="1:39">
      <c r="A14" s="96" t="s">
        <v>49</v>
      </c>
      <c r="B14" s="96"/>
      <c r="C14" s="96"/>
      <c r="D14" s="97"/>
      <c r="E14" s="98"/>
      <c r="F14" s="99">
        <v>1.5610566671534249E-2</v>
      </c>
      <c r="G14" s="99">
        <v>2.1164556579306881E-2</v>
      </c>
      <c r="H14" s="99">
        <v>9.8549300420459323E-3</v>
      </c>
      <c r="I14" s="99">
        <v>1.3644121685903737E-2</v>
      </c>
      <c r="J14" s="99">
        <v>7.0099148296308119E-3</v>
      </c>
      <c r="K14" s="99">
        <v>1.1348174591255414E-3</v>
      </c>
      <c r="L14" s="99">
        <v>5.8881578183082196E-3</v>
      </c>
      <c r="M14" s="99">
        <v>3.9205427288703604E-2</v>
      </c>
      <c r="N14" s="99">
        <v>2.3662843198531926E-2</v>
      </c>
      <c r="O14" s="99">
        <v>4.1932549898876417E-2</v>
      </c>
      <c r="P14" s="99">
        <v>1.5431640367360064E-2</v>
      </c>
      <c r="Q14" s="99">
        <v>5.6790563644418821E-3</v>
      </c>
      <c r="R14" s="100">
        <v>9.7670516643549431E-3</v>
      </c>
      <c r="S14" s="101">
        <v>7.5058877540969654E-2</v>
      </c>
      <c r="T14" s="102">
        <v>0.10083042987372946</v>
      </c>
      <c r="U14" s="102">
        <v>8.2314471679936968E-2</v>
      </c>
      <c r="V14" s="102">
        <v>1.5351685256391953E-2</v>
      </c>
      <c r="W14" s="102">
        <v>0</v>
      </c>
      <c r="X14" s="102">
        <v>0</v>
      </c>
      <c r="Y14" s="102">
        <v>9.9791493479820928E-2</v>
      </c>
      <c r="Z14" s="102">
        <v>0</v>
      </c>
      <c r="AA14" s="102">
        <v>0</v>
      </c>
      <c r="AB14" s="103">
        <v>5.6953853233853144E-2</v>
      </c>
      <c r="AC14" s="103">
        <v>8.6970731458547834E-2</v>
      </c>
      <c r="AD14" s="103">
        <v>0.13779986837730579</v>
      </c>
      <c r="AE14" s="103">
        <v>-4.3215687823741723E-2</v>
      </c>
      <c r="AF14" s="103">
        <v>-4.7612552254682576E-2</v>
      </c>
      <c r="AG14" s="103">
        <v>-2.8031268959021274E-2</v>
      </c>
      <c r="AH14" s="103">
        <v>1.8117451441514151E-2</v>
      </c>
      <c r="AI14" s="103">
        <v>1.3884107076015654E-2</v>
      </c>
      <c r="AJ14" s="103">
        <v>5.5537846934392968E-2</v>
      </c>
      <c r="AK14" s="103">
        <v>9.3906654468428982E-2</v>
      </c>
      <c r="AL14" s="103">
        <v>-2.0931242181331858E-2</v>
      </c>
      <c r="AM14" s="104">
        <v>7.8504368180692015E-3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1.6936088225699617E-2</v>
      </c>
      <c r="H15" s="109">
        <v>7.8795725993529193E-3</v>
      </c>
      <c r="I15" s="109">
        <v>1.0917667670720213E-2</v>
      </c>
      <c r="J15" s="108"/>
      <c r="K15" s="108"/>
      <c r="L15" s="108"/>
      <c r="M15" s="109">
        <v>7.8425752639776913E-4</v>
      </c>
      <c r="N15" s="109">
        <v>4.7346982955942529E-4</v>
      </c>
      <c r="O15" s="109">
        <v>8.3871809005736642E-4</v>
      </c>
      <c r="P15" s="108"/>
      <c r="Q15" s="108"/>
      <c r="R15" s="110"/>
      <c r="S15" s="111"/>
      <c r="T15" s="112"/>
      <c r="U15" s="112"/>
      <c r="V15" s="113">
        <v>1.2281041523425445E-2</v>
      </c>
      <c r="W15" s="113">
        <v>7.5537342472296019E-4</v>
      </c>
      <c r="X15" s="113">
        <v>9.5531603161170772E-4</v>
      </c>
      <c r="Y15" s="113">
        <v>1.9963088646784977E-3</v>
      </c>
      <c r="Z15" s="113">
        <v>2.9958031825379032E-4</v>
      </c>
      <c r="AA15" s="113">
        <v>7.5962464682037632E-3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2.6564633616886453</v>
      </c>
      <c r="AC17" s="103">
        <f>IF(OR(N$3 = 0,H$3=0), 0,0.2+0.025*ABS($D$1/N$3-1)/ABS(T$3)+0.04*ABS($B$1/H$3-1))</f>
        <v>2.6553263245871355</v>
      </c>
      <c r="AD17" s="103">
        <f t="shared" ref="AD17" si="9">IF(OR(O$3 = 0,I$3=0), 0,0.2+0.025*ABS($D$1/O$3-1)/ABS(U$3)+0.04*ABS($B$1/I$3-1))</f>
        <v>2.6567424219743869</v>
      </c>
      <c r="AE17" s="103">
        <f>IF(OR(O$3 = 0,I$3=0), 0,0.5+0.025*ABS($D$1/M$3-1)/ABS((1-(S$3)^2)^0.5)+0.04*ABS($B$1/G$3-1))</f>
        <v>1.9248090228144406</v>
      </c>
      <c r="AF17" s="103">
        <f t="shared" ref="AF17:AG17" si="10">IF(OR(P$3 = 0,J$3=0), 0,0.5+0.025*ABS($D$1/N$3-1)/ABS((1-(T$3)^2)^0.5)+0.04*ABS($B$1/H$3-1))</f>
        <v>1.9245770668176465</v>
      </c>
      <c r="AG17" s="103">
        <f t="shared" si="10"/>
        <v>1.9249696502417615</v>
      </c>
      <c r="AH17" s="103">
        <f>IF(OR(O$3 = 0,I$3=0), 0,0.5+0.04*ABS($D$1/M$3-1)+0.04*ABS($B$1/G$3-1))</f>
        <v>2.4696069553372375</v>
      </c>
      <c r="AI17" s="103">
        <f t="shared" ref="AI17:AJ17" si="11">IF(OR(P$3 = 0,J$3=0), 0,0.5+0.04*ABS($D$1/N$3-1)+0.04*ABS($B$1/H$3-1))</f>
        <v>2.4691281438495416</v>
      </c>
      <c r="AJ17" s="103">
        <f t="shared" si="11"/>
        <v>2.4698291573577373</v>
      </c>
      <c r="AK17" s="103">
        <f>IF(OR(O$3 = 0,I$3=0), 0,0.2+0.025*ABS($D$1/M$3-1)/ABS(S$3)+0.04*ABS($B$1/G$3-1))</f>
        <v>2.6564633616886453</v>
      </c>
      <c r="AL17" s="103">
        <f>IF(OR(O$3 = 0,I$3=0), 0,0.5+0.025*ABS($D$1/M$3-1)/ABS((1-(S$3)^2)^0.5)+0.04*ABS($B$1/G$3-1))</f>
        <v>1.9248090228144406</v>
      </c>
      <c r="AM17" s="103">
        <f>IF(OR(O$3 = 0,I$3=0), 0,0.5+0.04*ABS($D$1/M$3-1)+0.04*ABS($B$1/G$3-1))</f>
        <v>2.4696069553372375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1.294154000534558</v>
      </c>
      <c r="G19" s="77">
        <f>IF(G15=0,1000,G18/ABS(G15))</f>
        <v>5.9045511966721627</v>
      </c>
      <c r="H19" s="77">
        <f t="shared" ref="H19:I19" si="12">IF(H15=0,1000,H18/ABS(H15))</f>
        <v>12.691043675162296</v>
      </c>
      <c r="I19" s="77">
        <f t="shared" si="12"/>
        <v>9.1594654660708539</v>
      </c>
      <c r="J19" s="77">
        <f t="shared" ref="J19:U19" si="13">IF(J13=0,1000,J16/ABS(J13))</f>
        <v>23.775518703667597</v>
      </c>
      <c r="K19" s="77">
        <f t="shared" si="13"/>
        <v>146.86135835971103</v>
      </c>
      <c r="L19" s="77">
        <f t="shared" si="13"/>
        <v>28.306783054417672</v>
      </c>
      <c r="M19" s="77">
        <f>IF(M15=0,1000,M18/ABS(M15))</f>
        <v>127.50913651962941</v>
      </c>
      <c r="N19" s="77">
        <f t="shared" ref="N19:O19" si="14">IF(N15=0,1000,N18/ABS(N15))</f>
        <v>211.20669947027531</v>
      </c>
      <c r="O19" s="77">
        <f t="shared" si="14"/>
        <v>119.22957330413635</v>
      </c>
      <c r="P19" s="77">
        <f t="shared" si="13"/>
        <v>26.998815374259411</v>
      </c>
      <c r="Q19" s="77">
        <f t="shared" si="13"/>
        <v>73.37083079553237</v>
      </c>
      <c r="R19" s="77">
        <f t="shared" si="13"/>
        <v>42.66250707226753</v>
      </c>
      <c r="S19" s="77">
        <f t="shared" si="13"/>
        <v>26.612586283397491</v>
      </c>
      <c r="T19" s="77">
        <f t="shared" si="13"/>
        <v>19.806309728393842</v>
      </c>
      <c r="U19" s="77">
        <f t="shared" si="13"/>
        <v>24.26684667549176</v>
      </c>
      <c r="V19" s="77">
        <f>IF(V15=0,1000,V18/ABS(V15))</f>
        <v>8.1426318614146229</v>
      </c>
      <c r="W19" s="77">
        <f t="shared" ref="W19:X19" si="15">IF(W15=0,1000,W18/ABS(W15))</f>
        <v>132.38485327528682</v>
      </c>
      <c r="X19" s="77">
        <f t="shared" si="15"/>
        <v>104.67740170893043</v>
      </c>
      <c r="Y19" s="77">
        <f>IF(Y15=0,1000,Y18/ABS(Y15))</f>
        <v>50.092449003929481</v>
      </c>
      <c r="Z19" s="77">
        <f t="shared" ref="Z19:AA19" si="16">IF(Z15=0,1000,Z18/ABS(Z15))</f>
        <v>333.80029964213043</v>
      </c>
      <c r="AA19" s="77">
        <f t="shared" si="16"/>
        <v>13.16439644482025</v>
      </c>
      <c r="AB19" s="77">
        <f>IF(AB14=0,1000,AB17/ABS(AB14))</f>
        <v>46.642381697708451</v>
      </c>
      <c r="AC19" s="77">
        <f t="shared" ref="AC19:AM19" si="17">IF(AC14=0,1000,AC17/ABS(AC14))</f>
        <v>30.531263564831836</v>
      </c>
      <c r="AD19" s="77">
        <f t="shared" si="17"/>
        <v>19.279716688117858</v>
      </c>
      <c r="AE19" s="77">
        <f>IF(AE14=0,1000,AE17/ABS(AE14))</f>
        <v>44.539590129050168</v>
      </c>
      <c r="AF19" s="77">
        <f t="shared" si="17"/>
        <v>40.421632020962896</v>
      </c>
      <c r="AG19" s="77">
        <f t="shared" si="17"/>
        <v>68.67222647165427</v>
      </c>
      <c r="AH19" s="77">
        <f t="shared" si="17"/>
        <v>136.31094656494591</v>
      </c>
      <c r="AI19" s="77">
        <f t="shared" si="17"/>
        <v>177.83845445234866</v>
      </c>
      <c r="AJ19" s="77">
        <f t="shared" si="17"/>
        <v>44.471100226037827</v>
      </c>
      <c r="AK19" s="77">
        <f t="shared" si="17"/>
        <v>28.288339912926372</v>
      </c>
      <c r="AL19" s="77">
        <f t="shared" si="17"/>
        <v>91.958661895906872</v>
      </c>
      <c r="AM19" s="77">
        <f t="shared" si="17"/>
        <v>314.58210703039987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" priority="1" operator="between">
      <formula>2</formula>
      <formula>1</formula>
    </cfRule>
    <cfRule type="cellIs" dxfId="2" priority="2" operator="less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meter_result</vt:lpstr>
      <vt:lpstr>pnt #1</vt:lpstr>
      <vt:lpstr>pnt #2</vt:lpstr>
      <vt:lpstr>pnt #3</vt:lpstr>
      <vt:lpstr>pnt #4</vt:lpstr>
      <vt:lpstr>pnt #5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disp</dc:creator>
  <cp:lastModifiedBy>disp</cp:lastModifiedBy>
  <dcterms:created xsi:type="dcterms:W3CDTF">2020-09-28T14:02:24Z</dcterms:created>
  <dcterms:modified xsi:type="dcterms:W3CDTF">2020-09-28T14:18:41Z</dcterms:modified>
</cp:coreProperties>
</file>