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6212" windowHeight="6048"/>
  </bookViews>
  <sheets>
    <sheet name="meter_result" sheetId="9" r:id="rId1"/>
    <sheet name="pnt #1" sheetId="4" r:id="rId2"/>
    <sheet name="pnt #2" sheetId="5" r:id="rId3"/>
    <sheet name="pnt #3" sheetId="6" r:id="rId4"/>
    <sheet name="pnt #4" sheetId="7" r:id="rId5"/>
    <sheet name="pnt #5" sheetId="8" r:id="rId6"/>
  </sheets>
  <calcPr calcId="124519"/>
</workbook>
</file>

<file path=xl/calcChain.xml><?xml version="1.0" encoding="utf-8"?>
<calcChain xmlns="http://schemas.openxmlformats.org/spreadsheetml/2006/main">
  <c r="AM19" i="8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M17"/>
  <c r="AL17"/>
  <c r="AK17"/>
  <c r="AJ17"/>
  <c r="AI17"/>
  <c r="AH17"/>
  <c r="AG17"/>
  <c r="AF17"/>
  <c r="AE17"/>
  <c r="AD17"/>
  <c r="AC17"/>
  <c r="AB17"/>
  <c r="AK11"/>
  <c r="AJ11"/>
  <c r="AG11"/>
  <c r="AF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AM9"/>
  <c r="AM11" s="1"/>
  <c r="AL9"/>
  <c r="AL11" s="1"/>
  <c r="AK9"/>
  <c r="AJ9"/>
  <c r="AI9"/>
  <c r="AI11" s="1"/>
  <c r="AH9"/>
  <c r="AH11" s="1"/>
  <c r="AG9"/>
  <c r="AF9"/>
  <c r="AE9"/>
  <c r="AE11" s="1"/>
  <c r="AD9"/>
  <c r="AD11" s="1"/>
  <c r="AC9"/>
  <c r="AB9"/>
  <c r="AM19" i="7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M17"/>
  <c r="AL17"/>
  <c r="AK17"/>
  <c r="AJ17"/>
  <c r="AI17"/>
  <c r="AH17"/>
  <c r="AG17"/>
  <c r="AF17"/>
  <c r="AE17"/>
  <c r="AD17"/>
  <c r="AC17"/>
  <c r="AB17"/>
  <c r="AM11"/>
  <c r="AL11"/>
  <c r="AJ11"/>
  <c r="AI11"/>
  <c r="AG11"/>
  <c r="AF11"/>
  <c r="AE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AM9"/>
  <c r="AL9"/>
  <c r="AK9"/>
  <c r="AK11" s="1"/>
  <c r="AJ9"/>
  <c r="AI9"/>
  <c r="AH9"/>
  <c r="AH11" s="1"/>
  <c r="AG9"/>
  <c r="AF9"/>
  <c r="AE9"/>
  <c r="AD9"/>
  <c r="AD11" s="1"/>
  <c r="AC9"/>
  <c r="AC11" s="1"/>
  <c r="AB9"/>
  <c r="AM19" i="6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M17"/>
  <c r="AL17"/>
  <c r="AK17"/>
  <c r="AJ17"/>
  <c r="AI17"/>
  <c r="AH17"/>
  <c r="AG17"/>
  <c r="AF17"/>
  <c r="AE17"/>
  <c r="AD17"/>
  <c r="AC17"/>
  <c r="AB17"/>
  <c r="AM11"/>
  <c r="AL11"/>
  <c r="AJ11"/>
  <c r="AI11"/>
  <c r="AG11"/>
  <c r="AF11"/>
  <c r="AE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AM9"/>
  <c r="AL9"/>
  <c r="AK9"/>
  <c r="AK11" s="1"/>
  <c r="AJ9"/>
  <c r="AI9"/>
  <c r="AH9"/>
  <c r="AH11" s="1"/>
  <c r="AG9"/>
  <c r="AF9"/>
  <c r="AE9"/>
  <c r="AD9"/>
  <c r="AD11" s="1"/>
  <c r="AC9"/>
  <c r="AC11" s="1"/>
  <c r="AB9"/>
  <c r="AM19" i="5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M17"/>
  <c r="AL17"/>
  <c r="AK17"/>
  <c r="AJ17"/>
  <c r="AI17"/>
  <c r="AH17"/>
  <c r="AG17"/>
  <c r="AF17"/>
  <c r="AE17"/>
  <c r="AD17"/>
  <c r="AC17"/>
  <c r="AB17"/>
  <c r="AK11"/>
  <c r="AJ11"/>
  <c r="AG11"/>
  <c r="AF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AM9"/>
  <c r="AM11" s="1"/>
  <c r="AL9"/>
  <c r="AL11" s="1"/>
  <c r="AK9"/>
  <c r="AJ9"/>
  <c r="AI9"/>
  <c r="AI11" s="1"/>
  <c r="AH9"/>
  <c r="AH11" s="1"/>
  <c r="AG9"/>
  <c r="AF9"/>
  <c r="AE9"/>
  <c r="AE11" s="1"/>
  <c r="AD9"/>
  <c r="AD11" s="1"/>
  <c r="AC9"/>
  <c r="AB9"/>
  <c r="AM19" i="4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M17"/>
  <c r="AL17"/>
  <c r="AK17"/>
  <c r="AJ17"/>
  <c r="AI17"/>
  <c r="AH17"/>
  <c r="AG17"/>
  <c r="AF17"/>
  <c r="AE17"/>
  <c r="AD17"/>
  <c r="AC17"/>
  <c r="AB17"/>
  <c r="AL11"/>
  <c r="AK11"/>
  <c r="AJ11"/>
  <c r="AG11"/>
  <c r="AF11"/>
  <c r="AE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AM9"/>
  <c r="AM11" s="1"/>
  <c r="AL9"/>
  <c r="AK9"/>
  <c r="AJ9"/>
  <c r="AI9"/>
  <c r="AI11" s="1"/>
  <c r="AH9"/>
  <c r="AH11" s="1"/>
  <c r="AG9"/>
  <c r="AF9"/>
  <c r="AE9"/>
  <c r="AD9"/>
  <c r="AD11" s="1"/>
  <c r="AC9"/>
  <c r="AB9"/>
</calcChain>
</file>

<file path=xl/sharedStrings.xml><?xml version="1.0" encoding="utf-8"?>
<sst xmlns="http://schemas.openxmlformats.org/spreadsheetml/2006/main" count="314" uniqueCount="55">
  <si>
    <t>Uном, В</t>
  </si>
  <si>
    <t>Iном, А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</si>
  <si>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</si>
  <si>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</si>
  <si>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</si>
  <si>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</si>
  <si>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</si>
  <si>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</si>
  <si>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</si>
  <si>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</si>
  <si>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</si>
  <si>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</si>
  <si>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</si>
  <si>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</si>
  <si>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</si>
  <si>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</si>
  <si>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</si>
  <si>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</si>
  <si>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</si>
  <si>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</si>
  <si>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</si>
  <si>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</si>
  <si>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</si>
  <si>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</si>
  <si>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</si>
  <si>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</si>
  <si>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</si>
  <si>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</si>
  <si>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</si>
  <si>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</si>
  <si>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</si>
  <si>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</si>
  <si>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</si>
  <si>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</si>
  <si>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</si>
  <si>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</si>
  <si>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</si>
  <si>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Значение из сценария ПСИ</t>
  </si>
  <si>
    <t>Счетчик MTE</t>
  </si>
  <si>
    <t>Генератор MTE</t>
  </si>
  <si>
    <t>Генератор MTE Δ изм</t>
  </si>
  <si>
    <t>Генератор MTE δ изм, %</t>
  </si>
  <si>
    <t>Генератор MTE γ изм, %</t>
  </si>
  <si>
    <t>Требования ТУ, % Δ</t>
  </si>
  <si>
    <t>Требования ТУ, % δ</t>
  </si>
  <si>
    <t>Требования ТУ, % γ</t>
  </si>
  <si>
    <t>Метрологический запас</t>
  </si>
  <si>
    <t>Binom#</t>
  </si>
  <si>
    <t>Binom Δ изм</t>
  </si>
  <si>
    <t>Binom δ изм, %</t>
  </si>
  <si>
    <t>Binom γ изм, %</t>
  </si>
  <si>
    <t>Метрологический запас по точкам ПСИ измерений Бинома</t>
  </si>
  <si>
    <t>delta_T_MTE</t>
  </si>
  <si>
    <t>MTE_end_Time</t>
  </si>
  <si>
    <t>BLOB_Time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</si>
</sst>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auto="1"/>
      </right>
      <top style="thick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medium">
        <color auto="1"/>
      </bottom>
      <diagonal/>
    </border>
    <border>
      <left style="thin">
        <color auto="1"/>
      </left>
      <right/>
      <top style="thick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medium">
        <color auto="1"/>
      </right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136">
    <xf numFmtId="0" fontId="0" fillId="0" borderId="0" xfId="0"/>
    <xf numFmtId="0" fontId="4" fillId="4" borderId="1" xfId="3" applyNumberFormat="1" applyFill="1" applyBorder="1" applyAlignment="1">
      <alignment horizontal="center" vertical="center"/>
    </xf>
    <xf numFmtId="0" fontId="4" fillId="4" borderId="2" xfId="3" applyNumberForma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5" borderId="3" xfId="1" applyNumberFormat="1" applyFont="1" applyFill="1" applyBorder="1" applyAlignment="1">
      <alignment horizontal="center" vertical="center"/>
    </xf>
    <xf numFmtId="0" fontId="5" fillId="5" borderId="4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5" fillId="6" borderId="3" xfId="1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/>
    </xf>
    <xf numFmtId="0" fontId="1" fillId="7" borderId="6" xfId="2" applyNumberFormat="1" applyFont="1" applyFill="1" applyBorder="1" applyAlignment="1">
      <alignment horizontal="center" vertical="center"/>
    </xf>
    <xf numFmtId="0" fontId="1" fillId="7" borderId="7" xfId="2" applyNumberFormat="1" applyFont="1" applyFill="1" applyBorder="1" applyAlignment="1">
      <alignment horizontal="center" vertical="center"/>
    </xf>
    <xf numFmtId="0" fontId="1" fillId="7" borderId="8" xfId="3" applyNumberFormat="1" applyFont="1" applyFill="1" applyBorder="1" applyAlignment="1">
      <alignment horizontal="center" vertical="center"/>
    </xf>
    <xf numFmtId="0" fontId="1" fillId="7" borderId="9" xfId="3" applyNumberFormat="1" applyFont="1" applyFill="1" applyBorder="1" applyAlignment="1">
      <alignment horizontal="center" vertical="center"/>
    </xf>
    <xf numFmtId="0" fontId="1" fillId="7" borderId="10" xfId="3" applyNumberFormat="1" applyFont="1" applyFill="1" applyBorder="1" applyAlignment="1">
      <alignment horizontal="center" vertical="center"/>
    </xf>
    <xf numFmtId="0" fontId="6" fillId="7" borderId="11" xfId="3" applyNumberFormat="1" applyFont="1" applyFill="1" applyBorder="1" applyAlignment="1">
      <alignment horizontal="center" vertical="center"/>
    </xf>
    <xf numFmtId="0" fontId="6" fillId="7" borderId="12" xfId="3" applyNumberFormat="1" applyFont="1" applyFill="1" applyBorder="1" applyAlignment="1">
      <alignment horizontal="center" vertical="center"/>
    </xf>
    <xf numFmtId="0" fontId="6" fillId="7" borderId="13" xfId="3" applyNumberFormat="1" applyFont="1" applyFill="1" applyBorder="1" applyAlignment="1">
      <alignment horizontal="center" vertical="center"/>
    </xf>
    <xf numFmtId="0" fontId="0" fillId="8" borderId="0" xfId="2" applyNumberFormat="1" applyFont="1" applyFill="1" applyBorder="1" applyAlignment="1">
      <alignment horizontal="center" vertical="center"/>
    </xf>
    <xf numFmtId="0" fontId="1" fillId="8" borderId="0" xfId="2" applyNumberFormat="1" applyFont="1" applyFill="1" applyBorder="1" applyAlignment="1">
      <alignment horizontal="center" vertical="center"/>
    </xf>
    <xf numFmtId="0" fontId="1" fillId="8" borderId="14" xfId="2" applyNumberFormat="1" applyFont="1" applyFill="1" applyBorder="1" applyAlignment="1">
      <alignment horizontal="center" vertical="center"/>
    </xf>
    <xf numFmtId="0" fontId="1" fillId="8" borderId="15" xfId="3" applyNumberFormat="1" applyFont="1" applyFill="1" applyBorder="1" applyAlignment="1">
      <alignment horizontal="center" vertical="center"/>
    </xf>
    <xf numFmtId="0" fontId="1" fillId="8" borderId="16" xfId="3" applyNumberFormat="1" applyFont="1" applyFill="1" applyBorder="1" applyAlignment="1">
      <alignment horizontal="center" vertical="center"/>
    </xf>
    <xf numFmtId="0" fontId="1" fillId="8" borderId="17" xfId="3" applyNumberFormat="1" applyFont="1" applyFill="1" applyBorder="1" applyAlignment="1">
      <alignment horizontal="center" vertical="center"/>
    </xf>
    <xf numFmtId="0" fontId="6" fillId="8" borderId="18" xfId="3" applyNumberFormat="1" applyFont="1" applyFill="1" applyBorder="1" applyAlignment="1">
      <alignment horizontal="center" vertical="center"/>
    </xf>
    <xf numFmtId="0" fontId="6" fillId="8" borderId="19" xfId="3" applyNumberFormat="1" applyFont="1" applyFill="1" applyBorder="1" applyAlignment="1">
      <alignment horizontal="center" vertical="center"/>
    </xf>
    <xf numFmtId="0" fontId="6" fillId="8" borderId="20" xfId="3" applyNumberFormat="1" applyFont="1" applyFill="1" applyBorder="1" applyAlignment="1">
      <alignment horizontal="center" vertical="center"/>
    </xf>
    <xf numFmtId="0" fontId="0" fillId="9" borderId="21" xfId="2" applyNumberFormat="1" applyFont="1" applyFill="1" applyBorder="1" applyAlignment="1">
      <alignment horizontal="center" vertical="center"/>
    </xf>
    <xf numFmtId="0" fontId="1" fillId="9" borderId="21" xfId="2" applyNumberFormat="1" applyFont="1" applyFill="1" applyBorder="1" applyAlignment="1">
      <alignment horizontal="center" vertical="center"/>
    </xf>
    <xf numFmtId="0" fontId="1" fillId="9" borderId="22" xfId="2" applyNumberFormat="1" applyFont="1" applyFill="1" applyBorder="1" applyAlignment="1">
      <alignment horizontal="center" vertical="center"/>
    </xf>
    <xf numFmtId="0" fontId="1" fillId="9" borderId="23" xfId="3" applyNumberFormat="1" applyFont="1" applyFill="1" applyBorder="1" applyAlignment="1">
      <alignment horizontal="center" vertical="center"/>
    </xf>
    <xf numFmtId="0" fontId="1" fillId="9" borderId="24" xfId="3" applyNumberFormat="1" applyFont="1" applyFill="1" applyBorder="1" applyAlignment="1">
      <alignment horizontal="center" vertical="center"/>
    </xf>
    <xf numFmtId="0" fontId="1" fillId="9" borderId="25" xfId="3" applyNumberFormat="1" applyFont="1" applyFill="1" applyBorder="1" applyAlignment="1">
      <alignment horizontal="center" vertical="center"/>
    </xf>
    <xf numFmtId="0" fontId="6" fillId="9" borderId="26" xfId="3" applyNumberFormat="1" applyFont="1" applyFill="1" applyBorder="1" applyAlignment="1">
      <alignment horizontal="center" vertical="center"/>
    </xf>
    <xf numFmtId="0" fontId="6" fillId="9" borderId="24" xfId="3" applyNumberFormat="1" applyFont="1" applyFill="1" applyBorder="1" applyAlignment="1">
      <alignment horizontal="center" vertical="center"/>
    </xf>
    <xf numFmtId="0" fontId="6" fillId="9" borderId="27" xfId="3" applyNumberFormat="1" applyFont="1" applyFill="1" applyBorder="1" applyAlignment="1">
      <alignment horizontal="center" vertical="center"/>
    </xf>
    <xf numFmtId="0" fontId="2" fillId="9" borderId="28" xfId="2" applyNumberFormat="1" applyFont="1" applyFill="1" applyBorder="1" applyAlignment="1">
      <alignment horizontal="center" vertical="center"/>
    </xf>
    <xf numFmtId="0" fontId="2" fillId="9" borderId="2" xfId="2" applyNumberFormat="1" applyFont="1" applyFill="1" applyBorder="1" applyAlignment="1">
      <alignment horizontal="center" vertical="center"/>
    </xf>
    <xf numFmtId="0" fontId="1" fillId="9" borderId="1" xfId="3" applyNumberFormat="1" applyFont="1" applyFill="1" applyBorder="1" applyAlignment="1">
      <alignment horizontal="center" vertical="center"/>
    </xf>
    <xf numFmtId="0" fontId="1" fillId="10" borderId="3" xfId="3" applyNumberFormat="1" applyFont="1" applyFill="1" applyBorder="1" applyAlignment="1">
      <alignment horizontal="center" vertical="center"/>
    </xf>
    <xf numFmtId="0" fontId="1" fillId="9" borderId="3" xfId="3" applyNumberFormat="1" applyFont="1" applyFill="1" applyBorder="1" applyAlignment="1">
      <alignment horizontal="center" vertical="center"/>
    </xf>
    <xf numFmtId="0" fontId="1" fillId="10" borderId="4" xfId="3" applyNumberFormat="1" applyFont="1" applyFill="1" applyBorder="1" applyAlignment="1">
      <alignment horizontal="center" vertical="center"/>
    </xf>
    <xf numFmtId="0" fontId="6" fillId="10" borderId="1" xfId="3" applyNumberFormat="1" applyFont="1" applyFill="1" applyBorder="1" applyAlignment="1">
      <alignment horizontal="center" vertical="center"/>
    </xf>
    <xf numFmtId="0" fontId="6" fillId="10" borderId="3" xfId="3" applyNumberFormat="1" applyFont="1" applyFill="1" applyBorder="1" applyAlignment="1">
      <alignment horizontal="center" vertical="center"/>
    </xf>
    <xf numFmtId="0" fontId="6" fillId="9" borderId="3" xfId="3" applyNumberFormat="1" applyFont="1" applyFill="1" applyBorder="1" applyAlignment="1">
      <alignment horizontal="center" vertical="center"/>
    </xf>
    <xf numFmtId="0" fontId="6" fillId="9" borderId="5" xfId="3" applyNumberFormat="1" applyFont="1" applyFill="1" applyBorder="1" applyAlignment="1">
      <alignment horizontal="center" vertical="center"/>
    </xf>
    <xf numFmtId="0" fontId="2" fillId="9" borderId="29" xfId="2" applyNumberFormat="1" applyFont="1" applyFill="1" applyBorder="1" applyAlignment="1">
      <alignment horizontal="center" vertical="center"/>
    </xf>
    <xf numFmtId="0" fontId="2" fillId="9" borderId="30" xfId="2" applyNumberFormat="1" applyFont="1" applyFill="1" applyBorder="1" applyAlignment="1">
      <alignment horizontal="center" vertical="center"/>
    </xf>
    <xf numFmtId="0" fontId="1" fillId="9" borderId="11" xfId="3" applyNumberFormat="1" applyFont="1" applyFill="1" applyBorder="1" applyAlignment="1">
      <alignment horizontal="center" vertical="center"/>
    </xf>
    <xf numFmtId="0" fontId="1" fillId="9" borderId="12" xfId="3" applyNumberFormat="1" applyFont="1" applyFill="1" applyBorder="1" applyAlignment="1">
      <alignment horizontal="center" vertical="center"/>
    </xf>
    <xf numFmtId="0" fontId="1" fillId="9" borderId="31" xfId="3" applyNumberFormat="1" applyFont="1" applyFill="1" applyBorder="1" applyAlignment="1">
      <alignment horizontal="center" vertical="center"/>
    </xf>
    <xf numFmtId="0" fontId="6" fillId="9" borderId="32" xfId="3" applyNumberFormat="1" applyFont="1" applyFill="1" applyBorder="1" applyAlignment="1">
      <alignment horizontal="center" vertical="center"/>
    </xf>
    <xf numFmtId="0" fontId="6" fillId="9" borderId="33" xfId="3" applyNumberFormat="1" applyFont="1" applyFill="1" applyBorder="1" applyAlignment="1">
      <alignment horizontal="center" vertical="center"/>
    </xf>
    <xf numFmtId="0" fontId="6" fillId="10" borderId="33" xfId="3" applyNumberFormat="1" applyFont="1" applyFill="1" applyBorder="1" applyAlignment="1">
      <alignment horizontal="center" vertical="center"/>
    </xf>
    <xf numFmtId="0" fontId="6" fillId="10" borderId="34" xfId="3" applyNumberFormat="1" applyFont="1" applyFill="1" applyBorder="1" applyAlignment="1">
      <alignment horizontal="center" vertical="center"/>
    </xf>
    <xf numFmtId="0" fontId="7" fillId="9" borderId="35" xfId="2" applyNumberFormat="1" applyFont="1" applyFill="1" applyBorder="1" applyAlignment="1">
      <alignment horizontal="center" vertical="center"/>
    </xf>
    <xf numFmtId="0" fontId="7" fillId="9" borderId="36" xfId="2" applyNumberFormat="1" applyFont="1" applyFill="1" applyBorder="1" applyAlignment="1">
      <alignment horizontal="center" vertical="center"/>
    </xf>
    <xf numFmtId="0" fontId="1" fillId="9" borderId="37" xfId="3" applyNumberFormat="1" applyFont="1" applyFill="1" applyBorder="1" applyAlignment="1">
      <alignment horizontal="center" vertical="center"/>
    </xf>
    <xf numFmtId="0" fontId="1" fillId="9" borderId="35" xfId="3" applyNumberFormat="1" applyFont="1" applyFill="1" applyBorder="1" applyAlignment="1">
      <alignment horizontal="center" vertical="center"/>
    </xf>
    <xf numFmtId="0" fontId="1" fillId="10" borderId="35" xfId="3" applyNumberFormat="1" applyFont="1" applyFill="1" applyBorder="1" applyAlignment="1">
      <alignment horizontal="center" vertical="center"/>
    </xf>
    <xf numFmtId="0" fontId="1" fillId="9" borderId="38" xfId="3" applyNumberFormat="1" applyFont="1" applyFill="1" applyBorder="1" applyAlignment="1">
      <alignment horizontal="center" vertical="center"/>
    </xf>
    <xf numFmtId="0" fontId="6" fillId="9" borderId="39" xfId="3" applyNumberFormat="1" applyFont="1" applyFill="1" applyBorder="1" applyAlignment="1">
      <alignment horizontal="center" vertical="center"/>
    </xf>
    <xf numFmtId="0" fontId="6" fillId="9" borderId="35" xfId="3" applyNumberFormat="1" applyFont="1" applyFill="1" applyBorder="1" applyAlignment="1">
      <alignment horizontal="center" vertical="center"/>
    </xf>
    <xf numFmtId="0" fontId="6" fillId="10" borderId="35" xfId="3" applyNumberFormat="1" applyFont="1" applyFill="1" applyBorder="1" applyAlignment="1">
      <alignment horizontal="center" vertical="center"/>
    </xf>
    <xf numFmtId="0" fontId="6" fillId="9" borderId="40" xfId="3" applyNumberFormat="1" applyFont="1" applyFill="1" applyBorder="1" applyAlignment="1">
      <alignment horizontal="center" vertical="center"/>
    </xf>
    <xf numFmtId="0" fontId="2" fillId="9" borderId="3" xfId="2" applyNumberFormat="1" applyFont="1" applyFill="1" applyBorder="1" applyAlignment="1">
      <alignment horizontal="center" vertical="center"/>
    </xf>
    <xf numFmtId="0" fontId="2" fillId="9" borderId="41" xfId="2" applyNumberFormat="1" applyFont="1" applyFill="1" applyBorder="1" applyAlignment="1">
      <alignment horizontal="center" vertical="center"/>
    </xf>
    <xf numFmtId="0" fontId="6" fillId="10" borderId="42" xfId="3" applyNumberFormat="1" applyFont="1" applyFill="1" applyBorder="1" applyAlignment="1">
      <alignment horizontal="center" vertical="center"/>
    </xf>
    <xf numFmtId="0" fontId="2" fillId="9" borderId="0" xfId="2" applyNumberFormat="1" applyFont="1" applyFill="1" applyBorder="1" applyAlignment="1">
      <alignment horizontal="center" vertical="center"/>
    </xf>
    <xf numFmtId="0" fontId="2" fillId="9" borderId="14" xfId="2" applyNumberFormat="1" applyFont="1" applyFill="1" applyBorder="1" applyAlignment="1">
      <alignment horizontal="center" vertical="center"/>
    </xf>
    <xf numFmtId="0" fontId="1" fillId="9" borderId="15" xfId="3" applyNumberFormat="1" applyFont="1" applyFill="1" applyBorder="1" applyAlignment="1">
      <alignment horizontal="center" vertical="center"/>
    </xf>
    <xf numFmtId="0" fontId="1" fillId="9" borderId="16" xfId="3" applyNumberFormat="1" applyFont="1" applyFill="1" applyBorder="1" applyAlignment="1">
      <alignment horizontal="center" vertical="center"/>
    </xf>
    <xf numFmtId="0" fontId="1" fillId="9" borderId="17" xfId="3" applyNumberFormat="1" applyFont="1" applyFill="1" applyBorder="1" applyAlignment="1">
      <alignment horizontal="center" vertical="center"/>
    </xf>
    <xf numFmtId="0" fontId="2" fillId="9" borderId="35" xfId="2" applyNumberFormat="1" applyFont="1" applyFill="1" applyBorder="1" applyAlignment="1">
      <alignment horizontal="center" vertical="center"/>
    </xf>
    <xf numFmtId="0" fontId="2" fillId="9" borderId="36" xfId="2" applyNumberFormat="1" applyFont="1" applyFill="1" applyBorder="1" applyAlignment="1">
      <alignment horizontal="center" vertical="center"/>
    </xf>
    <xf numFmtId="0" fontId="2" fillId="11" borderId="43" xfId="2" applyNumberFormat="1" applyFont="1" applyFill="1" applyBorder="1" applyAlignment="1">
      <alignment horizontal="center" vertical="center"/>
    </xf>
    <xf numFmtId="0" fontId="2" fillId="11" borderId="44" xfId="2" applyNumberFormat="1" applyFont="1" applyFill="1" applyBorder="1" applyAlignment="1">
      <alignment horizontal="center" vertical="center"/>
    </xf>
    <xf numFmtId="0" fontId="1" fillId="11" borderId="45" xfId="3" applyNumberFormat="1" applyFont="1" applyFill="1" applyBorder="1" applyAlignment="1">
      <alignment horizontal="center" vertical="center"/>
    </xf>
    <xf numFmtId="0" fontId="1" fillId="10" borderId="43" xfId="3" applyNumberFormat="1" applyFont="1" applyFill="1" applyBorder="1" applyAlignment="1">
      <alignment horizontal="center" vertical="center"/>
    </xf>
    <xf numFmtId="0" fontId="2" fillId="12" borderId="21" xfId="2" applyNumberFormat="1" applyFont="1" applyFill="1" applyBorder="1" applyAlignment="1">
      <alignment horizontal="center" vertical="center"/>
    </xf>
    <xf numFmtId="0" fontId="2" fillId="12" borderId="22" xfId="2" applyNumberFormat="1" applyFont="1" applyFill="1" applyBorder="1" applyAlignment="1">
      <alignment horizontal="center" vertical="center"/>
    </xf>
    <xf numFmtId="0" fontId="1" fillId="12" borderId="15" xfId="3" applyNumberFormat="1" applyFont="1" applyFill="1" applyBorder="1" applyAlignment="1">
      <alignment horizontal="center" vertical="center"/>
    </xf>
    <xf numFmtId="0" fontId="1" fillId="12" borderId="16" xfId="3" applyNumberFormat="1" applyFont="1" applyFill="1" applyBorder="1" applyAlignment="1">
      <alignment horizontal="center" vertical="center"/>
    </xf>
    <xf numFmtId="0" fontId="1" fillId="12" borderId="17" xfId="3" applyNumberFormat="1" applyFont="1" applyFill="1" applyBorder="1" applyAlignment="1">
      <alignment horizontal="center" vertical="center"/>
    </xf>
    <xf numFmtId="0" fontId="6" fillId="12" borderId="46" xfId="3" applyNumberFormat="1" applyFont="1" applyFill="1" applyBorder="1" applyAlignment="1">
      <alignment horizontal="center" vertical="center"/>
    </xf>
    <xf numFmtId="0" fontId="6" fillId="12" borderId="47" xfId="3" applyNumberFormat="1" applyFont="1" applyFill="1" applyBorder="1" applyAlignment="1">
      <alignment horizontal="center" vertical="center"/>
    </xf>
    <xf numFmtId="0" fontId="6" fillId="12" borderId="48" xfId="3" applyNumberFormat="1" applyFont="1" applyFill="1" applyBorder="1" applyAlignment="1">
      <alignment horizontal="center" vertical="center"/>
    </xf>
    <xf numFmtId="0" fontId="2" fillId="12" borderId="28" xfId="2" applyNumberFormat="1" applyFont="1" applyFill="1" applyBorder="1" applyAlignment="1">
      <alignment horizontal="center" vertical="center"/>
    </xf>
    <xf numFmtId="0" fontId="2" fillId="12" borderId="2" xfId="2" applyNumberFormat="1" applyFont="1" applyFill="1" applyBorder="1" applyAlignment="1">
      <alignment horizontal="center" vertical="center"/>
    </xf>
    <xf numFmtId="0" fontId="1" fillId="12" borderId="49" xfId="3" applyNumberFormat="1" applyFont="1" applyFill="1" applyBorder="1" applyAlignment="1">
      <alignment horizontal="center" vertical="center"/>
    </xf>
    <xf numFmtId="0" fontId="1" fillId="13" borderId="50" xfId="3" applyNumberFormat="1" applyFont="1" applyFill="1" applyBorder="1" applyAlignment="1">
      <alignment horizontal="center" vertical="center"/>
    </xf>
    <xf numFmtId="0" fontId="1" fillId="12" borderId="50" xfId="3" applyNumberFormat="1" applyFont="1" applyFill="1" applyBorder="1" applyAlignment="1">
      <alignment horizontal="center" vertical="center"/>
    </xf>
    <xf numFmtId="0" fontId="1" fillId="13" borderId="51" xfId="3" applyNumberFormat="1" applyFont="1" applyFill="1" applyBorder="1" applyAlignment="1">
      <alignment horizontal="center" vertical="center"/>
    </xf>
    <xf numFmtId="0" fontId="6" fillId="13" borderId="1" xfId="3" applyNumberFormat="1" applyFont="1" applyFill="1" applyBorder="1" applyAlignment="1">
      <alignment horizontal="center" vertical="center"/>
    </xf>
    <xf numFmtId="0" fontId="6" fillId="13" borderId="3" xfId="3" applyNumberFormat="1" applyFont="1" applyFill="1" applyBorder="1" applyAlignment="1">
      <alignment horizontal="center" vertical="center"/>
    </xf>
    <xf numFmtId="0" fontId="6" fillId="12" borderId="3" xfId="3" applyNumberFormat="1" applyFont="1" applyFill="1" applyBorder="1" applyAlignment="1">
      <alignment horizontal="center" vertical="center"/>
    </xf>
    <xf numFmtId="0" fontId="6" fillId="12" borderId="5" xfId="3" applyNumberFormat="1" applyFont="1" applyFill="1" applyBorder="1" applyAlignment="1">
      <alignment horizontal="center" vertical="center"/>
    </xf>
    <xf numFmtId="0" fontId="2" fillId="12" borderId="29" xfId="2" applyNumberFormat="1" applyFont="1" applyFill="1" applyBorder="1" applyAlignment="1">
      <alignment horizontal="center" vertical="center"/>
    </xf>
    <xf numFmtId="0" fontId="2" fillId="12" borderId="30" xfId="2" applyNumberFormat="1" applyFont="1" applyFill="1" applyBorder="1" applyAlignment="1">
      <alignment horizontal="center" vertical="center"/>
    </xf>
    <xf numFmtId="0" fontId="1" fillId="12" borderId="11" xfId="3" applyNumberFormat="1" applyFont="1" applyFill="1" applyBorder="1" applyAlignment="1">
      <alignment horizontal="center" vertical="center"/>
    </xf>
    <xf numFmtId="0" fontId="1" fillId="12" borderId="12" xfId="3" applyNumberFormat="1" applyFont="1" applyFill="1" applyBorder="1" applyAlignment="1">
      <alignment horizontal="center" vertical="center"/>
    </xf>
    <xf numFmtId="0" fontId="1" fillId="12" borderId="31" xfId="3" applyNumberFormat="1" applyFont="1" applyFill="1" applyBorder="1" applyAlignment="1">
      <alignment horizontal="center" vertical="center"/>
    </xf>
    <xf numFmtId="0" fontId="6" fillId="12" borderId="32" xfId="3" applyNumberFormat="1" applyFont="1" applyFill="1" applyBorder="1" applyAlignment="1">
      <alignment horizontal="center" vertical="center"/>
    </xf>
    <xf numFmtId="0" fontId="6" fillId="12" borderId="33" xfId="3" applyNumberFormat="1" applyFont="1" applyFill="1" applyBorder="1" applyAlignment="1">
      <alignment horizontal="center" vertical="center"/>
    </xf>
    <xf numFmtId="0" fontId="6" fillId="13" borderId="33" xfId="3" applyNumberFormat="1" applyFont="1" applyFill="1" applyBorder="1" applyAlignment="1">
      <alignment horizontal="center" vertical="center"/>
    </xf>
    <xf numFmtId="0" fontId="6" fillId="13" borderId="34" xfId="3" applyNumberFormat="1" applyFont="1" applyFill="1" applyBorder="1" applyAlignment="1">
      <alignment horizontal="center" vertical="center"/>
    </xf>
    <xf numFmtId="0" fontId="7" fillId="12" borderId="35" xfId="2" applyNumberFormat="1" applyFont="1" applyFill="1" applyBorder="1" applyAlignment="1">
      <alignment horizontal="center" vertical="center"/>
    </xf>
    <xf numFmtId="0" fontId="7" fillId="12" borderId="36" xfId="2" applyNumberFormat="1" applyFont="1" applyFill="1" applyBorder="1" applyAlignment="1">
      <alignment horizontal="center" vertical="center"/>
    </xf>
    <xf numFmtId="0" fontId="1" fillId="12" borderId="37" xfId="3" applyNumberFormat="1" applyFont="1" applyFill="1" applyBorder="1" applyAlignment="1">
      <alignment horizontal="center" vertical="center"/>
    </xf>
    <xf numFmtId="0" fontId="1" fillId="12" borderId="35" xfId="3" applyNumberFormat="1" applyFont="1" applyFill="1" applyBorder="1" applyAlignment="1">
      <alignment horizontal="center" vertical="center"/>
    </xf>
    <xf numFmtId="0" fontId="1" fillId="13" borderId="35" xfId="3" applyNumberFormat="1" applyFont="1" applyFill="1" applyBorder="1" applyAlignment="1">
      <alignment horizontal="center" vertical="center"/>
    </xf>
    <xf numFmtId="0" fontId="1" fillId="12" borderId="38" xfId="3" applyNumberFormat="1" applyFont="1" applyFill="1" applyBorder="1" applyAlignment="1">
      <alignment horizontal="center" vertical="center"/>
    </xf>
    <xf numFmtId="0" fontId="6" fillId="12" borderId="39" xfId="3" applyNumberFormat="1" applyFont="1" applyFill="1" applyBorder="1" applyAlignment="1">
      <alignment horizontal="center" vertical="center"/>
    </xf>
    <xf numFmtId="0" fontId="6" fillId="12" borderId="35" xfId="3" applyNumberFormat="1" applyFont="1" applyFill="1" applyBorder="1" applyAlignment="1">
      <alignment horizontal="center" vertical="center"/>
    </xf>
    <xf numFmtId="0" fontId="6" fillId="13" borderId="35" xfId="3" applyNumberFormat="1" applyFont="1" applyFill="1" applyBorder="1" applyAlignment="1">
      <alignment horizontal="center" vertical="center"/>
    </xf>
    <xf numFmtId="0" fontId="6" fillId="12" borderId="40" xfId="3" applyNumberFormat="1" applyFont="1" applyFill="1" applyBorder="1" applyAlignment="1">
      <alignment horizontal="center" vertical="center"/>
    </xf>
    <xf numFmtId="0" fontId="2" fillId="12" borderId="3" xfId="2" applyNumberFormat="1" applyFont="1" applyFill="1" applyBorder="1" applyAlignment="1">
      <alignment horizontal="center" vertical="center"/>
    </xf>
    <xf numFmtId="0" fontId="2" fillId="12" borderId="41" xfId="2" applyNumberFormat="1" applyFont="1" applyFill="1" applyBorder="1" applyAlignment="1">
      <alignment horizontal="center" vertical="center"/>
    </xf>
    <xf numFmtId="0" fontId="1" fillId="12" borderId="1" xfId="3" applyNumberFormat="1" applyFont="1" applyFill="1" applyBorder="1" applyAlignment="1">
      <alignment horizontal="center" vertical="center"/>
    </xf>
    <xf numFmtId="0" fontId="1" fillId="13" borderId="3" xfId="3" applyNumberFormat="1" applyFont="1" applyFill="1" applyBorder="1" applyAlignment="1">
      <alignment horizontal="center" vertical="center"/>
    </xf>
    <xf numFmtId="0" fontId="1" fillId="12" borderId="3" xfId="3" applyNumberFormat="1" applyFont="1" applyFill="1" applyBorder="1" applyAlignment="1">
      <alignment horizontal="center" vertical="center"/>
    </xf>
    <xf numFmtId="0" fontId="1" fillId="13" borderId="4" xfId="3" applyNumberFormat="1" applyFont="1" applyFill="1" applyBorder="1" applyAlignment="1">
      <alignment horizontal="center" vertical="center"/>
    </xf>
    <xf numFmtId="0" fontId="6" fillId="13" borderId="42" xfId="3" applyNumberFormat="1" applyFont="1" applyFill="1" applyBorder="1" applyAlignment="1">
      <alignment horizontal="center" vertical="center"/>
    </xf>
    <xf numFmtId="0" fontId="2" fillId="12" borderId="0" xfId="2" applyNumberFormat="1" applyFont="1" applyFill="1" applyBorder="1" applyAlignment="1">
      <alignment horizontal="center" vertical="center"/>
    </xf>
    <xf numFmtId="0" fontId="2" fillId="12" borderId="14" xfId="2" applyNumberFormat="1" applyFont="1" applyFill="1" applyBorder="1" applyAlignment="1">
      <alignment horizontal="center" vertical="center"/>
    </xf>
    <xf numFmtId="0" fontId="2" fillId="12" borderId="35" xfId="2" applyNumberFormat="1" applyFont="1" applyFill="1" applyBorder="1" applyAlignment="1">
      <alignment horizontal="center" vertical="center"/>
    </xf>
    <xf numFmtId="0" fontId="2" fillId="12" borderId="36" xfId="2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0" borderId="33" xfId="0" applyBorder="1"/>
    <xf numFmtId="0" fontId="0" fillId="12" borderId="33" xfId="0" applyFill="1" applyBorder="1"/>
    <xf numFmtId="0" fontId="0" fillId="15" borderId="33" xfId="0" applyFill="1" applyBorder="1"/>
    <xf numFmtId="0" fontId="0" fillId="16" borderId="33" xfId="0" applyFill="1" applyBorder="1"/>
    <xf numFmtId="0" fontId="5" fillId="5" borderId="33" xfId="1" applyNumberFormat="1" applyFont="1" applyFill="1" applyBorder="1" applyAlignment="1">
      <alignment horizontal="center" vertical="center"/>
    </xf>
    <xf numFmtId="0" fontId="5" fillId="6" borderId="33" xfId="1" applyNumberFormat="1" applyFont="1" applyFill="1" applyBorder="1" applyAlignment="1">
      <alignment horizontal="center" vertical="center"/>
    </xf>
    <xf numFmtId="47" fontId="0" fillId="12" borderId="33" xfId="0" applyNumberFormat="1" applyFill="1" applyBorder="1"/>
    <xf numFmtId="47" fontId="0" fillId="15" borderId="33" xfId="0" applyNumberFormat="1" applyFill="1" applyBorder="1"/>
    <xf numFmtId="47" fontId="0" fillId="16" borderId="33" xfId="0" applyNumberFormat="1" applyFill="1" applyBorder="1"/>
  </cellXfs>
  <cellStyles count="4">
    <cellStyle name="40% - Акцент5" xfId="2" builtinId="47"/>
    <cellStyle name="Акцент2" xfId="1" builtinId="33"/>
    <cellStyle name="Обычный" xfId="0" builtinId="0"/>
    <cellStyle name="Обычный 2" xfId="3"/>
  </cellStyles>
  <dxfs count="12">
    <dxf>
      <font>
        <color theme="7" tint="-0.499984740745262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L165"/>
  <sheetViews>
    <sheetView tabSelected="1" workbookViewId="0">
      <selection sqref="A1:AM167"/>
    </sheetView>
  </sheetViews>
  <sheetFormatPr defaultRowHeight="14.4"/>
  <cols>
    <col min="2" max="2" width="11.77734375" bestFit="1" customWidth="1"/>
    <col min="3" max="3" width="13.77734375" bestFit="1" customWidth="1"/>
    <col min="4" max="4" width="10.44140625" bestFit="1" customWidth="1"/>
  </cols>
  <sheetData>
    <row r="3" spans="1:38">
      <c r="G3" s="126" t="s">
        <v>51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</row>
    <row r="9" spans="1:38" ht="15.6">
      <c r="A9" s="127" t="s">
        <v>2</v>
      </c>
      <c r="B9" s="128" t="s">
        <v>52</v>
      </c>
      <c r="C9" s="129" t="s">
        <v>53</v>
      </c>
      <c r="D9" s="130" t="s">
        <v>54</v>
      </c>
      <c r="E9" s="131" t="s">
        <v>3</v>
      </c>
      <c r="F9" s="131" t="s">
        <v>4</v>
      </c>
      <c r="G9" s="131" t="s">
        <v>5</v>
      </c>
      <c r="H9" s="131" t="s">
        <v>6</v>
      </c>
      <c r="I9" s="131" t="s">
        <v>7</v>
      </c>
      <c r="J9" s="131" t="s">
        <v>8</v>
      </c>
      <c r="K9" s="131" t="s">
        <v>9</v>
      </c>
      <c r="L9" s="131" t="s">
        <v>10</v>
      </c>
      <c r="M9" s="131" t="s">
        <v>11</v>
      </c>
      <c r="N9" s="131" t="s">
        <v>12</v>
      </c>
      <c r="O9" s="131" t="s">
        <v>13</v>
      </c>
      <c r="P9" s="131" t="s">
        <v>14</v>
      </c>
      <c r="Q9" s="131" t="s">
        <v>15</v>
      </c>
      <c r="R9" s="132" t="s">
        <v>16</v>
      </c>
      <c r="S9" s="132" t="s">
        <v>17</v>
      </c>
      <c r="T9" s="132" t="s">
        <v>18</v>
      </c>
      <c r="U9" s="132" t="s">
        <v>19</v>
      </c>
      <c r="V9" s="132" t="s">
        <v>20</v>
      </c>
      <c r="W9" s="132" t="s">
        <v>21</v>
      </c>
      <c r="X9" s="132" t="s">
        <v>22</v>
      </c>
      <c r="Y9" s="132" t="s">
        <v>23</v>
      </c>
      <c r="Z9" s="132" t="s">
        <v>24</v>
      </c>
      <c r="AA9" s="132" t="s">
        <v>25</v>
      </c>
      <c r="AB9" s="132" t="s">
        <v>26</v>
      </c>
      <c r="AC9" s="132" t="s">
        <v>27</v>
      </c>
      <c r="AD9" s="132" t="s">
        <v>28</v>
      </c>
      <c r="AE9" s="132" t="s">
        <v>29</v>
      </c>
      <c r="AF9" s="132" t="s">
        <v>30</v>
      </c>
      <c r="AG9" s="132" t="s">
        <v>31</v>
      </c>
      <c r="AH9" s="132" t="s">
        <v>32</v>
      </c>
      <c r="AI9" s="132" t="s">
        <v>33</v>
      </c>
      <c r="AJ9" s="132" t="s">
        <v>34</v>
      </c>
      <c r="AK9" s="132" t="s">
        <v>35</v>
      </c>
      <c r="AL9" s="132" t="s">
        <v>36</v>
      </c>
    </row>
    <row r="10" spans="1:38">
      <c r="A10" s="127">
        <v>1</v>
      </c>
      <c r="B10" s="133">
        <v>6.2500000000000015E-5</v>
      </c>
      <c r="C10" s="134">
        <v>0.70556019675925929</v>
      </c>
      <c r="D10" s="135">
        <v>0.70555549768518511</v>
      </c>
      <c r="E10" s="127">
        <v>1.3012973578833531</v>
      </c>
      <c r="F10" s="127">
        <v>4.5071395783017794</v>
      </c>
      <c r="G10" s="127">
        <v>9.4541007537680493</v>
      </c>
      <c r="H10" s="127">
        <v>10.609749351416825</v>
      </c>
      <c r="I10" s="127">
        <v>41.234248989929334</v>
      </c>
      <c r="J10" s="127">
        <v>133.03301303618258</v>
      </c>
      <c r="K10" s="127">
        <v>31.439854774694485</v>
      </c>
      <c r="L10" s="127">
        <v>12.617451111606032</v>
      </c>
      <c r="M10" s="127">
        <v>364.26940461474385</v>
      </c>
      <c r="N10" s="127">
        <v>12.626687858088214</v>
      </c>
      <c r="O10" s="127">
        <v>50.441163141635855</v>
      </c>
      <c r="P10" s="127">
        <v>44.780042095143664</v>
      </c>
      <c r="Q10" s="127">
        <v>394.19486469927102</v>
      </c>
      <c r="R10" s="127">
        <v>52093.241630703553</v>
      </c>
      <c r="S10" s="127">
        <v>77199.135118155609</v>
      </c>
      <c r="T10" s="127">
        <v>89828.051090294612</v>
      </c>
      <c r="U10" s="127">
        <v>6.1324405923128955</v>
      </c>
      <c r="V10" s="127">
        <v>56.436121255585185</v>
      </c>
      <c r="W10" s="127">
        <v>181.84130114127726</v>
      </c>
      <c r="X10" s="127">
        <v>45.476180400674814</v>
      </c>
      <c r="Y10" s="127">
        <v>6.9586018132910565</v>
      </c>
      <c r="Z10" s="127">
        <v>6.4649704883435986</v>
      </c>
      <c r="AA10" s="127">
        <v>14.038183813375817</v>
      </c>
      <c r="AB10" s="127">
        <v>18.339273761172031</v>
      </c>
      <c r="AC10" s="127">
        <v>133.39643584448672</v>
      </c>
      <c r="AD10" s="127">
        <v>1000</v>
      </c>
      <c r="AE10" s="127">
        <v>1000</v>
      </c>
      <c r="AF10" s="127">
        <v>1000</v>
      </c>
      <c r="AG10" s="127">
        <v>35.043579983082346</v>
      </c>
      <c r="AH10" s="127">
        <v>45.862987705090788</v>
      </c>
      <c r="AI10" s="127">
        <v>329.71541444069709</v>
      </c>
      <c r="AJ10" s="127">
        <v>22.514723651142187</v>
      </c>
      <c r="AK10" s="127">
        <v>1000</v>
      </c>
      <c r="AL10" s="127">
        <v>56.236591539056178</v>
      </c>
    </row>
    <row r="11" spans="1:38">
      <c r="A11" s="127">
        <v>2</v>
      </c>
      <c r="B11" s="133">
        <v>6.2500000000000015E-5</v>
      </c>
      <c r="C11" s="134">
        <v>0.70579167824074085</v>
      </c>
      <c r="D11" s="135">
        <v>0.70578697916666666</v>
      </c>
      <c r="E11" s="127">
        <v>1.3000066968117348</v>
      </c>
      <c r="F11" s="127">
        <v>4.0433741564705983</v>
      </c>
      <c r="G11" s="127">
        <v>9.7784616084398177</v>
      </c>
      <c r="H11" s="127">
        <v>14.371113208365609</v>
      </c>
      <c r="I11" s="127">
        <v>659.1514390950797</v>
      </c>
      <c r="J11" s="127">
        <v>30.864651045223752</v>
      </c>
      <c r="K11" s="127">
        <v>29.450940564300936</v>
      </c>
      <c r="L11" s="127">
        <v>21.079628476679446</v>
      </c>
      <c r="M11" s="127">
        <v>16.382419096534541</v>
      </c>
      <c r="N11" s="127">
        <v>16.00326003910946</v>
      </c>
      <c r="O11" s="127">
        <v>26.520984275565649</v>
      </c>
      <c r="P11" s="127">
        <v>32.417825245113271</v>
      </c>
      <c r="Q11" s="127">
        <v>146.45047106587774</v>
      </c>
      <c r="R11" s="127">
        <v>47.475841230909523</v>
      </c>
      <c r="S11" s="127">
        <v>127.06093884119997</v>
      </c>
      <c r="T11" s="127">
        <v>115.35003592834828</v>
      </c>
      <c r="U11" s="127">
        <v>5.6249824747712989</v>
      </c>
      <c r="V11" s="127">
        <v>106.17855181803202</v>
      </c>
      <c r="W11" s="127">
        <v>14.250340315239495</v>
      </c>
      <c r="X11" s="127">
        <v>24.072492314702554</v>
      </c>
      <c r="Y11" s="127">
        <v>8.8953149605294541</v>
      </c>
      <c r="Z11" s="127">
        <v>8.1483445720751835</v>
      </c>
      <c r="AA11" s="127">
        <v>3.2197422049632252</v>
      </c>
      <c r="AB11" s="127">
        <v>17.266393431180092</v>
      </c>
      <c r="AC11" s="127">
        <v>11.094555052813822</v>
      </c>
      <c r="AD11" s="127">
        <v>83.252928360274041</v>
      </c>
      <c r="AE11" s="127">
        <v>53.318402858226591</v>
      </c>
      <c r="AF11" s="127">
        <v>98.173123758218367</v>
      </c>
      <c r="AG11" s="127">
        <v>24.929863951202243</v>
      </c>
      <c r="AH11" s="127">
        <v>120.98936861159768</v>
      </c>
      <c r="AI11" s="127">
        <v>706.28916897607269</v>
      </c>
      <c r="AJ11" s="127">
        <v>8.7510115400479673</v>
      </c>
      <c r="AK11" s="127">
        <v>145.73637444770077</v>
      </c>
      <c r="AL11" s="127">
        <v>60.262427965534549</v>
      </c>
    </row>
    <row r="12" spans="1:38">
      <c r="A12" s="127">
        <v>3</v>
      </c>
      <c r="B12" s="133">
        <v>6.2500000000000015E-5</v>
      </c>
      <c r="C12" s="134">
        <v>0.70608101851851846</v>
      </c>
      <c r="D12" s="135">
        <v>0.70607782407407405</v>
      </c>
      <c r="E12" s="127">
        <v>1.3015340847973826</v>
      </c>
      <c r="F12" s="127">
        <v>20.085418586041893</v>
      </c>
      <c r="G12" s="127">
        <v>50.050890058838597</v>
      </c>
      <c r="H12" s="127">
        <v>22.404060502533159</v>
      </c>
      <c r="I12" s="127">
        <v>7.8058002279178931</v>
      </c>
      <c r="J12" s="127">
        <v>8.6443584112225285</v>
      </c>
      <c r="K12" s="127">
        <v>79.97586665739675</v>
      </c>
      <c r="L12" s="127">
        <v>8.2251283494471341</v>
      </c>
      <c r="M12" s="127">
        <v>11.978635273437826</v>
      </c>
      <c r="N12" s="127">
        <v>12.558269019229284</v>
      </c>
      <c r="O12" s="127">
        <v>47.429859736970073</v>
      </c>
      <c r="P12" s="127">
        <v>42.360365920774193</v>
      </c>
      <c r="Q12" s="127">
        <v>391.5847518969162</v>
      </c>
      <c r="R12" s="127">
        <v>300521.33425027377</v>
      </c>
      <c r="S12" s="127">
        <v>17401.182326864029</v>
      </c>
      <c r="T12" s="127">
        <v>106260.83513726675</v>
      </c>
      <c r="U12" s="127">
        <v>40.814786215858831</v>
      </c>
      <c r="V12" s="127">
        <v>328.72394517809096</v>
      </c>
      <c r="W12" s="127">
        <v>8.575672489586772</v>
      </c>
      <c r="X12" s="127">
        <v>11.649788363000994</v>
      </c>
      <c r="Y12" s="127">
        <v>6.7427299865676567</v>
      </c>
      <c r="Z12" s="127">
        <v>11.367803048968915</v>
      </c>
      <c r="AA12" s="127">
        <v>20.26377407449823</v>
      </c>
      <c r="AB12" s="127">
        <v>84.409584159919831</v>
      </c>
      <c r="AC12" s="127">
        <v>19.54016018866967</v>
      </c>
      <c r="AD12" s="127">
        <v>1000</v>
      </c>
      <c r="AE12" s="127">
        <v>1000</v>
      </c>
      <c r="AF12" s="127">
        <v>1000</v>
      </c>
      <c r="AG12" s="127">
        <v>34.525842440722606</v>
      </c>
      <c r="AH12" s="127">
        <v>145.27274059883985</v>
      </c>
      <c r="AI12" s="127">
        <v>33.289998253576023</v>
      </c>
      <c r="AJ12" s="127">
        <v>26.686175062064805</v>
      </c>
      <c r="AK12" s="127">
        <v>1000</v>
      </c>
      <c r="AL12" s="127">
        <v>45.526033310761981</v>
      </c>
    </row>
    <row r="13" spans="1:38">
      <c r="A13" s="127">
        <v>4</v>
      </c>
      <c r="B13" s="133">
        <v>6.2500000000000015E-5</v>
      </c>
      <c r="C13" s="134">
        <v>0.70631250000000001</v>
      </c>
      <c r="D13" s="135">
        <v>0.7063092129629629</v>
      </c>
      <c r="E13" s="127">
        <v>1.2827551174757152</v>
      </c>
      <c r="F13" s="127">
        <v>5.6412393798514264</v>
      </c>
      <c r="G13" s="127">
        <v>13.445305835050188</v>
      </c>
      <c r="H13" s="127">
        <v>12.533854370250605</v>
      </c>
      <c r="I13" s="127">
        <v>144.82965896353465</v>
      </c>
      <c r="J13" s="127">
        <v>167.72690325735499</v>
      </c>
      <c r="K13" s="127">
        <v>77.490048884943704</v>
      </c>
      <c r="L13" s="127">
        <v>249.00391109649951</v>
      </c>
      <c r="M13" s="127">
        <v>407.12919493949977</v>
      </c>
      <c r="N13" s="127">
        <v>35.198480013880406</v>
      </c>
      <c r="O13" s="127">
        <v>29.767333694294127</v>
      </c>
      <c r="P13" s="127">
        <v>9.2621721132288997</v>
      </c>
      <c r="Q13" s="127">
        <v>7.0656702645578227</v>
      </c>
      <c r="R13" s="127">
        <v>31299.999286586361</v>
      </c>
      <c r="S13" s="127">
        <v>38122.299245907881</v>
      </c>
      <c r="T13" s="127">
        <v>34463.648811766077</v>
      </c>
      <c r="U13" s="127">
        <v>8.6848561093572254</v>
      </c>
      <c r="V13" s="127">
        <v>481.50082188073924</v>
      </c>
      <c r="W13" s="127">
        <v>29.609306607629655</v>
      </c>
      <c r="X13" s="127">
        <v>323.31804163457485</v>
      </c>
      <c r="Y13" s="127">
        <v>508.19718350194671</v>
      </c>
      <c r="Z13" s="127">
        <v>19.206897618878287</v>
      </c>
      <c r="AA13" s="127">
        <v>43.405774272831337</v>
      </c>
      <c r="AB13" s="127">
        <v>79.56130266261988</v>
      </c>
      <c r="AC13" s="127">
        <v>9.1443649429044793</v>
      </c>
      <c r="AD13" s="127">
        <v>1000</v>
      </c>
      <c r="AE13" s="127">
        <v>1000</v>
      </c>
      <c r="AF13" s="127">
        <v>1000</v>
      </c>
      <c r="AG13" s="127">
        <v>72.227862776670818</v>
      </c>
      <c r="AH13" s="127">
        <v>132.35292527075882</v>
      </c>
      <c r="AI13" s="127">
        <v>15.226786555727559</v>
      </c>
      <c r="AJ13" s="127">
        <v>20.697289531213539</v>
      </c>
      <c r="AK13" s="127">
        <v>1000</v>
      </c>
      <c r="AL13" s="127">
        <v>34.456791559790169</v>
      </c>
    </row>
    <row r="14" spans="1:38">
      <c r="A14" s="127">
        <v>5</v>
      </c>
      <c r="B14" s="133">
        <v>6.2500000000000015E-5</v>
      </c>
      <c r="C14" s="134">
        <v>0.70654399305555549</v>
      </c>
      <c r="D14" s="135">
        <v>0.70654047453703706</v>
      </c>
      <c r="E14" s="127">
        <v>1.2750319575122797</v>
      </c>
      <c r="F14" s="127">
        <v>5.5468282409986749</v>
      </c>
      <c r="G14" s="127">
        <v>14.487024121286362</v>
      </c>
      <c r="H14" s="127">
        <v>10.888082287746892</v>
      </c>
      <c r="I14" s="127">
        <v>32.678982451606316</v>
      </c>
      <c r="J14" s="127">
        <v>149.19338682933389</v>
      </c>
      <c r="K14" s="127">
        <v>26.779809618782593</v>
      </c>
      <c r="L14" s="127">
        <v>166.64467677898824</v>
      </c>
      <c r="M14" s="127">
        <v>158.31751166283195</v>
      </c>
      <c r="N14" s="127">
        <v>95.432094578924008</v>
      </c>
      <c r="O14" s="127">
        <v>17.819362477516322</v>
      </c>
      <c r="P14" s="127">
        <v>446.69342175730367</v>
      </c>
      <c r="Q14" s="127">
        <v>18.54923599427126</v>
      </c>
      <c r="R14" s="127">
        <v>44.288079373515068</v>
      </c>
      <c r="S14" s="127">
        <v>18.924542920389666</v>
      </c>
      <c r="T14" s="127">
        <v>21.528663572651702</v>
      </c>
      <c r="U14" s="127">
        <v>9.0066128264363758</v>
      </c>
      <c r="V14" s="127">
        <v>66.124049467403296</v>
      </c>
      <c r="W14" s="127">
        <v>193.14144744785128</v>
      </c>
      <c r="X14" s="127">
        <v>300.62542580429329</v>
      </c>
      <c r="Y14" s="127">
        <v>271.80509270900581</v>
      </c>
      <c r="Z14" s="127">
        <v>13.790478686886035</v>
      </c>
      <c r="AA14" s="127">
        <v>70.823150800649827</v>
      </c>
      <c r="AB14" s="127">
        <v>32.191541089278715</v>
      </c>
      <c r="AC14" s="127">
        <v>16.975807921591159</v>
      </c>
      <c r="AD14" s="127">
        <v>84.848343887400816</v>
      </c>
      <c r="AE14" s="127">
        <v>32.972359815226199</v>
      </c>
      <c r="AF14" s="127">
        <v>58.722102413719746</v>
      </c>
      <c r="AG14" s="127">
        <v>324.71917609653656</v>
      </c>
      <c r="AH14" s="127">
        <v>107.03365937207951</v>
      </c>
      <c r="AI14" s="127">
        <v>38.728469270737179</v>
      </c>
      <c r="AJ14" s="127">
        <v>28.822912080122567</v>
      </c>
      <c r="AK14" s="127">
        <v>119.66803251586892</v>
      </c>
      <c r="AL14" s="127">
        <v>223.6958441370308</v>
      </c>
    </row>
    <row r="15" spans="1:38">
      <c r="A15" s="127">
        <v>6</v>
      </c>
      <c r="B15" s="128"/>
      <c r="C15" s="129"/>
      <c r="D15" s="130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</row>
    <row r="16" spans="1:38">
      <c r="A16" s="127">
        <v>7</v>
      </c>
      <c r="B16" s="128"/>
      <c r="C16" s="129"/>
      <c r="D16" s="130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</row>
    <row r="17" spans="1:38">
      <c r="A17" s="127">
        <v>8</v>
      </c>
      <c r="B17" s="128"/>
      <c r="C17" s="129"/>
      <c r="D17" s="130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</row>
    <row r="18" spans="1:38">
      <c r="A18" s="127">
        <v>9</v>
      </c>
      <c r="B18" s="128"/>
      <c r="C18" s="129"/>
      <c r="D18" s="130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</row>
    <row r="19" spans="1:38">
      <c r="A19" s="127">
        <v>10</v>
      </c>
      <c r="B19" s="128"/>
      <c r="C19" s="129"/>
      <c r="D19" s="130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</row>
    <row r="20" spans="1:38">
      <c r="A20" s="127">
        <v>11</v>
      </c>
      <c r="B20" s="128"/>
      <c r="C20" s="129"/>
      <c r="D20" s="130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</row>
    <row r="21" spans="1:38">
      <c r="A21" s="127">
        <v>12</v>
      </c>
      <c r="B21" s="128"/>
      <c r="C21" s="129"/>
      <c r="D21" s="130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</row>
    <row r="22" spans="1:38">
      <c r="A22" s="127">
        <v>13</v>
      </c>
      <c r="B22" s="128"/>
      <c r="C22" s="129"/>
      <c r="D22" s="130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</row>
    <row r="23" spans="1:38">
      <c r="A23" s="127">
        <v>14</v>
      </c>
      <c r="B23" s="128"/>
      <c r="C23" s="129"/>
      <c r="D23" s="130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</row>
    <row r="24" spans="1:38">
      <c r="A24" s="127">
        <v>15</v>
      </c>
      <c r="B24" s="128"/>
      <c r="C24" s="129"/>
      <c r="D24" s="130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</row>
    <row r="25" spans="1:38">
      <c r="A25" s="127">
        <v>16</v>
      </c>
      <c r="B25" s="128"/>
      <c r="C25" s="129"/>
      <c r="D25" s="130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</row>
    <row r="26" spans="1:38">
      <c r="A26" s="127">
        <v>17</v>
      </c>
      <c r="B26" s="128"/>
      <c r="C26" s="129"/>
      <c r="D26" s="130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</row>
    <row r="27" spans="1:38">
      <c r="A27" s="127">
        <v>18</v>
      </c>
      <c r="B27" s="128"/>
      <c r="C27" s="129"/>
      <c r="D27" s="130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</row>
    <row r="28" spans="1:38">
      <c r="A28" s="127">
        <v>19</v>
      </c>
      <c r="B28" s="128"/>
      <c r="C28" s="129"/>
      <c r="D28" s="130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</row>
    <row r="29" spans="1:38">
      <c r="A29" s="127">
        <v>20</v>
      </c>
      <c r="B29" s="128"/>
      <c r="C29" s="129"/>
      <c r="D29" s="130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</row>
    <row r="30" spans="1:38">
      <c r="A30" s="127">
        <v>21</v>
      </c>
      <c r="B30" s="128"/>
      <c r="C30" s="129"/>
      <c r="D30" s="130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</row>
    <row r="31" spans="1:38">
      <c r="A31" s="127">
        <v>22</v>
      </c>
      <c r="B31" s="128"/>
      <c r="C31" s="129"/>
      <c r="D31" s="130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</row>
    <row r="32" spans="1:38">
      <c r="A32" s="127">
        <v>23</v>
      </c>
      <c r="B32" s="128"/>
      <c r="C32" s="129"/>
      <c r="D32" s="130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</row>
    <row r="33" spans="1:38">
      <c r="A33" s="127">
        <v>24</v>
      </c>
      <c r="B33" s="128"/>
      <c r="C33" s="129"/>
      <c r="D33" s="130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</row>
    <row r="34" spans="1:38">
      <c r="A34" s="127">
        <v>25</v>
      </c>
      <c r="B34" s="128"/>
      <c r="C34" s="129"/>
      <c r="D34" s="130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</row>
    <row r="35" spans="1:38">
      <c r="A35" s="127">
        <v>26</v>
      </c>
      <c r="B35" s="128"/>
      <c r="C35" s="129"/>
      <c r="D35" s="130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</row>
    <row r="36" spans="1:38">
      <c r="A36" s="127">
        <v>27</v>
      </c>
      <c r="B36" s="128"/>
      <c r="C36" s="129"/>
      <c r="D36" s="130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</row>
    <row r="37" spans="1:38">
      <c r="A37" s="127">
        <v>28</v>
      </c>
      <c r="B37" s="128"/>
      <c r="C37" s="129"/>
      <c r="D37" s="130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</row>
    <row r="38" spans="1:38">
      <c r="A38" s="127">
        <v>29</v>
      </c>
      <c r="B38" s="128"/>
      <c r="C38" s="129"/>
      <c r="D38" s="130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</row>
    <row r="39" spans="1:38">
      <c r="A39" s="127">
        <v>30</v>
      </c>
      <c r="B39" s="128"/>
      <c r="C39" s="129"/>
      <c r="D39" s="130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</row>
    <row r="40" spans="1:38">
      <c r="A40" s="127">
        <v>31</v>
      </c>
      <c r="B40" s="128"/>
      <c r="C40" s="129"/>
      <c r="D40" s="130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</row>
    <row r="41" spans="1:38">
      <c r="A41" s="127">
        <v>32</v>
      </c>
      <c r="B41" s="128"/>
      <c r="C41" s="129"/>
      <c r="D41" s="130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</row>
    <row r="42" spans="1:38">
      <c r="A42" s="127">
        <v>33</v>
      </c>
      <c r="B42" s="128"/>
      <c r="C42" s="129"/>
      <c r="D42" s="130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</row>
    <row r="43" spans="1:38">
      <c r="A43" s="127">
        <v>34</v>
      </c>
      <c r="B43" s="128"/>
      <c r="C43" s="129"/>
      <c r="D43" s="130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</row>
    <row r="44" spans="1:38">
      <c r="A44" s="127">
        <v>35</v>
      </c>
      <c r="B44" s="128"/>
      <c r="C44" s="129"/>
      <c r="D44" s="130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</row>
    <row r="45" spans="1:38">
      <c r="A45" s="127">
        <v>36</v>
      </c>
      <c r="B45" s="128"/>
      <c r="C45" s="129"/>
      <c r="D45" s="130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</row>
    <row r="46" spans="1:38">
      <c r="A46" s="127">
        <v>37</v>
      </c>
      <c r="B46" s="128"/>
      <c r="C46" s="129"/>
      <c r="D46" s="130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</row>
    <row r="47" spans="1:38">
      <c r="A47" s="127">
        <v>38</v>
      </c>
      <c r="B47" s="128"/>
      <c r="C47" s="129"/>
      <c r="D47" s="130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</row>
    <row r="48" spans="1:38">
      <c r="A48" s="127">
        <v>39</v>
      </c>
      <c r="B48" s="128"/>
      <c r="C48" s="129"/>
      <c r="D48" s="130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</row>
    <row r="49" spans="1:38">
      <c r="A49" s="127">
        <v>40</v>
      </c>
      <c r="B49" s="128"/>
      <c r="C49" s="129"/>
      <c r="D49" s="130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</row>
    <row r="50" spans="1:38">
      <c r="A50" s="127">
        <v>41</v>
      </c>
      <c r="B50" s="128"/>
      <c r="C50" s="129"/>
      <c r="D50" s="130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</row>
    <row r="51" spans="1:38">
      <c r="A51" s="127">
        <v>42</v>
      </c>
      <c r="B51" s="128"/>
      <c r="C51" s="129"/>
      <c r="D51" s="130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</row>
    <row r="52" spans="1:38">
      <c r="A52" s="127">
        <v>43</v>
      </c>
      <c r="B52" s="128"/>
      <c r="C52" s="129"/>
      <c r="D52" s="130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</row>
    <row r="53" spans="1:38">
      <c r="A53" s="127">
        <v>44</v>
      </c>
      <c r="B53" s="128"/>
      <c r="C53" s="129"/>
      <c r="D53" s="130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</row>
    <row r="54" spans="1:38">
      <c r="A54" s="127">
        <v>45</v>
      </c>
      <c r="B54" s="128"/>
      <c r="C54" s="129"/>
      <c r="D54" s="130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</row>
    <row r="55" spans="1:38">
      <c r="A55" s="127">
        <v>46</v>
      </c>
      <c r="B55" s="128"/>
      <c r="C55" s="129"/>
      <c r="D55" s="130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</row>
    <row r="56" spans="1:38">
      <c r="A56" s="127">
        <v>47</v>
      </c>
      <c r="B56" s="128"/>
      <c r="C56" s="129"/>
      <c r="D56" s="130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</row>
    <row r="57" spans="1:38">
      <c r="A57" s="127">
        <v>48</v>
      </c>
      <c r="B57" s="128"/>
      <c r="C57" s="129"/>
      <c r="D57" s="130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</row>
    <row r="58" spans="1:38">
      <c r="A58" s="127">
        <v>49</v>
      </c>
      <c r="B58" s="128"/>
      <c r="C58" s="129"/>
      <c r="D58" s="130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</row>
    <row r="59" spans="1:38">
      <c r="A59" s="127">
        <v>50</v>
      </c>
      <c r="B59" s="128"/>
      <c r="C59" s="129"/>
      <c r="D59" s="130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</row>
    <row r="60" spans="1:38">
      <c r="A60" s="127">
        <v>51</v>
      </c>
      <c r="B60" s="128"/>
      <c r="C60" s="129"/>
      <c r="D60" s="130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</row>
    <row r="61" spans="1:38">
      <c r="A61" s="127">
        <v>52</v>
      </c>
      <c r="B61" s="128"/>
      <c r="C61" s="129"/>
      <c r="D61" s="130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</row>
    <row r="62" spans="1:38">
      <c r="A62" s="127">
        <v>53</v>
      </c>
      <c r="B62" s="128"/>
      <c r="C62" s="129"/>
      <c r="D62" s="130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</row>
    <row r="63" spans="1:38">
      <c r="A63" s="127">
        <v>54</v>
      </c>
      <c r="B63" s="128"/>
      <c r="C63" s="129"/>
      <c r="D63" s="130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</row>
    <row r="64" spans="1:38">
      <c r="A64" s="127">
        <v>55</v>
      </c>
      <c r="B64" s="128"/>
      <c r="C64" s="129"/>
      <c r="D64" s="130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</row>
    <row r="65" spans="1:38">
      <c r="A65" s="127">
        <v>56</v>
      </c>
      <c r="B65" s="128"/>
      <c r="C65" s="129"/>
      <c r="D65" s="130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</row>
    <row r="66" spans="1:38">
      <c r="A66" s="127">
        <v>57</v>
      </c>
      <c r="B66" s="128"/>
      <c r="C66" s="129"/>
      <c r="D66" s="130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</row>
    <row r="67" spans="1:38">
      <c r="A67" s="127">
        <v>58</v>
      </c>
      <c r="B67" s="128"/>
      <c r="C67" s="129"/>
      <c r="D67" s="130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</row>
    <row r="68" spans="1:38">
      <c r="A68" s="127">
        <v>59</v>
      </c>
      <c r="B68" s="128"/>
      <c r="C68" s="129"/>
      <c r="D68" s="130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</row>
    <row r="69" spans="1:38">
      <c r="A69" s="127">
        <v>60</v>
      </c>
      <c r="B69" s="128"/>
      <c r="C69" s="129"/>
      <c r="D69" s="130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</row>
    <row r="70" spans="1:38">
      <c r="A70" s="127">
        <v>61</v>
      </c>
      <c r="B70" s="128"/>
      <c r="C70" s="129"/>
      <c r="D70" s="130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</row>
    <row r="71" spans="1:38">
      <c r="A71" s="127">
        <v>62</v>
      </c>
      <c r="B71" s="128"/>
      <c r="C71" s="129"/>
      <c r="D71" s="130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</row>
    <row r="72" spans="1:38">
      <c r="A72" s="127">
        <v>63</v>
      </c>
      <c r="B72" s="128"/>
      <c r="C72" s="129"/>
      <c r="D72" s="130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</row>
    <row r="73" spans="1:38">
      <c r="A73" s="127">
        <v>64</v>
      </c>
      <c r="B73" s="128"/>
      <c r="C73" s="129"/>
      <c r="D73" s="130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</row>
    <row r="74" spans="1:38">
      <c r="A74" s="127">
        <v>65</v>
      </c>
      <c r="B74" s="128"/>
      <c r="C74" s="129"/>
      <c r="D74" s="130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</row>
    <row r="75" spans="1:38">
      <c r="A75" s="127">
        <v>66</v>
      </c>
      <c r="B75" s="128"/>
      <c r="C75" s="129"/>
      <c r="D75" s="130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</row>
    <row r="76" spans="1:38">
      <c r="A76" s="127">
        <v>67</v>
      </c>
      <c r="B76" s="128"/>
      <c r="C76" s="129"/>
      <c r="D76" s="130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</row>
    <row r="77" spans="1:38">
      <c r="A77" s="127">
        <v>68</v>
      </c>
      <c r="B77" s="128"/>
      <c r="C77" s="129"/>
      <c r="D77" s="130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</row>
    <row r="78" spans="1:38">
      <c r="A78" s="127">
        <v>69</v>
      </c>
      <c r="B78" s="128"/>
      <c r="C78" s="129"/>
      <c r="D78" s="130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</row>
    <row r="79" spans="1:38">
      <c r="A79" s="127">
        <v>70</v>
      </c>
      <c r="B79" s="128"/>
      <c r="C79" s="129"/>
      <c r="D79" s="130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</row>
    <row r="80" spans="1:38">
      <c r="A80" s="127">
        <v>71</v>
      </c>
      <c r="B80" s="128"/>
      <c r="C80" s="129"/>
      <c r="D80" s="130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</row>
    <row r="81" spans="1:38">
      <c r="A81" s="127">
        <v>72</v>
      </c>
      <c r="B81" s="128"/>
      <c r="C81" s="129"/>
      <c r="D81" s="130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</row>
    <row r="82" spans="1:38">
      <c r="A82" s="127">
        <v>73</v>
      </c>
      <c r="B82" s="128"/>
      <c r="C82" s="129"/>
      <c r="D82" s="130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</row>
    <row r="83" spans="1:38">
      <c r="A83" s="127">
        <v>74</v>
      </c>
      <c r="B83" s="128"/>
      <c r="C83" s="129"/>
      <c r="D83" s="130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</row>
    <row r="84" spans="1:38">
      <c r="A84" s="127">
        <v>75</v>
      </c>
      <c r="B84" s="128"/>
      <c r="C84" s="129"/>
      <c r="D84" s="130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</row>
    <row r="85" spans="1:38">
      <c r="A85" s="127">
        <v>76</v>
      </c>
      <c r="B85" s="128"/>
      <c r="C85" s="129"/>
      <c r="D85" s="130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</row>
    <row r="86" spans="1:38">
      <c r="A86" s="127">
        <v>77</v>
      </c>
      <c r="B86" s="128"/>
      <c r="C86" s="129"/>
      <c r="D86" s="130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</row>
    <row r="87" spans="1:38">
      <c r="A87" s="127">
        <v>78</v>
      </c>
      <c r="B87" s="128"/>
      <c r="C87" s="129"/>
      <c r="D87" s="130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</row>
    <row r="88" spans="1:38">
      <c r="A88" s="127">
        <v>79</v>
      </c>
      <c r="B88" s="128"/>
      <c r="C88" s="129"/>
      <c r="D88" s="130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</row>
    <row r="89" spans="1:38">
      <c r="A89" s="127">
        <v>80</v>
      </c>
      <c r="B89" s="128"/>
      <c r="C89" s="129"/>
      <c r="D89" s="130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</row>
    <row r="90" spans="1:38">
      <c r="A90" s="127">
        <v>81</v>
      </c>
      <c r="B90" s="128"/>
      <c r="C90" s="129"/>
      <c r="D90" s="130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</row>
    <row r="91" spans="1:38">
      <c r="A91" s="127">
        <v>82</v>
      </c>
      <c r="B91" s="128"/>
      <c r="C91" s="129"/>
      <c r="D91" s="130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</row>
    <row r="92" spans="1:38">
      <c r="A92" s="127">
        <v>83</v>
      </c>
      <c r="B92" s="128"/>
      <c r="C92" s="129"/>
      <c r="D92" s="130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</row>
    <row r="93" spans="1:38">
      <c r="A93" s="127">
        <v>84</v>
      </c>
      <c r="B93" s="128"/>
      <c r="C93" s="129"/>
      <c r="D93" s="130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</row>
    <row r="94" spans="1:38">
      <c r="A94" s="127">
        <v>85</v>
      </c>
      <c r="B94" s="128"/>
      <c r="C94" s="129"/>
      <c r="D94" s="130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</row>
    <row r="95" spans="1:38">
      <c r="A95" s="127">
        <v>86</v>
      </c>
      <c r="B95" s="128"/>
      <c r="C95" s="129"/>
      <c r="D95" s="130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</row>
    <row r="96" spans="1:38">
      <c r="A96" s="127">
        <v>87</v>
      </c>
      <c r="B96" s="128"/>
      <c r="C96" s="129"/>
      <c r="D96" s="130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</row>
    <row r="97" spans="1:38">
      <c r="A97" s="127">
        <v>88</v>
      </c>
      <c r="B97" s="128"/>
      <c r="C97" s="129"/>
      <c r="D97" s="130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  <c r="AI97" s="127"/>
      <c r="AJ97" s="127"/>
      <c r="AK97" s="127"/>
      <c r="AL97" s="127"/>
    </row>
    <row r="98" spans="1:38">
      <c r="A98" s="127">
        <v>89</v>
      </c>
      <c r="B98" s="128"/>
      <c r="C98" s="129"/>
      <c r="D98" s="130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</row>
    <row r="99" spans="1:38">
      <c r="A99" s="127">
        <v>90</v>
      </c>
      <c r="B99" s="128"/>
      <c r="C99" s="129"/>
      <c r="D99" s="130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  <c r="AH99" s="127"/>
      <c r="AI99" s="127"/>
      <c r="AJ99" s="127"/>
      <c r="AK99" s="127"/>
      <c r="AL99" s="127"/>
    </row>
    <row r="100" spans="1:38">
      <c r="A100" s="127">
        <v>91</v>
      </c>
      <c r="B100" s="128"/>
      <c r="C100" s="129"/>
      <c r="D100" s="130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  <c r="AH100" s="127"/>
      <c r="AI100" s="127"/>
      <c r="AJ100" s="127"/>
      <c r="AK100" s="127"/>
      <c r="AL100" s="127"/>
    </row>
    <row r="101" spans="1:38">
      <c r="A101" s="127">
        <v>92</v>
      </c>
      <c r="B101" s="128"/>
      <c r="C101" s="129"/>
      <c r="D101" s="130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</row>
    <row r="102" spans="1:38">
      <c r="A102" s="127">
        <v>93</v>
      </c>
      <c r="B102" s="128"/>
      <c r="C102" s="129"/>
      <c r="D102" s="130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AL102" s="127"/>
    </row>
    <row r="103" spans="1:38">
      <c r="A103" s="127">
        <v>94</v>
      </c>
      <c r="B103" s="128"/>
      <c r="C103" s="129"/>
      <c r="D103" s="130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  <c r="AI103" s="127"/>
      <c r="AJ103" s="127"/>
      <c r="AK103" s="127"/>
      <c r="AL103" s="127"/>
    </row>
    <row r="104" spans="1:38">
      <c r="A104" s="127">
        <v>95</v>
      </c>
      <c r="B104" s="128"/>
      <c r="C104" s="129"/>
      <c r="D104" s="130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</row>
    <row r="105" spans="1:38">
      <c r="A105" s="127">
        <v>96</v>
      </c>
      <c r="B105" s="128"/>
      <c r="C105" s="129"/>
      <c r="D105" s="130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  <c r="AH105" s="127"/>
      <c r="AI105" s="127"/>
      <c r="AJ105" s="127"/>
      <c r="AK105" s="127"/>
      <c r="AL105" s="127"/>
    </row>
    <row r="106" spans="1:38">
      <c r="A106" s="127">
        <v>97</v>
      </c>
      <c r="B106" s="128"/>
      <c r="C106" s="129"/>
      <c r="D106" s="130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</row>
    <row r="107" spans="1:38">
      <c r="A107" s="127">
        <v>98</v>
      </c>
      <c r="B107" s="128"/>
      <c r="C107" s="129"/>
      <c r="D107" s="130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  <c r="AI107" s="127"/>
      <c r="AJ107" s="127"/>
      <c r="AK107" s="127"/>
      <c r="AL107" s="127"/>
    </row>
    <row r="108" spans="1:38">
      <c r="A108" s="127">
        <v>99</v>
      </c>
      <c r="B108" s="128"/>
      <c r="C108" s="129"/>
      <c r="D108" s="130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</row>
    <row r="109" spans="1:38">
      <c r="A109" s="127">
        <v>100</v>
      </c>
      <c r="B109" s="128"/>
      <c r="C109" s="129"/>
      <c r="D109" s="130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  <c r="AK109" s="127"/>
      <c r="AL109" s="127"/>
    </row>
    <row r="110" spans="1:38">
      <c r="A110" s="127">
        <v>101</v>
      </c>
      <c r="B110" s="128"/>
      <c r="C110" s="129"/>
      <c r="D110" s="130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7"/>
      <c r="AL110" s="127"/>
    </row>
    <row r="111" spans="1:38">
      <c r="A111" s="127">
        <v>102</v>
      </c>
      <c r="B111" s="128"/>
      <c r="C111" s="129"/>
      <c r="D111" s="130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7"/>
      <c r="AL111" s="127"/>
    </row>
    <row r="112" spans="1:38">
      <c r="A112" s="127">
        <v>103</v>
      </c>
      <c r="B112" s="128"/>
      <c r="C112" s="129"/>
      <c r="D112" s="130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127"/>
      <c r="AL112" s="127"/>
    </row>
    <row r="113" spans="1:38">
      <c r="A113" s="127">
        <v>104</v>
      </c>
      <c r="B113" s="128"/>
      <c r="C113" s="129"/>
      <c r="D113" s="130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</row>
    <row r="114" spans="1:38">
      <c r="A114" s="127">
        <v>105</v>
      </c>
      <c r="B114" s="128"/>
      <c r="C114" s="129"/>
      <c r="D114" s="130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  <c r="AH114" s="127"/>
      <c r="AI114" s="127"/>
      <c r="AJ114" s="127"/>
      <c r="AK114" s="127"/>
      <c r="AL114" s="127"/>
    </row>
    <row r="115" spans="1:38">
      <c r="A115" s="127">
        <v>106</v>
      </c>
      <c r="B115" s="128"/>
      <c r="C115" s="129"/>
      <c r="D115" s="130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  <c r="AH115" s="127"/>
      <c r="AI115" s="127"/>
      <c r="AJ115" s="127"/>
      <c r="AK115" s="127"/>
      <c r="AL115" s="127"/>
    </row>
    <row r="116" spans="1:38">
      <c r="A116" s="127">
        <v>107</v>
      </c>
      <c r="B116" s="128"/>
      <c r="C116" s="129"/>
      <c r="D116" s="130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</row>
    <row r="117" spans="1:38">
      <c r="A117" s="127">
        <v>108</v>
      </c>
      <c r="B117" s="128"/>
      <c r="C117" s="129"/>
      <c r="D117" s="130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  <c r="AH117" s="127"/>
      <c r="AI117" s="127"/>
      <c r="AJ117" s="127"/>
      <c r="AK117" s="127"/>
      <c r="AL117" s="127"/>
    </row>
    <row r="118" spans="1:38">
      <c r="A118" s="127">
        <v>109</v>
      </c>
      <c r="B118" s="128"/>
      <c r="C118" s="129"/>
      <c r="D118" s="130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27"/>
      <c r="AI118" s="127"/>
      <c r="AJ118" s="127"/>
      <c r="AK118" s="127"/>
      <c r="AL118" s="127"/>
    </row>
    <row r="119" spans="1:38">
      <c r="A119" s="127">
        <v>110</v>
      </c>
      <c r="B119" s="128"/>
      <c r="C119" s="129"/>
      <c r="D119" s="130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  <c r="AI119" s="127"/>
      <c r="AJ119" s="127"/>
      <c r="AK119" s="127"/>
      <c r="AL119" s="127"/>
    </row>
    <row r="120" spans="1:38">
      <c r="A120" s="127">
        <v>111</v>
      </c>
      <c r="B120" s="128"/>
      <c r="C120" s="129"/>
      <c r="D120" s="130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  <c r="AI120" s="127"/>
      <c r="AJ120" s="127"/>
      <c r="AK120" s="127"/>
      <c r="AL120" s="127"/>
    </row>
    <row r="121" spans="1:38">
      <c r="A121" s="127">
        <v>112</v>
      </c>
      <c r="B121" s="128"/>
      <c r="C121" s="129"/>
      <c r="D121" s="130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  <c r="AH121" s="127"/>
      <c r="AI121" s="127"/>
      <c r="AJ121" s="127"/>
      <c r="AK121" s="127"/>
      <c r="AL121" s="127"/>
    </row>
    <row r="122" spans="1:38">
      <c r="A122" s="127">
        <v>113</v>
      </c>
      <c r="B122" s="128"/>
      <c r="C122" s="129"/>
      <c r="D122" s="130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  <c r="AH122" s="127"/>
      <c r="AI122" s="127"/>
      <c r="AJ122" s="127"/>
      <c r="AK122" s="127"/>
      <c r="AL122" s="127"/>
    </row>
    <row r="123" spans="1:38">
      <c r="A123" s="127">
        <v>114</v>
      </c>
      <c r="B123" s="128"/>
      <c r="C123" s="129"/>
      <c r="D123" s="130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  <c r="AH123" s="127"/>
      <c r="AI123" s="127"/>
      <c r="AJ123" s="127"/>
      <c r="AK123" s="127"/>
      <c r="AL123" s="127"/>
    </row>
    <row r="124" spans="1:38">
      <c r="A124" s="127">
        <v>115</v>
      </c>
      <c r="B124" s="128"/>
      <c r="C124" s="129"/>
      <c r="D124" s="130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  <c r="AI124" s="127"/>
      <c r="AJ124" s="127"/>
      <c r="AK124" s="127"/>
      <c r="AL124" s="127"/>
    </row>
    <row r="125" spans="1:38">
      <c r="A125" s="127">
        <v>116</v>
      </c>
      <c r="B125" s="128"/>
      <c r="C125" s="129"/>
      <c r="D125" s="130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</row>
    <row r="126" spans="1:38">
      <c r="A126" s="127">
        <v>117</v>
      </c>
      <c r="B126" s="128"/>
      <c r="C126" s="129"/>
      <c r="D126" s="130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</row>
    <row r="127" spans="1:38">
      <c r="A127" s="127">
        <v>118</v>
      </c>
      <c r="B127" s="128"/>
      <c r="C127" s="129"/>
      <c r="D127" s="130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7"/>
      <c r="AL127" s="127"/>
    </row>
    <row r="128" spans="1:38">
      <c r="A128" s="127">
        <v>119</v>
      </c>
      <c r="B128" s="128"/>
      <c r="C128" s="129"/>
      <c r="D128" s="130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</row>
    <row r="129" spans="1:38">
      <c r="A129" s="127">
        <v>120</v>
      </c>
      <c r="B129" s="128"/>
      <c r="C129" s="129"/>
      <c r="D129" s="130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  <c r="AH129" s="127"/>
      <c r="AI129" s="127"/>
      <c r="AJ129" s="127"/>
      <c r="AK129" s="127"/>
      <c r="AL129" s="127"/>
    </row>
    <row r="130" spans="1:38">
      <c r="A130" s="127">
        <v>121</v>
      </c>
      <c r="B130" s="128"/>
      <c r="C130" s="129"/>
      <c r="D130" s="130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127"/>
      <c r="AL130" s="127"/>
    </row>
    <row r="131" spans="1:38">
      <c r="A131" s="127">
        <v>122</v>
      </c>
      <c r="B131" s="128"/>
      <c r="C131" s="129"/>
      <c r="D131" s="130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127"/>
      <c r="AL131" s="127"/>
    </row>
    <row r="132" spans="1:38">
      <c r="A132" s="127">
        <v>123</v>
      </c>
      <c r="B132" s="128"/>
      <c r="C132" s="129"/>
      <c r="D132" s="130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  <c r="AH132" s="127"/>
      <c r="AI132" s="127"/>
      <c r="AJ132" s="127"/>
      <c r="AK132" s="127"/>
      <c r="AL132" s="127"/>
    </row>
    <row r="133" spans="1:38">
      <c r="A133" s="127">
        <v>124</v>
      </c>
      <c r="B133" s="128"/>
      <c r="C133" s="129"/>
      <c r="D133" s="130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  <c r="AH133" s="127"/>
      <c r="AI133" s="127"/>
      <c r="AJ133" s="127"/>
      <c r="AK133" s="127"/>
      <c r="AL133" s="127"/>
    </row>
    <row r="134" spans="1:38">
      <c r="A134" s="127">
        <v>125</v>
      </c>
      <c r="B134" s="128"/>
      <c r="C134" s="129"/>
      <c r="D134" s="130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  <c r="AH134" s="127"/>
      <c r="AI134" s="127"/>
      <c r="AJ134" s="127"/>
      <c r="AK134" s="127"/>
      <c r="AL134" s="127"/>
    </row>
    <row r="135" spans="1:38">
      <c r="A135" s="127">
        <v>126</v>
      </c>
      <c r="B135" s="128"/>
      <c r="C135" s="129"/>
      <c r="D135" s="130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127"/>
      <c r="AL135" s="127"/>
    </row>
    <row r="136" spans="1:38">
      <c r="A136" s="127">
        <v>127</v>
      </c>
      <c r="B136" s="128"/>
      <c r="C136" s="129"/>
      <c r="D136" s="130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  <c r="AH136" s="127"/>
      <c r="AI136" s="127"/>
      <c r="AJ136" s="127"/>
      <c r="AK136" s="127"/>
      <c r="AL136" s="127"/>
    </row>
    <row r="137" spans="1:38">
      <c r="A137" s="127">
        <v>128</v>
      </c>
      <c r="B137" s="128"/>
      <c r="C137" s="129"/>
      <c r="D137" s="130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  <c r="AH137" s="127"/>
      <c r="AI137" s="127"/>
      <c r="AJ137" s="127"/>
      <c r="AK137" s="127"/>
      <c r="AL137" s="127"/>
    </row>
    <row r="138" spans="1:38">
      <c r="A138" s="127">
        <v>129</v>
      </c>
      <c r="B138" s="128"/>
      <c r="C138" s="129"/>
      <c r="D138" s="130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</row>
    <row r="139" spans="1:38">
      <c r="A139" s="127">
        <v>130</v>
      </c>
      <c r="B139" s="128"/>
      <c r="C139" s="129"/>
      <c r="D139" s="130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  <c r="AH139" s="127"/>
      <c r="AI139" s="127"/>
      <c r="AJ139" s="127"/>
      <c r="AK139" s="127"/>
      <c r="AL139" s="127"/>
    </row>
    <row r="140" spans="1:38">
      <c r="A140" s="127">
        <v>131</v>
      </c>
      <c r="B140" s="128"/>
      <c r="C140" s="129"/>
      <c r="D140" s="130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  <c r="AD140" s="127"/>
      <c r="AE140" s="127"/>
      <c r="AF140" s="127"/>
      <c r="AG140" s="127"/>
      <c r="AH140" s="127"/>
      <c r="AI140" s="127"/>
      <c r="AJ140" s="127"/>
      <c r="AK140" s="127"/>
      <c r="AL140" s="127"/>
    </row>
    <row r="141" spans="1:38">
      <c r="A141" s="127">
        <v>132</v>
      </c>
      <c r="B141" s="128"/>
      <c r="C141" s="129"/>
      <c r="D141" s="130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  <c r="AI141" s="127"/>
      <c r="AJ141" s="127"/>
      <c r="AK141" s="127"/>
      <c r="AL141" s="127"/>
    </row>
    <row r="142" spans="1:38">
      <c r="A142" s="127">
        <v>133</v>
      </c>
      <c r="B142" s="128"/>
      <c r="C142" s="129"/>
      <c r="D142" s="130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  <c r="AH142" s="127"/>
      <c r="AI142" s="127"/>
      <c r="AJ142" s="127"/>
      <c r="AK142" s="127"/>
      <c r="AL142" s="127"/>
    </row>
    <row r="143" spans="1:38">
      <c r="A143" s="127">
        <v>134</v>
      </c>
      <c r="B143" s="128"/>
      <c r="C143" s="129"/>
      <c r="D143" s="130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  <c r="AH143" s="127"/>
      <c r="AI143" s="127"/>
      <c r="AJ143" s="127"/>
      <c r="AK143" s="127"/>
      <c r="AL143" s="127"/>
    </row>
    <row r="144" spans="1:38">
      <c r="A144" s="127">
        <v>135</v>
      </c>
      <c r="B144" s="128"/>
      <c r="C144" s="129"/>
      <c r="D144" s="130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  <c r="AD144" s="127"/>
      <c r="AE144" s="127"/>
      <c r="AF144" s="127"/>
      <c r="AG144" s="127"/>
      <c r="AH144" s="127"/>
      <c r="AI144" s="127"/>
      <c r="AJ144" s="127"/>
      <c r="AK144" s="127"/>
      <c r="AL144" s="127"/>
    </row>
    <row r="145" spans="1:38">
      <c r="A145" s="127">
        <v>136</v>
      </c>
      <c r="B145" s="128"/>
      <c r="C145" s="129"/>
      <c r="D145" s="130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  <c r="AH145" s="127"/>
      <c r="AI145" s="127"/>
      <c r="AJ145" s="127"/>
      <c r="AK145" s="127"/>
      <c r="AL145" s="127"/>
    </row>
    <row r="146" spans="1:38">
      <c r="A146" s="127">
        <v>137</v>
      </c>
      <c r="B146" s="128"/>
      <c r="C146" s="129"/>
      <c r="D146" s="130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  <c r="AD146" s="127"/>
      <c r="AE146" s="127"/>
      <c r="AF146" s="127"/>
      <c r="AG146" s="127"/>
      <c r="AH146" s="127"/>
      <c r="AI146" s="127"/>
      <c r="AJ146" s="127"/>
      <c r="AK146" s="127"/>
      <c r="AL146" s="127"/>
    </row>
    <row r="147" spans="1:38">
      <c r="A147" s="127">
        <v>138</v>
      </c>
      <c r="B147" s="128"/>
      <c r="C147" s="129"/>
      <c r="D147" s="130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  <c r="AD147" s="127"/>
      <c r="AE147" s="127"/>
      <c r="AF147" s="127"/>
      <c r="AG147" s="127"/>
      <c r="AH147" s="127"/>
      <c r="AI147" s="127"/>
      <c r="AJ147" s="127"/>
      <c r="AK147" s="127"/>
      <c r="AL147" s="127"/>
    </row>
    <row r="148" spans="1:38">
      <c r="A148" s="127">
        <v>139</v>
      </c>
      <c r="B148" s="128"/>
      <c r="C148" s="129"/>
      <c r="D148" s="130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  <c r="AH148" s="127"/>
      <c r="AI148" s="127"/>
      <c r="AJ148" s="127"/>
      <c r="AK148" s="127"/>
      <c r="AL148" s="127"/>
    </row>
    <row r="149" spans="1:38">
      <c r="A149" s="127">
        <v>140</v>
      </c>
      <c r="B149" s="128"/>
      <c r="C149" s="129"/>
      <c r="D149" s="130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  <c r="AD149" s="127"/>
      <c r="AE149" s="127"/>
      <c r="AF149" s="127"/>
      <c r="AG149" s="127"/>
      <c r="AH149" s="127"/>
      <c r="AI149" s="127"/>
      <c r="AJ149" s="127"/>
      <c r="AK149" s="127"/>
      <c r="AL149" s="127"/>
    </row>
    <row r="150" spans="1:38">
      <c r="A150" s="127">
        <v>141</v>
      </c>
      <c r="B150" s="128"/>
      <c r="C150" s="129"/>
      <c r="D150" s="130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  <c r="AH150" s="127"/>
      <c r="AI150" s="127"/>
      <c r="AJ150" s="127"/>
      <c r="AK150" s="127"/>
      <c r="AL150" s="127"/>
    </row>
    <row r="151" spans="1:38">
      <c r="A151" s="127">
        <v>142</v>
      </c>
      <c r="B151" s="128"/>
      <c r="C151" s="129"/>
      <c r="D151" s="130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  <c r="AI151" s="127"/>
      <c r="AJ151" s="127"/>
      <c r="AK151" s="127"/>
      <c r="AL151" s="127"/>
    </row>
    <row r="152" spans="1:38">
      <c r="A152" s="127">
        <v>143</v>
      </c>
      <c r="B152" s="128"/>
      <c r="C152" s="129"/>
      <c r="D152" s="130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  <c r="AH152" s="127"/>
      <c r="AI152" s="127"/>
      <c r="AJ152" s="127"/>
      <c r="AK152" s="127"/>
      <c r="AL152" s="127"/>
    </row>
    <row r="153" spans="1:38">
      <c r="A153" s="127">
        <v>144</v>
      </c>
      <c r="B153" s="128"/>
      <c r="C153" s="129"/>
      <c r="D153" s="130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</row>
    <row r="154" spans="1:38">
      <c r="A154" s="127">
        <v>145</v>
      </c>
      <c r="B154" s="128"/>
      <c r="C154" s="129"/>
      <c r="D154" s="130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  <c r="AH154" s="127"/>
      <c r="AI154" s="127"/>
      <c r="AJ154" s="127"/>
      <c r="AK154" s="127"/>
      <c r="AL154" s="127"/>
    </row>
    <row r="155" spans="1:38">
      <c r="A155" s="127">
        <v>146</v>
      </c>
      <c r="B155" s="128"/>
      <c r="C155" s="129"/>
      <c r="D155" s="130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  <c r="AD155" s="127"/>
      <c r="AE155" s="127"/>
      <c r="AF155" s="127"/>
      <c r="AG155" s="127"/>
      <c r="AH155" s="127"/>
      <c r="AI155" s="127"/>
      <c r="AJ155" s="127"/>
      <c r="AK155" s="127"/>
      <c r="AL155" s="127"/>
    </row>
    <row r="156" spans="1:38">
      <c r="A156" s="127">
        <v>147</v>
      </c>
      <c r="B156" s="128"/>
      <c r="C156" s="129"/>
      <c r="D156" s="130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  <c r="AH156" s="127"/>
      <c r="AI156" s="127"/>
      <c r="AJ156" s="127"/>
      <c r="AK156" s="127"/>
      <c r="AL156" s="127"/>
    </row>
    <row r="157" spans="1:38">
      <c r="A157" s="127">
        <v>148</v>
      </c>
      <c r="B157" s="128"/>
      <c r="C157" s="129"/>
      <c r="D157" s="130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  <c r="AH157" s="127"/>
      <c r="AI157" s="127"/>
      <c r="AJ157" s="127"/>
      <c r="AK157" s="127"/>
      <c r="AL157" s="127"/>
    </row>
    <row r="158" spans="1:38">
      <c r="A158" s="127">
        <v>149</v>
      </c>
      <c r="B158" s="128"/>
      <c r="C158" s="129"/>
      <c r="D158" s="130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  <c r="AD158" s="127"/>
      <c r="AE158" s="127"/>
      <c r="AF158" s="127"/>
      <c r="AG158" s="127"/>
      <c r="AH158" s="127"/>
      <c r="AI158" s="127"/>
      <c r="AJ158" s="127"/>
      <c r="AK158" s="127"/>
      <c r="AL158" s="127"/>
    </row>
    <row r="159" spans="1:38">
      <c r="A159" s="127">
        <v>150</v>
      </c>
      <c r="B159" s="128"/>
      <c r="C159" s="129"/>
      <c r="D159" s="130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  <c r="AH159" s="127"/>
      <c r="AI159" s="127"/>
      <c r="AJ159" s="127"/>
      <c r="AK159" s="127"/>
      <c r="AL159" s="127"/>
    </row>
    <row r="160" spans="1:38">
      <c r="A160" s="127">
        <v>151</v>
      </c>
      <c r="B160" s="128"/>
      <c r="C160" s="129"/>
      <c r="D160" s="130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  <c r="AH160" s="127"/>
      <c r="AI160" s="127"/>
      <c r="AJ160" s="127"/>
      <c r="AK160" s="127"/>
      <c r="AL160" s="127"/>
    </row>
    <row r="161" spans="1:38">
      <c r="A161" s="127">
        <v>152</v>
      </c>
      <c r="B161" s="128"/>
      <c r="C161" s="129"/>
      <c r="D161" s="130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  <c r="AH161" s="127"/>
      <c r="AI161" s="127"/>
      <c r="AJ161" s="127"/>
      <c r="AK161" s="127"/>
      <c r="AL161" s="127"/>
    </row>
    <row r="162" spans="1:38">
      <c r="A162" s="127">
        <v>153</v>
      </c>
      <c r="B162" s="128"/>
      <c r="C162" s="129"/>
      <c r="D162" s="130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127"/>
      <c r="AF162" s="127"/>
      <c r="AG162" s="127"/>
      <c r="AH162" s="127"/>
      <c r="AI162" s="127"/>
      <c r="AJ162" s="127"/>
      <c r="AK162" s="127"/>
      <c r="AL162" s="127"/>
    </row>
    <row r="163" spans="1:38">
      <c r="A163" s="127">
        <v>154</v>
      </c>
      <c r="B163" s="128"/>
      <c r="C163" s="129"/>
      <c r="D163" s="130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7"/>
      <c r="AF163" s="127"/>
      <c r="AG163" s="127"/>
      <c r="AH163" s="127"/>
      <c r="AI163" s="127"/>
      <c r="AJ163" s="127"/>
      <c r="AK163" s="127"/>
      <c r="AL163" s="127"/>
    </row>
    <row r="164" spans="1:38">
      <c r="A164" s="127">
        <v>155</v>
      </c>
      <c r="B164" s="128"/>
      <c r="C164" s="129"/>
      <c r="D164" s="130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  <c r="AH164" s="127"/>
      <c r="AI164" s="127"/>
      <c r="AJ164" s="127"/>
      <c r="AK164" s="127"/>
      <c r="AL164" s="127"/>
    </row>
    <row r="165" spans="1:38">
      <c r="A165" s="127">
        <v>156</v>
      </c>
      <c r="B165" s="128"/>
      <c r="C165" s="129"/>
      <c r="D165" s="130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  <c r="AH165" s="127"/>
      <c r="AI165" s="127"/>
      <c r="AJ165" s="127"/>
      <c r="AK165" s="127"/>
      <c r="AL165" s="127"/>
    </row>
  </sheetData>
  <mergeCells count="1">
    <mergeCell ref="G3:Q3"/>
  </mergeCells>
  <conditionalFormatting sqref="E10:AL165">
    <cfRule type="cellIs" dxfId="1" priority="1" operator="between">
      <formula>1</formula>
      <formula>0.000001</formula>
    </cfRule>
    <cfRule type="cellIs" dxfId="0" priority="2" operator="between">
      <formula>1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workbookViewId="0">
      <selection sqref="A1:AM19"/>
    </sheetView>
  </sheetViews>
  <sheetFormatPr defaultRowHeight="14.4"/>
  <cols>
    <col min="1" max="1" width="7.88671875" customWidth="1"/>
  </cols>
  <sheetData>
    <row r="1" spans="1:39" ht="15.6">
      <c r="A1" s="1" t="s">
        <v>0</v>
      </c>
      <c r="B1" s="1">
        <v>57.734999999999999</v>
      </c>
      <c r="C1" s="1" t="s">
        <v>1</v>
      </c>
      <c r="D1" s="2">
        <v>5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8" t="s">
        <v>36</v>
      </c>
    </row>
    <row r="2" spans="1:39" ht="15" thickBot="1">
      <c r="A2" s="9" t="s">
        <v>37</v>
      </c>
      <c r="B2" s="9"/>
      <c r="C2" s="9"/>
      <c r="D2" s="10"/>
      <c r="E2" s="11">
        <v>1</v>
      </c>
      <c r="F2" s="12">
        <v>49.997</v>
      </c>
      <c r="G2" s="12">
        <v>57.734999999999999</v>
      </c>
      <c r="H2" s="12">
        <v>57.734999999999999</v>
      </c>
      <c r="I2" s="12">
        <v>57.734999999999999</v>
      </c>
      <c r="J2" s="12">
        <v>120</v>
      </c>
      <c r="K2" s="12">
        <v>120</v>
      </c>
      <c r="L2" s="12">
        <v>120</v>
      </c>
      <c r="M2" s="12">
        <v>5</v>
      </c>
      <c r="N2" s="12">
        <v>5</v>
      </c>
      <c r="O2" s="12">
        <v>5</v>
      </c>
      <c r="P2" s="12">
        <v>120</v>
      </c>
      <c r="Q2" s="12">
        <v>120</v>
      </c>
      <c r="R2" s="13">
        <v>120</v>
      </c>
      <c r="S2" s="14">
        <v>1</v>
      </c>
      <c r="T2" s="15">
        <v>1</v>
      </c>
      <c r="U2" s="15">
        <v>1</v>
      </c>
      <c r="V2" s="15">
        <v>57.734999999999992</v>
      </c>
      <c r="W2" s="15">
        <v>0</v>
      </c>
      <c r="X2" s="15">
        <v>0</v>
      </c>
      <c r="Y2" s="15">
        <v>5</v>
      </c>
      <c r="Z2" s="15">
        <v>0</v>
      </c>
      <c r="AA2" s="15">
        <v>0</v>
      </c>
      <c r="AB2" s="15">
        <v>288.67500000000001</v>
      </c>
      <c r="AC2" s="15">
        <v>288.67499999999995</v>
      </c>
      <c r="AD2" s="15">
        <v>288.67499999999995</v>
      </c>
      <c r="AE2" s="15">
        <v>0</v>
      </c>
      <c r="AF2" s="15">
        <v>0</v>
      </c>
      <c r="AG2" s="15">
        <v>0</v>
      </c>
      <c r="AH2" s="15">
        <v>288.67500000000001</v>
      </c>
      <c r="AI2" s="15">
        <v>288.67499999999995</v>
      </c>
      <c r="AJ2" s="15">
        <v>288.67499999999995</v>
      </c>
      <c r="AK2" s="15">
        <v>866.02499999999986</v>
      </c>
      <c r="AL2" s="15">
        <v>0</v>
      </c>
      <c r="AM2" s="16">
        <v>866.02499999999986</v>
      </c>
    </row>
    <row r="3" spans="1:39" ht="15.6" thickTop="1" thickBot="1">
      <c r="A3" s="17" t="s">
        <v>38</v>
      </c>
      <c r="B3" s="18"/>
      <c r="C3" s="18"/>
      <c r="D3" s="19"/>
      <c r="E3" s="20">
        <v>1</v>
      </c>
      <c r="F3" s="21">
        <v>49.990819999999999</v>
      </c>
      <c r="G3" s="21">
        <v>57.751109999999997</v>
      </c>
      <c r="H3" s="21">
        <v>57.701529999999998</v>
      </c>
      <c r="I3" s="21">
        <v>57.756300000000003</v>
      </c>
      <c r="J3" s="21">
        <v>120.01338000000001</v>
      </c>
      <c r="K3" s="21">
        <v>120.00322000000003</v>
      </c>
      <c r="L3" s="21">
        <v>119.98339999999996</v>
      </c>
      <c r="M3" s="21">
        <v>5.0005449999999998</v>
      </c>
      <c r="N3" s="21">
        <v>4.999689</v>
      </c>
      <c r="O3" s="21">
        <v>5.000788</v>
      </c>
      <c r="P3" s="21">
        <v>120.00143999999999</v>
      </c>
      <c r="Q3" s="21">
        <v>120.00345999999996</v>
      </c>
      <c r="R3" s="22">
        <v>119.99510000000004</v>
      </c>
      <c r="S3" s="23">
        <v>0.99999968882722945</v>
      </c>
      <c r="T3" s="24">
        <v>0.99999983151190608</v>
      </c>
      <c r="U3" s="24">
        <v>0.99999982907155516</v>
      </c>
      <c r="V3" s="24">
        <v>57.736312878936985</v>
      </c>
      <c r="W3" s="24">
        <v>1.2562938948183829E-2</v>
      </c>
      <c r="X3" s="24">
        <v>2.2451556579792368E-2</v>
      </c>
      <c r="Y3" s="24">
        <v>5.0003406634461633</v>
      </c>
      <c r="Z3" s="24">
        <v>2.2552605446102584E-4</v>
      </c>
      <c r="AA3" s="24">
        <v>4.5113352237841005E-4</v>
      </c>
      <c r="AB3" s="24">
        <v>288.78693449229149</v>
      </c>
      <c r="AC3" s="24">
        <v>288.48965621708953</v>
      </c>
      <c r="AD3" s="24">
        <v>288.82696259564807</v>
      </c>
      <c r="AE3" s="24">
        <v>0.22782083179338031</v>
      </c>
      <c r="AF3" s="24">
        <v>0.16746725718898858</v>
      </c>
      <c r="AG3" s="24">
        <v>0.16887289834843244</v>
      </c>
      <c r="AH3" s="24">
        <v>288.78702435494995</v>
      </c>
      <c r="AI3" s="24">
        <v>288.48970482417002</v>
      </c>
      <c r="AJ3" s="24">
        <v>288.82701196440001</v>
      </c>
      <c r="AK3" s="24">
        <v>866.1035533050291</v>
      </c>
      <c r="AL3" s="24">
        <v>0.56416098733080133</v>
      </c>
      <c r="AM3" s="25">
        <v>866.10374114351998</v>
      </c>
    </row>
    <row r="4" spans="1:39" ht="15.6" thickTop="1" thickBot="1">
      <c r="A4" s="26" t="s">
        <v>39</v>
      </c>
      <c r="B4" s="27"/>
      <c r="C4" s="27"/>
      <c r="D4" s="28"/>
      <c r="E4" s="29">
        <v>1</v>
      </c>
      <c r="F4" s="30">
        <v>49.997</v>
      </c>
      <c r="G4" s="30">
        <v>57.735300000000002</v>
      </c>
      <c r="H4" s="30">
        <v>57.735199999999999</v>
      </c>
      <c r="I4" s="30">
        <v>57.734999999999999</v>
      </c>
      <c r="J4" s="30">
        <v>120.00009155270001</v>
      </c>
      <c r="K4" s="30">
        <v>120</v>
      </c>
      <c r="L4" s="30">
        <v>119.9999084473</v>
      </c>
      <c r="M4" s="30">
        <v>4.9998699999999996</v>
      </c>
      <c r="N4" s="30">
        <v>5.0002599999999999</v>
      </c>
      <c r="O4" s="30">
        <v>5.0000200000000001</v>
      </c>
      <c r="P4" s="30">
        <v>120.00300000000001</v>
      </c>
      <c r="Q4" s="30">
        <v>119.999</v>
      </c>
      <c r="R4" s="31">
        <v>119.99799999999999</v>
      </c>
      <c r="S4" s="32">
        <v>0.99999999854427934</v>
      </c>
      <c r="T4" s="33">
        <v>0.99999999451688648</v>
      </c>
      <c r="U4" s="33">
        <v>0.9999999961922823</v>
      </c>
      <c r="V4" s="33">
        <v>57.735166666650279</v>
      </c>
      <c r="W4" s="33">
        <v>1.1078960506069472E-4</v>
      </c>
      <c r="X4" s="33">
        <v>7.1920391780037261E-5</v>
      </c>
      <c r="Y4" s="33">
        <v>5.0000499988153706</v>
      </c>
      <c r="Z4" s="33">
        <v>1.5609275877849865E-4</v>
      </c>
      <c r="AA4" s="33">
        <v>1.1524519322106763E-4</v>
      </c>
      <c r="AB4" s="33">
        <v>288.66899399077857</v>
      </c>
      <c r="AC4" s="33">
        <v>288.69100956907437</v>
      </c>
      <c r="AD4" s="33">
        <v>288.67615360080265</v>
      </c>
      <c r="AE4" s="33">
        <v>1.5575936242067764E-2</v>
      </c>
      <c r="AF4" s="33">
        <v>3.0231651937626225E-2</v>
      </c>
      <c r="AG4" s="33">
        <v>2.5191746825456107E-2</v>
      </c>
      <c r="AH4" s="33">
        <v>288.66899441099997</v>
      </c>
      <c r="AI4" s="33">
        <v>288.69101115199999</v>
      </c>
      <c r="AJ4" s="33">
        <v>288.67615469999998</v>
      </c>
      <c r="AK4" s="33">
        <v>866.03615716065553</v>
      </c>
      <c r="AL4" s="33">
        <v>7.0999335005150099E-2</v>
      </c>
      <c r="AM4" s="34">
        <v>866.03616026299994</v>
      </c>
    </row>
    <row r="5" spans="1:39">
      <c r="A5" s="35" t="s">
        <v>40</v>
      </c>
      <c r="B5" s="35"/>
      <c r="C5" s="35"/>
      <c r="D5" s="36"/>
      <c r="E5" s="37"/>
      <c r="F5" s="38">
        <v>6.1800000000005184E-3</v>
      </c>
      <c r="G5" s="39">
        <v>1.5809999999994773E-2</v>
      </c>
      <c r="H5" s="39">
        <v>3.3670000000000755E-2</v>
      </c>
      <c r="I5" s="39">
        <v>2.1300000000003649E-2</v>
      </c>
      <c r="J5" s="38">
        <v>1.3288447299999007E-2</v>
      </c>
      <c r="K5" s="38">
        <v>3.2200000000273121E-3</v>
      </c>
      <c r="L5" s="38">
        <v>1.650844730004053E-2</v>
      </c>
      <c r="M5" s="39">
        <v>6.7500000000020322E-4</v>
      </c>
      <c r="N5" s="39">
        <v>5.7099999999987716E-4</v>
      </c>
      <c r="O5" s="39">
        <v>7.6799999999987989E-4</v>
      </c>
      <c r="P5" s="38">
        <v>1.5600000000262071E-3</v>
      </c>
      <c r="Q5" s="38">
        <v>4.4599999999661577E-3</v>
      </c>
      <c r="R5" s="40">
        <v>2.8999999999541615E-3</v>
      </c>
      <c r="S5" s="41">
        <v>3.097170498955748E-7</v>
      </c>
      <c r="T5" s="42">
        <v>1.6300498040244804E-7</v>
      </c>
      <c r="U5" s="42">
        <v>1.6712072714586412E-7</v>
      </c>
      <c r="V5" s="43">
        <v>1.1462122867058611E-3</v>
      </c>
      <c r="W5" s="43">
        <v>1.2452149343123135E-2</v>
      </c>
      <c r="X5" s="43">
        <v>2.2379636188012329E-2</v>
      </c>
      <c r="Y5" s="43">
        <v>2.906646307927474E-4</v>
      </c>
      <c r="Z5" s="43">
        <v>6.9433295682527193E-5</v>
      </c>
      <c r="AA5" s="43">
        <v>3.3588832915734245E-4</v>
      </c>
      <c r="AB5" s="43">
        <v>0.11794050151291913</v>
      </c>
      <c r="AC5" s="43">
        <v>0.20135335198483517</v>
      </c>
      <c r="AD5" s="43">
        <v>0.15080899484541987</v>
      </c>
      <c r="AE5" s="43">
        <v>0.21224489555131254</v>
      </c>
      <c r="AF5" s="43">
        <v>0.13723560525136236</v>
      </c>
      <c r="AG5" s="43">
        <v>0.14368115152297634</v>
      </c>
      <c r="AH5" s="43">
        <v>0.11802994394997768</v>
      </c>
      <c r="AI5" s="43">
        <v>0.20130632782996827</v>
      </c>
      <c r="AJ5" s="43">
        <v>0.150857264400031</v>
      </c>
      <c r="AK5" s="43">
        <v>6.7396144373560674E-2</v>
      </c>
      <c r="AL5" s="43">
        <v>0.49316165232565123</v>
      </c>
      <c r="AM5" s="44">
        <v>6.7580880520040409E-2</v>
      </c>
    </row>
    <row r="6" spans="1:39">
      <c r="A6" s="45" t="s">
        <v>41</v>
      </c>
      <c r="B6" s="45"/>
      <c r="C6" s="45"/>
      <c r="D6" s="46"/>
      <c r="E6" s="47"/>
      <c r="F6" s="48">
        <v>1.2362269712720293E-2</v>
      </c>
      <c r="G6" s="48">
        <v>2.7376097186694377E-2</v>
      </c>
      <c r="H6" s="48">
        <v>5.835200557073747E-2</v>
      </c>
      <c r="I6" s="48">
        <v>3.6879093709264003E-2</v>
      </c>
      <c r="J6" s="48">
        <v>1.1072471502759947E-2</v>
      </c>
      <c r="K6" s="48">
        <v>2.6832613325103371E-3</v>
      </c>
      <c r="L6" s="48">
        <v>1.3758942737112414E-2</v>
      </c>
      <c r="M6" s="48">
        <v>1.3498528660380085E-2</v>
      </c>
      <c r="N6" s="48">
        <v>1.1420710368182443E-2</v>
      </c>
      <c r="O6" s="48">
        <v>1.5357579645445475E-2</v>
      </c>
      <c r="P6" s="48">
        <v>1.2999844002090368E-3</v>
      </c>
      <c r="Q6" s="48">
        <v>3.7165595058393812E-3</v>
      </c>
      <c r="R6" s="49">
        <v>2.4167653512136419E-3</v>
      </c>
      <c r="S6" s="50">
        <v>3.0971714627111731E-5</v>
      </c>
      <c r="T6" s="51">
        <v>1.630050078668511E-5</v>
      </c>
      <c r="U6" s="51">
        <v>1.6712075571155499E-5</v>
      </c>
      <c r="V6" s="51">
        <v>1.9852536983254697E-3</v>
      </c>
      <c r="W6" s="51">
        <v>0</v>
      </c>
      <c r="X6" s="51">
        <v>0</v>
      </c>
      <c r="Y6" s="51">
        <v>5.8128965675795672E-3</v>
      </c>
      <c r="Z6" s="51">
        <v>0</v>
      </c>
      <c r="AA6" s="51">
        <v>0</v>
      </c>
      <c r="AB6" s="52">
        <v>4.0839971420544748E-2</v>
      </c>
      <c r="AC6" s="52">
        <v>6.9795692027625436E-2</v>
      </c>
      <c r="AD6" s="52">
        <v>5.2214306271866122E-2</v>
      </c>
      <c r="AE6" s="52">
        <v>0</v>
      </c>
      <c r="AF6" s="52">
        <v>0</v>
      </c>
      <c r="AG6" s="52">
        <v>0</v>
      </c>
      <c r="AH6" s="52">
        <v>4.0870930476746878E-2</v>
      </c>
      <c r="AI6" s="52">
        <v>6.9779380152460324E-2</v>
      </c>
      <c r="AJ6" s="52">
        <v>5.2231009618527384E-2</v>
      </c>
      <c r="AK6" s="52">
        <v>7.7815342191333483E-3</v>
      </c>
      <c r="AL6" s="52">
        <v>0</v>
      </c>
      <c r="AM6" s="53">
        <v>7.802862094881742E-3</v>
      </c>
    </row>
    <row r="7" spans="1:39" ht="15" thickBot="1">
      <c r="A7" s="54" t="s">
        <v>42</v>
      </c>
      <c r="B7" s="54"/>
      <c r="C7" s="54"/>
      <c r="D7" s="55"/>
      <c r="E7" s="56"/>
      <c r="F7" s="57"/>
      <c r="G7" s="58">
        <v>2.7383736035324797E-2</v>
      </c>
      <c r="H7" s="58">
        <v>5.8318177881702182E-2</v>
      </c>
      <c r="I7" s="58">
        <v>3.6892699402448513E-2</v>
      </c>
      <c r="J7" s="57"/>
      <c r="K7" s="57"/>
      <c r="L7" s="57"/>
      <c r="M7" s="58">
        <v>1.3500000000004063E-2</v>
      </c>
      <c r="N7" s="58">
        <v>1.1419999999997543E-2</v>
      </c>
      <c r="O7" s="58">
        <v>1.5359999999997598E-2</v>
      </c>
      <c r="P7" s="57"/>
      <c r="Q7" s="57"/>
      <c r="R7" s="59"/>
      <c r="S7" s="60"/>
      <c r="T7" s="61"/>
      <c r="U7" s="61"/>
      <c r="V7" s="62">
        <v>1.9852988424800574E-3</v>
      </c>
      <c r="W7" s="62">
        <v>2.1567765381697645E-2</v>
      </c>
      <c r="X7" s="62">
        <v>3.8762685005650527E-2</v>
      </c>
      <c r="Y7" s="62">
        <v>5.8132926158549481E-3</v>
      </c>
      <c r="Z7" s="62">
        <v>1.388665913650544E-3</v>
      </c>
      <c r="AA7" s="62">
        <v>6.7177665831468485E-3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3"/>
    </row>
    <row r="8" spans="1:39">
      <c r="A8" s="64" t="s">
        <v>43</v>
      </c>
      <c r="B8" s="64"/>
      <c r="C8" s="64"/>
      <c r="D8" s="65"/>
      <c r="E8" s="37"/>
      <c r="F8" s="38">
        <v>0.01</v>
      </c>
      <c r="G8" s="39"/>
      <c r="H8" s="39"/>
      <c r="I8" s="39"/>
      <c r="J8" s="38">
        <v>0.2</v>
      </c>
      <c r="K8" s="38">
        <v>0.2</v>
      </c>
      <c r="L8" s="38">
        <v>0.2</v>
      </c>
      <c r="M8" s="39"/>
      <c r="N8" s="39"/>
      <c r="O8" s="39"/>
      <c r="P8" s="38">
        <v>0.5</v>
      </c>
      <c r="Q8" s="38">
        <v>0.5</v>
      </c>
      <c r="R8" s="40">
        <v>0.5</v>
      </c>
      <c r="S8" s="66">
        <v>0.01</v>
      </c>
      <c r="T8" s="42">
        <v>0.01</v>
      </c>
      <c r="U8" s="42">
        <v>0.01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4"/>
    </row>
    <row r="9" spans="1:39">
      <c r="A9" s="67" t="s">
        <v>44</v>
      </c>
      <c r="B9" s="67"/>
      <c r="C9" s="67"/>
      <c r="D9" s="68"/>
      <c r="E9" s="6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1"/>
      <c r="S9" s="50"/>
      <c r="T9" s="51"/>
      <c r="U9" s="51"/>
      <c r="V9" s="51"/>
      <c r="W9" s="51"/>
      <c r="X9" s="51"/>
      <c r="Y9" s="51"/>
      <c r="Z9" s="51"/>
      <c r="AA9" s="51"/>
      <c r="AB9" s="52">
        <f>IF(OR(M$3 = 0,G$3=0), 0,0.2+0.025*ABS($D$1/M$3-1)/ABS(S$3)+0.04*ABS($B$1/G$3-1))</f>
        <v>0.20001388293094385</v>
      </c>
      <c r="AC9" s="52">
        <f t="shared" ref="AC9" si="0">IF(OR(N$3 = 0,H$3=0), 0,0.2+0.025*ABS($D$1/N$3-1)/ABS(T$3)+0.04*ABS($B$1/H$3-1))</f>
        <v>0.20002475725471347</v>
      </c>
      <c r="AD9" s="52">
        <f>IF(OR(O$3 = 0,I$3=0), 0,0.2+0.025*ABS($D$1/O$3-1)/ABS(U$3)+0.04*ABS($B$1/I$3-1))</f>
        <v>0.20001869101731093</v>
      </c>
      <c r="AE9" s="52">
        <f>IF(OR(O$3 = 0,I$3=0), 0,0.5+0.025*ABS($D$1/M$3-1)/ABS((1-(S$3)^2)^0.5)+0.04*ABS($B$1/G$3-1))</f>
        <v>0.50346500776099334</v>
      </c>
      <c r="AF9" s="52">
        <f t="shared" ref="AF9:AG9" si="1">IF(OR(P$3 = 0,J$3=0), 0,0.5+0.025*ABS($D$1/N$3-1)/ABS((1-(T$3)^2)^0.5)+0.04*ABS($B$1/H$3-1))</f>
        <v>0.50270211028125333</v>
      </c>
      <c r="AG9" s="52">
        <f t="shared" si="1"/>
        <v>0.50675235797326834</v>
      </c>
      <c r="AH9" s="52">
        <f>IF(OR(O$3 = 0,I$3=0), 0,0.5+0.04*ABS($D$1/M$3-1)+0.04*ABS($B$1/G$3-1))</f>
        <v>0.50001551775190045</v>
      </c>
      <c r="AI9" s="52">
        <f t="shared" ref="AI9:AJ9" si="2">IF(OR(P$3 = 0,J$3=0), 0,0.5+0.04*ABS($D$1/N$3-1)+0.04*ABS($B$1/H$3-1))</f>
        <v>0.50002569031248767</v>
      </c>
      <c r="AJ9" s="52">
        <f t="shared" si="2"/>
        <v>0.50002105464412983</v>
      </c>
      <c r="AK9" s="52">
        <f>IF(OR(O$3 = 0,I$3=0), 0,0.2+0.025*ABS($D$1/M$3-1)/ABS(S$3)+0.04*ABS($B$1/G$3-1))</f>
        <v>0.20001388293094385</v>
      </c>
      <c r="AL9" s="52">
        <f>IF(OR(O$3 = 0,I$3=0), 0,0.5+0.025*ABS($D$1/M$3-1)/ABS((1-(S$3)^2)^0.5)+0.04*ABS($B$1/G$3-1))</f>
        <v>0.50346500776099334</v>
      </c>
      <c r="AM9" s="52">
        <f>IF(OR(O$3 = 0,I$3=0), 0,0.5+0.04*ABS($D$1/M$3-1)+0.04*ABS($B$1/G$3-1))</f>
        <v>0.50001551775190045</v>
      </c>
    </row>
    <row r="10" spans="1:39" ht="15" thickBot="1">
      <c r="A10" s="72" t="s">
        <v>45</v>
      </c>
      <c r="B10" s="72"/>
      <c r="C10" s="72"/>
      <c r="D10" s="73"/>
      <c r="E10" s="56"/>
      <c r="F10" s="57"/>
      <c r="G10" s="58">
        <v>0.1</v>
      </c>
      <c r="H10" s="58">
        <v>0.1</v>
      </c>
      <c r="I10" s="58">
        <v>0.1</v>
      </c>
      <c r="J10" s="57"/>
      <c r="K10" s="57"/>
      <c r="L10" s="57"/>
      <c r="M10" s="58">
        <v>0.1</v>
      </c>
      <c r="N10" s="58">
        <v>0.1</v>
      </c>
      <c r="O10" s="58">
        <v>0.1</v>
      </c>
      <c r="P10" s="57"/>
      <c r="Q10" s="57"/>
      <c r="R10" s="59"/>
      <c r="S10" s="60"/>
      <c r="T10" s="61"/>
      <c r="U10" s="61"/>
      <c r="V10" s="62">
        <v>0.1</v>
      </c>
      <c r="W10" s="62">
        <v>0.1</v>
      </c>
      <c r="X10" s="62">
        <v>0.1</v>
      </c>
      <c r="Y10" s="62">
        <v>0.1</v>
      </c>
      <c r="Z10" s="62">
        <v>0.1</v>
      </c>
      <c r="AA10" s="62">
        <v>0.1</v>
      </c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/>
    </row>
    <row r="11" spans="1:39" ht="15" thickBot="1">
      <c r="A11" s="74" t="s">
        <v>46</v>
      </c>
      <c r="B11" s="74"/>
      <c r="C11" s="74"/>
      <c r="D11" s="75"/>
      <c r="E11" s="76"/>
      <c r="F11" s="77">
        <f>IF(F5=0,1000,F8/ABS(F5))</f>
        <v>1.6181229773461425</v>
      </c>
      <c r="G11" s="77">
        <f>IF(G7=0,1000,G10/ABS(G7))</f>
        <v>3.6518026565476975</v>
      </c>
      <c r="H11" s="77">
        <f t="shared" ref="H11:I11" si="3">IF(H7=0,1000,H10/ABS(H7))</f>
        <v>1.7147312147311764</v>
      </c>
      <c r="I11" s="77">
        <f t="shared" si="3"/>
        <v>2.7105633802812261</v>
      </c>
      <c r="J11" s="77">
        <f t="shared" ref="J11:U11" si="4">IF(J5=0,1000,J8/ABS(J5))</f>
        <v>15.050667356750925</v>
      </c>
      <c r="K11" s="77">
        <f t="shared" si="4"/>
        <v>62.111801241709195</v>
      </c>
      <c r="L11" s="77">
        <f t="shared" si="4"/>
        <v>12.115009750160391</v>
      </c>
      <c r="M11" s="77">
        <f>IF(M7=0,1000,M10/ABS(M7))</f>
        <v>7.407407407405179</v>
      </c>
      <c r="N11" s="77">
        <f t="shared" ref="N11:O11" si="5">IF(N7=0,1000,N10/ABS(N7))</f>
        <v>8.7565674255710615</v>
      </c>
      <c r="O11" s="77">
        <f t="shared" si="5"/>
        <v>6.5104166666676848</v>
      </c>
      <c r="P11" s="77">
        <f t="shared" si="4"/>
        <v>320.51282050743606</v>
      </c>
      <c r="Q11" s="77">
        <f t="shared" si="4"/>
        <v>112.10762331923632</v>
      </c>
      <c r="R11" s="77">
        <f t="shared" si="4"/>
        <v>172.41379310617353</v>
      </c>
      <c r="S11" s="77">
        <f t="shared" si="4"/>
        <v>32287.534713932062</v>
      </c>
      <c r="T11" s="77">
        <f t="shared" si="4"/>
        <v>61347.81879247303</v>
      </c>
      <c r="U11" s="77">
        <f t="shared" si="4"/>
        <v>59836.982346731478</v>
      </c>
      <c r="V11" s="77">
        <f>IF(V7=0,1000,V10/ABS(V7))</f>
        <v>50.370250493411305</v>
      </c>
      <c r="W11" s="77">
        <f t="shared" ref="W11:X11" si="6">IF(W7=0,1000,W10/ABS(W7))</f>
        <v>4.6365489530435902</v>
      </c>
      <c r="X11" s="77">
        <f t="shared" si="6"/>
        <v>2.5798006506882269</v>
      </c>
      <c r="Y11" s="77">
        <f>IF(Y7=0,1000,Y10/ABS(Y7))</f>
        <v>17.201955347519217</v>
      </c>
      <c r="Z11" s="77">
        <f t="shared" ref="Z11:AA11" si="7">IF(Z7=0,1000,Z10/ABS(Z7))</f>
        <v>72.011560892366575</v>
      </c>
      <c r="AA11" s="77">
        <f t="shared" si="7"/>
        <v>14.885899764793008</v>
      </c>
      <c r="AB11" s="77">
        <f>IF(AB6=0,1000,AB9/ABS(AB6))</f>
        <v>4.8975030092779619</v>
      </c>
      <c r="AC11" s="77">
        <f t="shared" ref="AC11:AM11" si="8">IF(AC6=0,1000,AC9/ABS(AC6))</f>
        <v>2.865861078869206</v>
      </c>
      <c r="AD11" s="77">
        <f t="shared" si="8"/>
        <v>3.8307258163283135</v>
      </c>
      <c r="AE11" s="77">
        <f t="shared" si="8"/>
        <v>1000</v>
      </c>
      <c r="AF11" s="77">
        <f t="shared" si="8"/>
        <v>1000</v>
      </c>
      <c r="AG11" s="77">
        <f t="shared" si="8"/>
        <v>1000</v>
      </c>
      <c r="AH11" s="77">
        <f t="shared" si="8"/>
        <v>12.234013562191334</v>
      </c>
      <c r="AI11" s="77">
        <f t="shared" si="8"/>
        <v>7.1658087134048216</v>
      </c>
      <c r="AJ11" s="77">
        <f t="shared" si="8"/>
        <v>9.5732603734078001</v>
      </c>
      <c r="AK11" s="77">
        <f t="shared" si="8"/>
        <v>25.703656541038765</v>
      </c>
      <c r="AL11" s="77">
        <f t="shared" si="8"/>
        <v>1000</v>
      </c>
      <c r="AM11" s="77">
        <f t="shared" si="8"/>
        <v>64.081039966076517</v>
      </c>
    </row>
    <row r="12" spans="1:39" ht="15.6" thickTop="1" thickBot="1">
      <c r="A12" s="78" t="s">
        <v>47</v>
      </c>
      <c r="B12" s="78"/>
      <c r="C12" s="78"/>
      <c r="D12" s="79"/>
      <c r="E12" s="80">
        <v>1</v>
      </c>
      <c r="F12" s="81">
        <v>49.998504638671875</v>
      </c>
      <c r="G12" s="81">
        <v>57.738300323486328</v>
      </c>
      <c r="H12" s="81">
        <v>57.695423126220703</v>
      </c>
      <c r="I12" s="81">
        <v>57.750858306884766</v>
      </c>
      <c r="J12" s="81">
        <v>120.00852966308594</v>
      </c>
      <c r="K12" s="81">
        <v>120.00171661376953</v>
      </c>
      <c r="L12" s="81">
        <v>119.98976135253906</v>
      </c>
      <c r="M12" s="81">
        <v>5.000941276550293</v>
      </c>
      <c r="N12" s="81">
        <v>4.9996752738952637</v>
      </c>
      <c r="O12" s="81">
        <v>5.0011839866638184</v>
      </c>
      <c r="P12" s="81">
        <v>120.0113525390625</v>
      </c>
      <c r="Q12" s="81">
        <v>119.99229431152344</v>
      </c>
      <c r="R12" s="82">
        <v>119.99636840820312</v>
      </c>
      <c r="S12" s="83">
        <v>0.99999988079071045</v>
      </c>
      <c r="T12" s="84">
        <v>0.99999970197677612</v>
      </c>
      <c r="U12" s="84">
        <v>0.99999994039535522</v>
      </c>
      <c r="V12" s="84">
        <v>57.726898193359375</v>
      </c>
      <c r="W12" s="84">
        <v>1.35859539732337E-2</v>
      </c>
      <c r="X12" s="84">
        <v>2.2134054452180862E-2</v>
      </c>
      <c r="Y12" s="84">
        <v>5.000450611114502</v>
      </c>
      <c r="Z12" s="84">
        <v>9.4406120479106903E-4</v>
      </c>
      <c r="AA12" s="84">
        <v>1.2245322577655315E-3</v>
      </c>
      <c r="AB12" s="84">
        <v>288.74578857421875</v>
      </c>
      <c r="AC12" s="84">
        <v>288.45819091796875</v>
      </c>
      <c r="AD12" s="84">
        <v>288.8226318359375</v>
      </c>
      <c r="AE12" s="84">
        <v>0.16586978733539581</v>
      </c>
      <c r="AF12" s="84">
        <v>0.16545994579792023</v>
      </c>
      <c r="AG12" s="84">
        <v>0.10949177294969559</v>
      </c>
      <c r="AH12" s="84">
        <v>288.74581909179687</v>
      </c>
      <c r="AI12" s="84">
        <v>288.458251953125</v>
      </c>
      <c r="AJ12" s="84">
        <v>288.8226318359375</v>
      </c>
      <c r="AK12" s="84">
        <v>866.026611328125</v>
      </c>
      <c r="AL12" s="84">
        <v>0.37769502401351929</v>
      </c>
      <c r="AM12" s="85">
        <v>866.0267333984375</v>
      </c>
    </row>
    <row r="13" spans="1:39">
      <c r="A13" s="86" t="s">
        <v>48</v>
      </c>
      <c r="B13" s="86"/>
      <c r="C13" s="86"/>
      <c r="D13" s="87"/>
      <c r="E13" s="88"/>
      <c r="F13" s="89">
        <v>7.6846386718756321E-3</v>
      </c>
      <c r="G13" s="90">
        <v>1.2809676513668933E-2</v>
      </c>
      <c r="H13" s="90">
        <v>6.1068737792950856E-3</v>
      </c>
      <c r="I13" s="90">
        <v>5.4416931152374559E-3</v>
      </c>
      <c r="J13" s="89">
        <v>4.8503369140746599E-3</v>
      </c>
      <c r="K13" s="89">
        <v>1.5033862304960621E-3</v>
      </c>
      <c r="L13" s="89">
        <v>6.3613525391019721E-3</v>
      </c>
      <c r="M13" s="90">
        <v>3.962765502931731E-4</v>
      </c>
      <c r="N13" s="90">
        <v>1.372610473637792E-5</v>
      </c>
      <c r="O13" s="90">
        <v>3.9598666381834846E-4</v>
      </c>
      <c r="P13" s="89">
        <v>9.9125390625118825E-3</v>
      </c>
      <c r="Q13" s="89">
        <v>1.1165688476523883E-2</v>
      </c>
      <c r="R13" s="91">
        <v>1.2684082030887112E-3</v>
      </c>
      <c r="S13" s="92">
        <v>1.9196348099992377E-7</v>
      </c>
      <c r="T13" s="93">
        <v>1.295351299557268E-7</v>
      </c>
      <c r="U13" s="93">
        <v>1.1132380006717568E-7</v>
      </c>
      <c r="V13" s="94">
        <v>9.4146855776102711E-3</v>
      </c>
      <c r="W13" s="94">
        <v>1.0230150250498705E-3</v>
      </c>
      <c r="X13" s="94">
        <v>3.1750212761150545E-4</v>
      </c>
      <c r="Y13" s="94">
        <v>1.0994766833860581E-4</v>
      </c>
      <c r="Z13" s="94">
        <v>7.1853515033004319E-4</v>
      </c>
      <c r="AA13" s="94">
        <v>7.7339873538712143E-4</v>
      </c>
      <c r="AB13" s="94">
        <v>4.114591807274337E-2</v>
      </c>
      <c r="AC13" s="94">
        <v>3.146529912078222E-2</v>
      </c>
      <c r="AD13" s="94">
        <v>4.3307597105695095E-3</v>
      </c>
      <c r="AE13" s="94">
        <v>6.1951044457984494E-2</v>
      </c>
      <c r="AF13" s="94">
        <v>2.007311391068356E-3</v>
      </c>
      <c r="AG13" s="94">
        <v>5.9381125398736856E-2</v>
      </c>
      <c r="AH13" s="94">
        <v>4.1205263153074156E-2</v>
      </c>
      <c r="AI13" s="94">
        <v>3.1452871045019037E-2</v>
      </c>
      <c r="AJ13" s="94">
        <v>4.3801284625146764E-3</v>
      </c>
      <c r="AK13" s="94">
        <v>7.69419769040951E-2</v>
      </c>
      <c r="AL13" s="94">
        <v>0.18646596331728205</v>
      </c>
      <c r="AM13" s="95">
        <v>7.700774508248287E-2</v>
      </c>
    </row>
    <row r="14" spans="1:39">
      <c r="A14" s="96" t="s">
        <v>49</v>
      </c>
      <c r="B14" s="96"/>
      <c r="C14" s="96"/>
      <c r="D14" s="97"/>
      <c r="E14" s="98"/>
      <c r="F14" s="99">
        <v>1.5372099661249071E-2</v>
      </c>
      <c r="G14" s="99">
        <v>2.2180831699458128E-2</v>
      </c>
      <c r="H14" s="99">
        <v>1.0583556067395588E-2</v>
      </c>
      <c r="I14" s="99">
        <v>9.4218173865664098E-3</v>
      </c>
      <c r="J14" s="99">
        <v>4.0414968015021818E-3</v>
      </c>
      <c r="K14" s="99">
        <v>1.2527882422622174E-3</v>
      </c>
      <c r="L14" s="99">
        <v>5.3018605399596736E-3</v>
      </c>
      <c r="M14" s="99">
        <v>7.9246672171367945E-3</v>
      </c>
      <c r="N14" s="99">
        <v>2.7453917106399855E-4</v>
      </c>
      <c r="O14" s="99">
        <v>7.9184853230800517E-3</v>
      </c>
      <c r="P14" s="99">
        <v>8.2603500945587684E-3</v>
      </c>
      <c r="Q14" s="99">
        <v>9.3044721181571657E-3</v>
      </c>
      <c r="R14" s="100">
        <v>1.0570499987822093E-3</v>
      </c>
      <c r="S14" s="101">
        <v>1.9196354073375058E-5</v>
      </c>
      <c r="T14" s="102">
        <v>1.2953515178085762E-5</v>
      </c>
      <c r="U14" s="102">
        <v>1.1132381909558295E-5</v>
      </c>
      <c r="V14" s="102">
        <v>1.6306350558531909E-2</v>
      </c>
      <c r="W14" s="102">
        <v>0</v>
      </c>
      <c r="X14" s="102">
        <v>0</v>
      </c>
      <c r="Y14" s="102">
        <v>2.1988035563727261E-3</v>
      </c>
      <c r="Z14" s="102">
        <v>0</v>
      </c>
      <c r="AA14" s="102">
        <v>0</v>
      </c>
      <c r="AB14" s="103">
        <v>1.4247846130948028E-2</v>
      </c>
      <c r="AC14" s="103">
        <v>1.0906907212335013E-2</v>
      </c>
      <c r="AD14" s="103">
        <v>1.4994305488828224E-3</v>
      </c>
      <c r="AE14" s="103">
        <v>0</v>
      </c>
      <c r="AF14" s="103">
        <v>0</v>
      </c>
      <c r="AG14" s="103">
        <v>0</v>
      </c>
      <c r="AH14" s="103">
        <v>1.4268391471227774E-2</v>
      </c>
      <c r="AI14" s="103">
        <v>1.0902597395698772E-2</v>
      </c>
      <c r="AJ14" s="103">
        <v>1.5165231370584406E-3</v>
      </c>
      <c r="AK14" s="103">
        <v>8.8836925573722077E-3</v>
      </c>
      <c r="AL14" s="103">
        <v>0</v>
      </c>
      <c r="AM14" s="104">
        <v>8.8912841989123911E-3</v>
      </c>
    </row>
    <row r="15" spans="1:39" ht="15" thickBot="1">
      <c r="A15" s="105" t="s">
        <v>50</v>
      </c>
      <c r="B15" s="105"/>
      <c r="C15" s="105"/>
      <c r="D15" s="106"/>
      <c r="E15" s="107"/>
      <c r="F15" s="108"/>
      <c r="G15" s="109">
        <v>2.2187020894897259E-2</v>
      </c>
      <c r="H15" s="109">
        <v>1.0577420592872755E-2</v>
      </c>
      <c r="I15" s="109">
        <v>9.4252933493330845E-3</v>
      </c>
      <c r="J15" s="108"/>
      <c r="K15" s="108"/>
      <c r="L15" s="108"/>
      <c r="M15" s="109">
        <v>7.925531005863462E-3</v>
      </c>
      <c r="N15" s="109">
        <v>2.745220947275584E-4</v>
      </c>
      <c r="O15" s="109">
        <v>7.9197332763669692E-3</v>
      </c>
      <c r="P15" s="108"/>
      <c r="Q15" s="108"/>
      <c r="R15" s="110"/>
      <c r="S15" s="111"/>
      <c r="T15" s="112"/>
      <c r="U15" s="112"/>
      <c r="V15" s="113">
        <v>1.6306721360717539E-2</v>
      </c>
      <c r="W15" s="113">
        <v>1.7719148264482038E-3</v>
      </c>
      <c r="X15" s="113">
        <v>5.4993007293930099E-4</v>
      </c>
      <c r="Y15" s="113">
        <v>2.1989533667721162E-3</v>
      </c>
      <c r="Z15" s="113">
        <v>1.4370703006600863E-2</v>
      </c>
      <c r="AA15" s="113">
        <v>1.546797470774243E-2</v>
      </c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4"/>
    </row>
    <row r="16" spans="1:39">
      <c r="A16" s="115" t="s">
        <v>43</v>
      </c>
      <c r="B16" s="115"/>
      <c r="C16" s="115"/>
      <c r="D16" s="116"/>
      <c r="E16" s="117"/>
      <c r="F16" s="118">
        <v>0.01</v>
      </c>
      <c r="G16" s="119"/>
      <c r="H16" s="119"/>
      <c r="I16" s="119"/>
      <c r="J16" s="118">
        <v>0.2</v>
      </c>
      <c r="K16" s="118">
        <v>0.2</v>
      </c>
      <c r="L16" s="118">
        <v>0.2</v>
      </c>
      <c r="M16" s="119"/>
      <c r="N16" s="119"/>
      <c r="O16" s="119"/>
      <c r="P16" s="118">
        <v>0.5</v>
      </c>
      <c r="Q16" s="118">
        <v>0.5</v>
      </c>
      <c r="R16" s="120">
        <v>0.5</v>
      </c>
      <c r="S16" s="121">
        <v>0.01</v>
      </c>
      <c r="T16" s="93">
        <v>0.01</v>
      </c>
      <c r="U16" s="93">
        <v>0.01</v>
      </c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</row>
    <row r="17" spans="1:39">
      <c r="A17" s="122" t="s">
        <v>44</v>
      </c>
      <c r="B17" s="122"/>
      <c r="C17" s="122"/>
      <c r="D17" s="123"/>
      <c r="E17" s="8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  <c r="S17" s="101"/>
      <c r="T17" s="102"/>
      <c r="U17" s="102"/>
      <c r="V17" s="102"/>
      <c r="W17" s="102"/>
      <c r="X17" s="102"/>
      <c r="Y17" s="102"/>
      <c r="Z17" s="102"/>
      <c r="AA17" s="102"/>
      <c r="AB17" s="103">
        <f>IF(OR(M$3 = 0,G$3=0), 0,0.2+0.025*ABS($D$1/M$3-1)/ABS(S$3)+0.04*ABS($B$1/G$3-1))</f>
        <v>0.20001388293094385</v>
      </c>
      <c r="AC17" s="103">
        <f>IF(OR(N$3 = 0,H$3=0), 0,0.2+0.025*ABS($D$1/N$3-1)/ABS(T$3)+0.04*ABS($B$1/H$3-1))</f>
        <v>0.20002475725471347</v>
      </c>
      <c r="AD17" s="103">
        <f t="shared" ref="AD17" si="9">IF(OR(O$3 = 0,I$3=0), 0,0.2+0.025*ABS($D$1/O$3-1)/ABS(U$3)+0.04*ABS($B$1/I$3-1))</f>
        <v>0.20001869101731093</v>
      </c>
      <c r="AE17" s="103">
        <f>IF(OR(O$3 = 0,I$3=0), 0,0.5+0.025*ABS($D$1/M$3-1)/ABS((1-(S$3)^2)^0.5)+0.04*ABS($B$1/G$3-1))</f>
        <v>0.50346500776099334</v>
      </c>
      <c r="AF17" s="103">
        <f t="shared" ref="AF17:AG17" si="10">IF(OR(P$3 = 0,J$3=0), 0,0.5+0.025*ABS($D$1/N$3-1)/ABS((1-(T$3)^2)^0.5)+0.04*ABS($B$1/H$3-1))</f>
        <v>0.50270211028125333</v>
      </c>
      <c r="AG17" s="103">
        <f t="shared" si="10"/>
        <v>0.50675235797326834</v>
      </c>
      <c r="AH17" s="103">
        <f>IF(OR(O$3 = 0,I$3=0), 0,0.5+0.04*ABS($D$1/M$3-1)+0.04*ABS($B$1/G$3-1))</f>
        <v>0.50001551775190045</v>
      </c>
      <c r="AI17" s="103">
        <f t="shared" ref="AI17:AJ17" si="11">IF(OR(P$3 = 0,J$3=0), 0,0.5+0.04*ABS($D$1/N$3-1)+0.04*ABS($B$1/H$3-1))</f>
        <v>0.50002569031248767</v>
      </c>
      <c r="AJ17" s="103">
        <f t="shared" si="11"/>
        <v>0.50002105464412983</v>
      </c>
      <c r="AK17" s="103">
        <f>IF(OR(O$3 = 0,I$3=0), 0,0.2+0.025*ABS($D$1/M$3-1)/ABS(S$3)+0.04*ABS($B$1/G$3-1))</f>
        <v>0.20001388293094385</v>
      </c>
      <c r="AL17" s="103">
        <f>IF(OR(O$3 = 0,I$3=0), 0,0.5+0.025*ABS($D$1/M$3-1)/ABS((1-(S$3)^2)^0.5)+0.04*ABS($B$1/G$3-1))</f>
        <v>0.50346500776099334</v>
      </c>
      <c r="AM17" s="103">
        <f>IF(OR(O$3 = 0,I$3=0), 0,0.5+0.04*ABS($D$1/M$3-1)+0.04*ABS($B$1/G$3-1))</f>
        <v>0.50001551775190045</v>
      </c>
    </row>
    <row r="18" spans="1:39" ht="15" thickBot="1">
      <c r="A18" s="124" t="s">
        <v>45</v>
      </c>
      <c r="B18" s="124"/>
      <c r="C18" s="124"/>
      <c r="D18" s="125"/>
      <c r="E18" s="107"/>
      <c r="F18" s="108"/>
      <c r="G18" s="109">
        <v>0.1</v>
      </c>
      <c r="H18" s="109">
        <v>0.1</v>
      </c>
      <c r="I18" s="109">
        <v>0.1</v>
      </c>
      <c r="J18" s="108"/>
      <c r="K18" s="108"/>
      <c r="L18" s="108"/>
      <c r="M18" s="109">
        <v>0.1</v>
      </c>
      <c r="N18" s="109">
        <v>0.1</v>
      </c>
      <c r="O18" s="109">
        <v>0.1</v>
      </c>
      <c r="P18" s="108"/>
      <c r="Q18" s="108"/>
      <c r="R18" s="110"/>
      <c r="S18" s="111"/>
      <c r="T18" s="112"/>
      <c r="U18" s="112"/>
      <c r="V18" s="113">
        <v>0.1</v>
      </c>
      <c r="W18" s="113">
        <v>0.1</v>
      </c>
      <c r="X18" s="113">
        <v>0.1</v>
      </c>
      <c r="Y18" s="113">
        <v>0.1</v>
      </c>
      <c r="Z18" s="113">
        <v>0.1</v>
      </c>
      <c r="AA18" s="113">
        <v>0.1</v>
      </c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4"/>
    </row>
    <row r="19" spans="1:39" ht="15" thickBot="1">
      <c r="A19" s="115" t="s">
        <v>46</v>
      </c>
      <c r="B19" s="115"/>
      <c r="C19" s="115"/>
      <c r="D19" s="116"/>
      <c r="E19" s="117"/>
      <c r="F19" s="77">
        <f>IF(F13=0,1000,F16/ABS(F13))</f>
        <v>1.3012973578833531</v>
      </c>
      <c r="G19" s="77">
        <f>IF(G15=0,1000,G18/ABS(G15))</f>
        <v>4.5071395783017794</v>
      </c>
      <c r="H19" s="77">
        <f t="shared" ref="H19:I19" si="12">IF(H15=0,1000,H18/ABS(H15))</f>
        <v>9.4541007537680493</v>
      </c>
      <c r="I19" s="77">
        <f t="shared" si="12"/>
        <v>10.609749351416825</v>
      </c>
      <c r="J19" s="77">
        <f t="shared" ref="J19:U19" si="13">IF(J13=0,1000,J16/ABS(J13))</f>
        <v>41.234248989929334</v>
      </c>
      <c r="K19" s="77">
        <f t="shared" si="13"/>
        <v>133.03301303618258</v>
      </c>
      <c r="L19" s="77">
        <f t="shared" si="13"/>
        <v>31.439854774694485</v>
      </c>
      <c r="M19" s="77">
        <f>IF(M15=0,1000,M18/ABS(M15))</f>
        <v>12.617451111606032</v>
      </c>
      <c r="N19" s="77">
        <f t="shared" ref="N19:O19" si="14">IF(N15=0,1000,N18/ABS(N15))</f>
        <v>364.26940461474385</v>
      </c>
      <c r="O19" s="77">
        <f t="shared" si="14"/>
        <v>12.626687858088214</v>
      </c>
      <c r="P19" s="77">
        <f t="shared" si="13"/>
        <v>50.441163141635855</v>
      </c>
      <c r="Q19" s="77">
        <f t="shared" si="13"/>
        <v>44.780042095143664</v>
      </c>
      <c r="R19" s="77">
        <f t="shared" si="13"/>
        <v>394.19486469927102</v>
      </c>
      <c r="S19" s="77">
        <f t="shared" si="13"/>
        <v>52093.241630703553</v>
      </c>
      <c r="T19" s="77">
        <f t="shared" si="13"/>
        <v>77199.135118155609</v>
      </c>
      <c r="U19" s="77">
        <f t="shared" si="13"/>
        <v>89828.051090294612</v>
      </c>
      <c r="V19" s="77">
        <f>IF(V15=0,1000,V18/ABS(V15))</f>
        <v>6.1324405923128955</v>
      </c>
      <c r="W19" s="77">
        <f t="shared" ref="W19:X19" si="15">IF(W15=0,1000,W18/ABS(W15))</f>
        <v>56.436121255585185</v>
      </c>
      <c r="X19" s="77">
        <f t="shared" si="15"/>
        <v>181.84130114127726</v>
      </c>
      <c r="Y19" s="77">
        <f>IF(Y15=0,1000,Y18/ABS(Y15))</f>
        <v>45.476180400674814</v>
      </c>
      <c r="Z19" s="77">
        <f t="shared" ref="Z19:AA19" si="16">IF(Z15=0,1000,Z18/ABS(Z15))</f>
        <v>6.9586018132910565</v>
      </c>
      <c r="AA19" s="77">
        <f t="shared" si="16"/>
        <v>6.4649704883435986</v>
      </c>
      <c r="AB19" s="77">
        <f>IF(AB14=0,1000,AB17/ABS(AB14))</f>
        <v>14.038183813375817</v>
      </c>
      <c r="AC19" s="77">
        <f t="shared" ref="AC19:AM19" si="17">IF(AC14=0,1000,AC17/ABS(AC14))</f>
        <v>18.339273761172031</v>
      </c>
      <c r="AD19" s="77">
        <f t="shared" si="17"/>
        <v>133.39643584448672</v>
      </c>
      <c r="AE19" s="77">
        <f>IF(AE14=0,1000,AE17/ABS(AE14))</f>
        <v>1000</v>
      </c>
      <c r="AF19" s="77">
        <f t="shared" si="17"/>
        <v>1000</v>
      </c>
      <c r="AG19" s="77">
        <f t="shared" si="17"/>
        <v>1000</v>
      </c>
      <c r="AH19" s="77">
        <f t="shared" si="17"/>
        <v>35.043579983082346</v>
      </c>
      <c r="AI19" s="77">
        <f t="shared" si="17"/>
        <v>45.862987705090788</v>
      </c>
      <c r="AJ19" s="77">
        <f t="shared" si="17"/>
        <v>329.71541444069709</v>
      </c>
      <c r="AK19" s="77">
        <f t="shared" si="17"/>
        <v>22.514723651142187</v>
      </c>
      <c r="AL19" s="77">
        <f t="shared" si="17"/>
        <v>1000</v>
      </c>
      <c r="AM19" s="77">
        <f t="shared" si="17"/>
        <v>56.236591539056178</v>
      </c>
    </row>
    <row r="20" spans="1:39" ht="15" thickTop="1"/>
  </sheetData>
  <mergeCells count="18"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conditionalFormatting sqref="F11:AM11 F19:AM19">
    <cfRule type="cellIs" dxfId="11" priority="1" operator="between">
      <formula>2</formula>
      <formula>1</formula>
    </cfRule>
    <cfRule type="cellIs" dxfId="10" priority="2" operator="lessThanOr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workbookViewId="0">
      <selection sqref="A1:AM19"/>
    </sheetView>
  </sheetViews>
  <sheetFormatPr defaultRowHeight="14.4"/>
  <cols>
    <col min="1" max="1" width="7.88671875" customWidth="1"/>
  </cols>
  <sheetData>
    <row r="1" spans="1:39" ht="15.6">
      <c r="A1" s="1" t="s">
        <v>0</v>
      </c>
      <c r="B1" s="1">
        <v>57.734999999999999</v>
      </c>
      <c r="C1" s="1" t="s">
        <v>1</v>
      </c>
      <c r="D1" s="2">
        <v>5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8" t="s">
        <v>36</v>
      </c>
    </row>
    <row r="2" spans="1:39" ht="15" thickBot="1">
      <c r="A2" s="9" t="s">
        <v>37</v>
      </c>
      <c r="B2" s="9"/>
      <c r="C2" s="9"/>
      <c r="D2" s="10"/>
      <c r="E2" s="11">
        <v>2</v>
      </c>
      <c r="F2" s="12">
        <v>49.997</v>
      </c>
      <c r="G2" s="12">
        <v>57.734999999999999</v>
      </c>
      <c r="H2" s="12">
        <v>57.734999999999999</v>
      </c>
      <c r="I2" s="12">
        <v>57.734999999999999</v>
      </c>
      <c r="J2" s="12">
        <v>120</v>
      </c>
      <c r="K2" s="12">
        <v>120</v>
      </c>
      <c r="L2" s="12">
        <v>120</v>
      </c>
      <c r="M2" s="12">
        <v>5</v>
      </c>
      <c r="N2" s="12">
        <v>5</v>
      </c>
      <c r="O2" s="12">
        <v>5</v>
      </c>
      <c r="P2" s="12">
        <v>120</v>
      </c>
      <c r="Q2" s="12">
        <v>120</v>
      </c>
      <c r="R2" s="13">
        <v>120</v>
      </c>
      <c r="S2" s="14">
        <v>0.50000000000000011</v>
      </c>
      <c r="T2" s="15">
        <v>0.50000000000000011</v>
      </c>
      <c r="U2" s="15">
        <v>0.50000000000000011</v>
      </c>
      <c r="V2" s="15">
        <v>57.734999999999992</v>
      </c>
      <c r="W2" s="15">
        <v>0</v>
      </c>
      <c r="X2" s="15">
        <v>0</v>
      </c>
      <c r="Y2" s="15">
        <v>4.9999999999999991</v>
      </c>
      <c r="Z2" s="15">
        <v>0</v>
      </c>
      <c r="AA2" s="15">
        <v>0</v>
      </c>
      <c r="AB2" s="15">
        <v>144.33750000000003</v>
      </c>
      <c r="AC2" s="15">
        <v>144.33750000000003</v>
      </c>
      <c r="AD2" s="15">
        <v>144.33749999999995</v>
      </c>
      <c r="AE2" s="15">
        <v>-249.99988343747279</v>
      </c>
      <c r="AF2" s="15">
        <v>-249.99988343747276</v>
      </c>
      <c r="AG2" s="15">
        <v>-249.99988343747279</v>
      </c>
      <c r="AH2" s="15">
        <v>288.67500000000001</v>
      </c>
      <c r="AI2" s="15">
        <v>288.67499999999995</v>
      </c>
      <c r="AJ2" s="15">
        <v>288.67499999999995</v>
      </c>
      <c r="AK2" s="15">
        <v>433.01250000000005</v>
      </c>
      <c r="AL2" s="15">
        <v>-749.99965031241834</v>
      </c>
      <c r="AM2" s="16">
        <v>866.02499999999986</v>
      </c>
    </row>
    <row r="3" spans="1:39" ht="15.6" thickTop="1" thickBot="1">
      <c r="A3" s="17" t="s">
        <v>38</v>
      </c>
      <c r="B3" s="18"/>
      <c r="C3" s="18"/>
      <c r="D3" s="19"/>
      <c r="E3" s="20">
        <v>2</v>
      </c>
      <c r="F3" s="21">
        <v>49.990819999999999</v>
      </c>
      <c r="G3" s="21">
        <v>57.753140000000002</v>
      </c>
      <c r="H3" s="21">
        <v>57.711649999999999</v>
      </c>
      <c r="I3" s="21">
        <v>57.740459999999999</v>
      </c>
      <c r="J3" s="21">
        <v>119.99110999999999</v>
      </c>
      <c r="K3" s="21">
        <v>120.00339</v>
      </c>
      <c r="L3" s="21">
        <v>120.00550000000001</v>
      </c>
      <c r="M3" s="21">
        <v>5.0004689999999998</v>
      </c>
      <c r="N3" s="21">
        <v>4.9994949999999996</v>
      </c>
      <c r="O3" s="21">
        <v>5.0008520000000001</v>
      </c>
      <c r="P3" s="21">
        <v>120.00653</v>
      </c>
      <c r="Q3" s="21">
        <v>120.00047000000001</v>
      </c>
      <c r="R3" s="22">
        <v>119.99299999999999</v>
      </c>
      <c r="S3" s="23">
        <v>0.5004851128343436</v>
      </c>
      <c r="T3" s="24">
        <v>0.50071809249791377</v>
      </c>
      <c r="U3" s="24">
        <v>0.50067397721243856</v>
      </c>
      <c r="V3" s="24">
        <v>57.735083215328189</v>
      </c>
      <c r="W3" s="24">
        <v>1.3412594131877214E-2</v>
      </c>
      <c r="X3" s="24">
        <v>1.1622650900344077E-2</v>
      </c>
      <c r="Y3" s="24">
        <v>5.000271992226379</v>
      </c>
      <c r="Z3" s="24">
        <v>2.1331749904540329E-4</v>
      </c>
      <c r="AA3" s="24">
        <v>5.9878940671834516E-4</v>
      </c>
      <c r="AB3" s="24">
        <v>144.53649019839239</v>
      </c>
      <c r="AC3" s="24">
        <v>144.47174339454813</v>
      </c>
      <c r="AD3" s="24">
        <v>144.57035936356138</v>
      </c>
      <c r="AE3" s="24">
        <v>-250.0209518727921</v>
      </c>
      <c r="AF3" s="24">
        <v>-249.75379906728443</v>
      </c>
      <c r="AG3" s="24">
        <v>-249.95366967552036</v>
      </c>
      <c r="AH3" s="24">
        <v>288.79278622266003</v>
      </c>
      <c r="AI3" s="24">
        <v>288.52910561674997</v>
      </c>
      <c r="AJ3" s="24">
        <v>288.75149487191999</v>
      </c>
      <c r="AK3" s="24">
        <v>433.57859295650189</v>
      </c>
      <c r="AL3" s="24">
        <v>-749.72842061559686</v>
      </c>
      <c r="AM3" s="25">
        <v>866.07338671132993</v>
      </c>
    </row>
    <row r="4" spans="1:39" ht="15.6" thickTop="1" thickBot="1">
      <c r="A4" s="26" t="s">
        <v>39</v>
      </c>
      <c r="B4" s="27"/>
      <c r="C4" s="27"/>
      <c r="D4" s="28"/>
      <c r="E4" s="29">
        <v>2</v>
      </c>
      <c r="F4" s="30">
        <v>49.997</v>
      </c>
      <c r="G4" s="30">
        <v>57.7348</v>
      </c>
      <c r="H4" s="30">
        <v>57.734900000000003</v>
      </c>
      <c r="I4" s="30">
        <v>57.735100000000003</v>
      </c>
      <c r="J4" s="30">
        <v>120.000244141</v>
      </c>
      <c r="K4" s="30">
        <v>120</v>
      </c>
      <c r="L4" s="30">
        <v>119.999755859</v>
      </c>
      <c r="M4" s="30">
        <v>5.0000900000000001</v>
      </c>
      <c r="N4" s="30">
        <v>5.0000099999999996</v>
      </c>
      <c r="O4" s="30">
        <v>5.0000499999999999</v>
      </c>
      <c r="P4" s="30">
        <v>120.00400000000002</v>
      </c>
      <c r="Q4" s="30">
        <v>119.99699999999999</v>
      </c>
      <c r="R4" s="31">
        <v>119.999</v>
      </c>
      <c r="S4" s="32">
        <v>0.50000369018538238</v>
      </c>
      <c r="T4" s="33">
        <v>0.50006045876028937</v>
      </c>
      <c r="U4" s="33">
        <v>0.50001511491854689</v>
      </c>
      <c r="V4" s="33">
        <v>57.734933333216858</v>
      </c>
      <c r="W4" s="33">
        <v>7.0946781821206931E-5</v>
      </c>
      <c r="X4" s="33">
        <v>1.5482711302560728E-4</v>
      </c>
      <c r="Y4" s="33">
        <v>5.0000499977999677</v>
      </c>
      <c r="Z4" s="33">
        <v>1.1347684032420076E-4</v>
      </c>
      <c r="AA4" s="33">
        <v>1.0094655122366036E-4</v>
      </c>
      <c r="AB4" s="33">
        <v>144.34066334574979</v>
      </c>
      <c r="AC4" s="33">
        <v>144.35499161180286</v>
      </c>
      <c r="AD4" s="33">
        <v>144.34355672780205</v>
      </c>
      <c r="AE4" s="33">
        <v>-250.002902351806</v>
      </c>
      <c r="AF4" s="33">
        <v>-249.98987315330885</v>
      </c>
      <c r="AG4" s="33">
        <v>-250.00029722109764</v>
      </c>
      <c r="AH4" s="33">
        <v>288.67919613199996</v>
      </c>
      <c r="AI4" s="33">
        <v>288.67507734899999</v>
      </c>
      <c r="AJ4" s="33">
        <v>288.67838675500002</v>
      </c>
      <c r="AK4" s="33">
        <v>433.03921168535464</v>
      </c>
      <c r="AL4" s="33">
        <v>-749.99307272621252</v>
      </c>
      <c r="AM4" s="34">
        <v>866.03266023599997</v>
      </c>
    </row>
    <row r="5" spans="1:39">
      <c r="A5" s="35" t="s">
        <v>40</v>
      </c>
      <c r="B5" s="35"/>
      <c r="C5" s="35"/>
      <c r="D5" s="36"/>
      <c r="E5" s="37"/>
      <c r="F5" s="38">
        <v>6.1800000000005184E-3</v>
      </c>
      <c r="G5" s="39">
        <v>1.8340000000002021E-2</v>
      </c>
      <c r="H5" s="39">
        <v>2.3250000000004434E-2</v>
      </c>
      <c r="I5" s="39">
        <v>5.3599999999960346E-3</v>
      </c>
      <c r="J5" s="38">
        <v>9.1341410000040923E-3</v>
      </c>
      <c r="K5" s="38">
        <v>3.3899999999960073E-3</v>
      </c>
      <c r="L5" s="38">
        <v>5.744141000008085E-3</v>
      </c>
      <c r="M5" s="39">
        <v>3.7899999999968514E-4</v>
      </c>
      <c r="N5" s="39">
        <v>5.150000000000432E-4</v>
      </c>
      <c r="O5" s="39">
        <v>8.0200000000019145E-4</v>
      </c>
      <c r="P5" s="38">
        <v>2.529999999978827E-3</v>
      </c>
      <c r="Q5" s="38">
        <v>3.4700000000214004E-3</v>
      </c>
      <c r="R5" s="40">
        <v>6.0000000000002274E-3</v>
      </c>
      <c r="S5" s="41">
        <v>4.8142264896122722E-4</v>
      </c>
      <c r="T5" s="42">
        <v>6.5763373762439681E-4</v>
      </c>
      <c r="U5" s="42">
        <v>6.5886229389167106E-4</v>
      </c>
      <c r="V5" s="43">
        <v>1.4988211133015739E-4</v>
      </c>
      <c r="W5" s="43">
        <v>1.3341647350056007E-2</v>
      </c>
      <c r="X5" s="43">
        <v>1.1467823787318469E-2</v>
      </c>
      <c r="Y5" s="43">
        <v>2.2199442641124278E-4</v>
      </c>
      <c r="Z5" s="43">
        <v>9.9840658721202523E-5</v>
      </c>
      <c r="AA5" s="43">
        <v>4.9784285549468483E-4</v>
      </c>
      <c r="AB5" s="43">
        <v>0.1958268526425968</v>
      </c>
      <c r="AC5" s="43">
        <v>0.11675178274526843</v>
      </c>
      <c r="AD5" s="43">
        <v>0.22680263575932713</v>
      </c>
      <c r="AE5" s="43">
        <v>1.8049520986096468E-2</v>
      </c>
      <c r="AF5" s="43">
        <v>0.23607408602441637</v>
      </c>
      <c r="AG5" s="43">
        <v>4.6627545577280216E-2</v>
      </c>
      <c r="AH5" s="43">
        <v>0.1135900906600682</v>
      </c>
      <c r="AI5" s="43">
        <v>0.14597173225001825</v>
      </c>
      <c r="AJ5" s="43">
        <v>7.3108116919968325E-2</v>
      </c>
      <c r="AK5" s="43">
        <v>0.53938127114724921</v>
      </c>
      <c r="AL5" s="43">
        <v>0.26465211061565697</v>
      </c>
      <c r="AM5" s="44">
        <v>4.0726475329961431E-2</v>
      </c>
    </row>
    <row r="6" spans="1:39">
      <c r="A6" s="45" t="s">
        <v>41</v>
      </c>
      <c r="B6" s="45"/>
      <c r="C6" s="45"/>
      <c r="D6" s="46"/>
      <c r="E6" s="47"/>
      <c r="F6" s="48">
        <v>1.2362269712720293E-2</v>
      </c>
      <c r="G6" s="48">
        <v>3.1755849119202907E-2</v>
      </c>
      <c r="H6" s="48">
        <v>4.0286493281693446E-2</v>
      </c>
      <c r="I6" s="48">
        <v>9.2829187713364854E-3</v>
      </c>
      <c r="J6" s="48">
        <v>7.6123481147929144E-3</v>
      </c>
      <c r="K6" s="48">
        <v>2.8249201960011358E-3</v>
      </c>
      <c r="L6" s="48">
        <v>4.7865647824542083E-3</v>
      </c>
      <c r="M6" s="48">
        <v>7.579289062679624E-3</v>
      </c>
      <c r="N6" s="48">
        <v>1.0301040405081778E-2</v>
      </c>
      <c r="O6" s="48">
        <v>1.6037267249664488E-2</v>
      </c>
      <c r="P6" s="48">
        <v>2.1082186110862691E-3</v>
      </c>
      <c r="Q6" s="48">
        <v>2.8916553410344146E-3</v>
      </c>
      <c r="R6" s="49">
        <v>5.0002916836817375E-3</v>
      </c>
      <c r="S6" s="50">
        <v>9.6191202618363225E-2</v>
      </c>
      <c r="T6" s="51">
        <v>0.13133812168513501</v>
      </c>
      <c r="U6" s="51">
        <v>0.13159507461521458</v>
      </c>
      <c r="V6" s="51">
        <v>2.5960317883523017E-4</v>
      </c>
      <c r="W6" s="51">
        <v>0</v>
      </c>
      <c r="X6" s="51">
        <v>0</v>
      </c>
      <c r="Y6" s="51">
        <v>4.4396470183294852E-3</v>
      </c>
      <c r="Z6" s="51">
        <v>0</v>
      </c>
      <c r="AA6" s="51">
        <v>0</v>
      </c>
      <c r="AB6" s="52">
        <v>0.13548609930530534</v>
      </c>
      <c r="AC6" s="52">
        <v>8.081288423745446E-2</v>
      </c>
      <c r="AD6" s="52">
        <v>0.15688045375122184</v>
      </c>
      <c r="AE6" s="52">
        <v>-7.2192033711158191E-3</v>
      </c>
      <c r="AF6" s="52">
        <v>-9.4522720737800381E-2</v>
      </c>
      <c r="AG6" s="52">
        <v>-1.8654475302487133E-2</v>
      </c>
      <c r="AH6" s="52">
        <v>3.9332731314309879E-2</v>
      </c>
      <c r="AI6" s="52">
        <v>5.0591683614723743E-2</v>
      </c>
      <c r="AJ6" s="52">
        <v>2.5318697294501116E-2</v>
      </c>
      <c r="AK6" s="52">
        <v>0.12440219141570069</v>
      </c>
      <c r="AL6" s="52">
        <v>-3.529973032079442E-2</v>
      </c>
      <c r="AM6" s="53">
        <v>4.7024277566833873E-3</v>
      </c>
    </row>
    <row r="7" spans="1:39" ht="15" thickBot="1">
      <c r="A7" s="54" t="s">
        <v>42</v>
      </c>
      <c r="B7" s="54"/>
      <c r="C7" s="54"/>
      <c r="D7" s="55"/>
      <c r="E7" s="56"/>
      <c r="F7" s="57"/>
      <c r="G7" s="58">
        <v>3.1765826621636822E-2</v>
      </c>
      <c r="H7" s="58">
        <v>4.0270200051969227E-2</v>
      </c>
      <c r="I7" s="58">
        <v>9.2837966571335147E-3</v>
      </c>
      <c r="J7" s="57"/>
      <c r="K7" s="57"/>
      <c r="L7" s="57"/>
      <c r="M7" s="58">
        <v>7.5799999999937038E-3</v>
      </c>
      <c r="N7" s="58">
        <v>1.0300000000000864E-2</v>
      </c>
      <c r="O7" s="58">
        <v>1.6040000000003829E-2</v>
      </c>
      <c r="P7" s="57"/>
      <c r="Q7" s="57"/>
      <c r="R7" s="59"/>
      <c r="S7" s="60"/>
      <c r="T7" s="61"/>
      <c r="U7" s="61"/>
      <c r="V7" s="62">
        <v>2.5960355300971226E-4</v>
      </c>
      <c r="W7" s="62">
        <v>2.3108421841267872E-2</v>
      </c>
      <c r="X7" s="62">
        <v>1.9862862712944435E-2</v>
      </c>
      <c r="Y7" s="62">
        <v>4.4398885282248557E-3</v>
      </c>
      <c r="Z7" s="62">
        <v>1.9968131744240508E-3</v>
      </c>
      <c r="AA7" s="62">
        <v>9.9568571098936961E-3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3"/>
    </row>
    <row r="8" spans="1:39">
      <c r="A8" s="64" t="s">
        <v>43</v>
      </c>
      <c r="B8" s="64"/>
      <c r="C8" s="64"/>
      <c r="D8" s="65"/>
      <c r="E8" s="37"/>
      <c r="F8" s="38">
        <v>0.01</v>
      </c>
      <c r="G8" s="39"/>
      <c r="H8" s="39"/>
      <c r="I8" s="39"/>
      <c r="J8" s="38">
        <v>0.2</v>
      </c>
      <c r="K8" s="38">
        <v>0.2</v>
      </c>
      <c r="L8" s="38">
        <v>0.2</v>
      </c>
      <c r="M8" s="39"/>
      <c r="N8" s="39"/>
      <c r="O8" s="39"/>
      <c r="P8" s="38">
        <v>0.5</v>
      </c>
      <c r="Q8" s="38">
        <v>0.5</v>
      </c>
      <c r="R8" s="40">
        <v>0.5</v>
      </c>
      <c r="S8" s="66">
        <v>0.01</v>
      </c>
      <c r="T8" s="42">
        <v>0.01</v>
      </c>
      <c r="U8" s="42">
        <v>0.01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4"/>
    </row>
    <row r="9" spans="1:39">
      <c r="A9" s="67" t="s">
        <v>44</v>
      </c>
      <c r="B9" s="67"/>
      <c r="C9" s="67"/>
      <c r="D9" s="68"/>
      <c r="E9" s="6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1"/>
      <c r="S9" s="50"/>
      <c r="T9" s="51"/>
      <c r="U9" s="51"/>
      <c r="V9" s="51"/>
      <c r="W9" s="51"/>
      <c r="X9" s="51"/>
      <c r="Y9" s="51"/>
      <c r="Z9" s="51"/>
      <c r="AA9" s="51"/>
      <c r="AB9" s="52">
        <f>IF(OR(M$3 = 0,G$3=0), 0,0.2+0.025*ABS($D$1/M$3-1)/ABS(S$3)+0.04*ABS($B$1/G$3-1))</f>
        <v>0.20001724883363867</v>
      </c>
      <c r="AC9" s="52">
        <f t="shared" ref="AC9" si="0">IF(OR(N$3 = 0,H$3=0), 0,0.2+0.025*ABS($D$1/N$3-1)/ABS(T$3)+0.04*ABS($B$1/H$3-1))</f>
        <v>0.20002122717444573</v>
      </c>
      <c r="AD9" s="52">
        <f>IF(OR(O$3 = 0,I$3=0), 0,0.2+0.025*ABS($D$1/O$3-1)/ABS(U$3)+0.04*ABS($B$1/I$3-1))</f>
        <v>0.20001228952430328</v>
      </c>
      <c r="AE9" s="52">
        <f>IF(OR(O$3 = 0,I$3=0), 0,0.5+0.025*ABS($D$1/M$3-1)/ABS((1-(S$3)^2)^0.5)+0.04*ABS($B$1/G$3-1))</f>
        <v>0.50001527221432296</v>
      </c>
      <c r="AF9" s="52">
        <f t="shared" ref="AF9:AG9" si="1">IF(OR(P$3 = 0,J$3=0), 0,0.5+0.025*ABS($D$1/N$3-1)/ABS((1-(T$3)^2)^0.5)+0.04*ABS($B$1/H$3-1))</f>
        <v>0.50001910121871274</v>
      </c>
      <c r="AG9" s="52">
        <f t="shared" si="1"/>
        <v>0.50000870284206855</v>
      </c>
      <c r="AH9" s="52">
        <f>IF(OR(O$3 = 0,I$3=0), 0,0.5+0.04*ABS($D$1/M$3-1)+0.04*ABS($B$1/G$3-1))</f>
        <v>0.50001631546713621</v>
      </c>
      <c r="AI9" s="52">
        <f t="shared" ref="AI9:AJ9" si="2">IF(OR(P$3 = 0,J$3=0), 0,0.5+0.04*ABS($D$1/N$3-1)+0.04*ABS($B$1/H$3-1))</f>
        <v>0.50002022431548987</v>
      </c>
      <c r="AJ9" s="52">
        <f t="shared" si="2"/>
        <v>0.50001059728177322</v>
      </c>
      <c r="AK9" s="52">
        <f>IF(OR(O$3 = 0,I$3=0), 0,0.2+0.025*ABS($D$1/M$3-1)/ABS(S$3)+0.04*ABS($B$1/G$3-1))</f>
        <v>0.20001724883363867</v>
      </c>
      <c r="AL9" s="52">
        <f>IF(OR(O$3 = 0,I$3=0), 0,0.5+0.025*ABS($D$1/M$3-1)/ABS((1-(S$3)^2)^0.5)+0.04*ABS($B$1/G$3-1))</f>
        <v>0.50001527221432296</v>
      </c>
      <c r="AM9" s="52">
        <f>IF(OR(O$3 = 0,I$3=0), 0,0.5+0.04*ABS($D$1/M$3-1)+0.04*ABS($B$1/G$3-1))</f>
        <v>0.50001631546713621</v>
      </c>
    </row>
    <row r="10" spans="1:39" ht="15" thickBot="1">
      <c r="A10" s="72" t="s">
        <v>45</v>
      </c>
      <c r="B10" s="72"/>
      <c r="C10" s="72"/>
      <c r="D10" s="73"/>
      <c r="E10" s="56"/>
      <c r="F10" s="57"/>
      <c r="G10" s="58">
        <v>0.1</v>
      </c>
      <c r="H10" s="58">
        <v>0.1</v>
      </c>
      <c r="I10" s="58">
        <v>0.1</v>
      </c>
      <c r="J10" s="57"/>
      <c r="K10" s="57"/>
      <c r="L10" s="57"/>
      <c r="M10" s="58">
        <v>0.1</v>
      </c>
      <c r="N10" s="58">
        <v>0.1</v>
      </c>
      <c r="O10" s="58">
        <v>0.1</v>
      </c>
      <c r="P10" s="57"/>
      <c r="Q10" s="57"/>
      <c r="R10" s="59"/>
      <c r="S10" s="60"/>
      <c r="T10" s="61"/>
      <c r="U10" s="61"/>
      <c r="V10" s="62">
        <v>0.1</v>
      </c>
      <c r="W10" s="62">
        <v>0.1</v>
      </c>
      <c r="X10" s="62">
        <v>0.1</v>
      </c>
      <c r="Y10" s="62">
        <v>0.1</v>
      </c>
      <c r="Z10" s="62">
        <v>0.1</v>
      </c>
      <c r="AA10" s="62">
        <v>0.1</v>
      </c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/>
    </row>
    <row r="11" spans="1:39" ht="15" thickBot="1">
      <c r="A11" s="74" t="s">
        <v>46</v>
      </c>
      <c r="B11" s="74"/>
      <c r="C11" s="74"/>
      <c r="D11" s="75"/>
      <c r="E11" s="76"/>
      <c r="F11" s="77">
        <f>IF(F5=0,1000,F8/ABS(F5))</f>
        <v>1.6181229773461425</v>
      </c>
      <c r="G11" s="77">
        <f>IF(G7=0,1000,G10/ABS(G7))</f>
        <v>3.1480370774260438</v>
      </c>
      <c r="H11" s="77">
        <f t="shared" ref="H11:I11" si="3">IF(H7=0,1000,H10/ABS(H7))</f>
        <v>2.4832258064511397</v>
      </c>
      <c r="I11" s="77">
        <f t="shared" si="3"/>
        <v>10.771455223888566</v>
      </c>
      <c r="J11" s="77">
        <f t="shared" ref="J11:U11" si="4">IF(J5=0,1000,J8/ABS(J5))</f>
        <v>21.895873952450525</v>
      </c>
      <c r="K11" s="77">
        <f t="shared" si="4"/>
        <v>58.997050147562113</v>
      </c>
      <c r="L11" s="77">
        <f t="shared" si="4"/>
        <v>34.818086812235023</v>
      </c>
      <c r="M11" s="77">
        <f>IF(M7=0,1000,M10/ABS(M7))</f>
        <v>13.192612137214125</v>
      </c>
      <c r="N11" s="77">
        <f t="shared" ref="N11:O11" si="5">IF(N7=0,1000,N10/ABS(N7))</f>
        <v>9.7087378640768556</v>
      </c>
      <c r="O11" s="77">
        <f t="shared" si="5"/>
        <v>6.2344139650857935</v>
      </c>
      <c r="P11" s="77">
        <f t="shared" si="4"/>
        <v>197.62845849967763</v>
      </c>
      <c r="Q11" s="77">
        <f t="shared" si="4"/>
        <v>144.09221901928424</v>
      </c>
      <c r="R11" s="77">
        <f t="shared" si="4"/>
        <v>83.333333333330174</v>
      </c>
      <c r="S11" s="77">
        <f t="shared" si="4"/>
        <v>20.771768884528278</v>
      </c>
      <c r="T11" s="77">
        <f t="shared" si="4"/>
        <v>15.206032519139756</v>
      </c>
      <c r="U11" s="77">
        <f t="shared" si="4"/>
        <v>15.177678390022091</v>
      </c>
      <c r="V11" s="77">
        <f>IF(V7=0,1000,V10/ABS(V7))</f>
        <v>385.2027402577915</v>
      </c>
      <c r="W11" s="77">
        <f t="shared" ref="W11:X11" si="6">IF(W7=0,1000,W10/ABS(W7))</f>
        <v>4.3274266276988387</v>
      </c>
      <c r="X11" s="77">
        <f t="shared" si="6"/>
        <v>5.0345210277686192</v>
      </c>
      <c r="Y11" s="77">
        <f>IF(Y7=0,1000,Y10/ABS(Y7))</f>
        <v>22.523087992927998</v>
      </c>
      <c r="Z11" s="77">
        <f t="shared" ref="Z11:AA11" si="7">IF(Z7=0,1000,Z10/ABS(Z7))</f>
        <v>50.079797790218116</v>
      </c>
      <c r="AA11" s="77">
        <f t="shared" si="7"/>
        <v>10.043329827504941</v>
      </c>
      <c r="AB11" s="77">
        <f>IF(AB6=0,1000,AB9/ABS(AB6))</f>
        <v>1.4762935080367054</v>
      </c>
      <c r="AC11" s="77">
        <f t="shared" ref="AC11:AM11" si="8">IF(AC6=0,1000,AC9/ABS(AC6))</f>
        <v>2.4751155593793497</v>
      </c>
      <c r="AD11" s="77">
        <f t="shared" si="8"/>
        <v>1.2749344149748516</v>
      </c>
      <c r="AE11" s="77">
        <f t="shared" si="8"/>
        <v>69.261834929722895</v>
      </c>
      <c r="AF11" s="77">
        <f t="shared" si="8"/>
        <v>5.2899355553436918</v>
      </c>
      <c r="AG11" s="77">
        <f t="shared" si="8"/>
        <v>26.803686232622379</v>
      </c>
      <c r="AH11" s="77">
        <f t="shared" si="8"/>
        <v>12.712473778428457</v>
      </c>
      <c r="AI11" s="77">
        <f t="shared" si="8"/>
        <v>9.8834470132155978</v>
      </c>
      <c r="AJ11" s="77">
        <f t="shared" si="8"/>
        <v>19.748669983521186</v>
      </c>
      <c r="AK11" s="77">
        <f t="shared" si="8"/>
        <v>1.6078273747225538</v>
      </c>
      <c r="AL11" s="77">
        <f t="shared" si="8"/>
        <v>14.164846803936436</v>
      </c>
      <c r="AM11" s="77">
        <f t="shared" si="8"/>
        <v>106.33152519068081</v>
      </c>
    </row>
    <row r="12" spans="1:39" ht="15.6" thickTop="1" thickBot="1">
      <c r="A12" s="78" t="s">
        <v>47</v>
      </c>
      <c r="B12" s="78"/>
      <c r="C12" s="78"/>
      <c r="D12" s="79"/>
      <c r="E12" s="80">
        <v>2</v>
      </c>
      <c r="F12" s="81">
        <v>49.998512268066406</v>
      </c>
      <c r="G12" s="81">
        <v>57.738861083984375</v>
      </c>
      <c r="H12" s="81">
        <v>57.705745697021484</v>
      </c>
      <c r="I12" s="81">
        <v>57.736442565917969</v>
      </c>
      <c r="J12" s="81">
        <v>119.99080657958984</v>
      </c>
      <c r="K12" s="81">
        <v>119.99691009521484</v>
      </c>
      <c r="L12" s="81">
        <v>120.01229095458984</v>
      </c>
      <c r="M12" s="81">
        <v>5.0007061958312988</v>
      </c>
      <c r="N12" s="81">
        <v>4.9998002052307129</v>
      </c>
      <c r="O12" s="81">
        <v>5.001164436340332</v>
      </c>
      <c r="P12" s="81">
        <v>120.02538299560547</v>
      </c>
      <c r="Q12" s="81">
        <v>119.98504638671875</v>
      </c>
      <c r="R12" s="82">
        <v>119.98958587646484</v>
      </c>
      <c r="S12" s="83">
        <v>0.50027447938919067</v>
      </c>
      <c r="T12" s="84">
        <v>0.50079679489135742</v>
      </c>
      <c r="U12" s="84">
        <v>0.50058728456497192</v>
      </c>
      <c r="V12" s="84">
        <v>57.724819183349609</v>
      </c>
      <c r="W12" s="84">
        <v>1.2868840247392654E-2</v>
      </c>
      <c r="X12" s="84">
        <v>7.5711687095463276E-3</v>
      </c>
      <c r="Y12" s="84">
        <v>5.0004796981811523</v>
      </c>
      <c r="Z12" s="84">
        <v>7.7541114296764135E-4</v>
      </c>
      <c r="AA12" s="84">
        <v>1.2124109780415893E-3</v>
      </c>
      <c r="AB12" s="84">
        <v>144.44670104980469</v>
      </c>
      <c r="AC12" s="84">
        <v>144.48847961425781</v>
      </c>
      <c r="AD12" s="84">
        <v>144.54429626464844</v>
      </c>
      <c r="AE12" s="84">
        <v>-250.00593566894531</v>
      </c>
      <c r="AF12" s="84">
        <v>-249.73037719726562</v>
      </c>
      <c r="AG12" s="84">
        <v>-249.96640014648437</v>
      </c>
      <c r="AH12" s="84">
        <v>288.73486328125</v>
      </c>
      <c r="AI12" s="84">
        <v>288.51718139648438</v>
      </c>
      <c r="AJ12" s="84">
        <v>288.74945068359375</v>
      </c>
      <c r="AK12" s="84">
        <v>433.4794921875</v>
      </c>
      <c r="AL12" s="84">
        <v>-749.70269775390625</v>
      </c>
      <c r="AM12" s="85">
        <v>866.00152587890625</v>
      </c>
    </row>
    <row r="13" spans="1:39">
      <c r="A13" s="86" t="s">
        <v>48</v>
      </c>
      <c r="B13" s="86"/>
      <c r="C13" s="86"/>
      <c r="D13" s="87"/>
      <c r="E13" s="88"/>
      <c r="F13" s="89">
        <v>7.6922680664068821E-3</v>
      </c>
      <c r="G13" s="90">
        <v>1.4278916015626919E-2</v>
      </c>
      <c r="H13" s="90">
        <v>5.9043029785144086E-3</v>
      </c>
      <c r="I13" s="90">
        <v>4.0174340820300358E-3</v>
      </c>
      <c r="J13" s="89">
        <v>3.0342041014819188E-4</v>
      </c>
      <c r="K13" s="89">
        <v>6.4799047851522573E-3</v>
      </c>
      <c r="L13" s="89">
        <v>6.7909545898316992E-3</v>
      </c>
      <c r="M13" s="90">
        <v>2.3719583129899746E-4</v>
      </c>
      <c r="N13" s="90">
        <v>3.052052307133124E-4</v>
      </c>
      <c r="O13" s="90">
        <v>3.1243634033195633E-4</v>
      </c>
      <c r="P13" s="89">
        <v>1.8852995605470824E-2</v>
      </c>
      <c r="Q13" s="89">
        <v>1.5423613281257076E-2</v>
      </c>
      <c r="R13" s="91">
        <v>3.4141235351512478E-3</v>
      </c>
      <c r="S13" s="92">
        <v>2.1063344515293014E-4</v>
      </c>
      <c r="T13" s="93">
        <v>7.8702393443652596E-5</v>
      </c>
      <c r="U13" s="93">
        <v>8.6692647466635187E-5</v>
      </c>
      <c r="V13" s="94">
        <v>1.0264031978579169E-2</v>
      </c>
      <c r="W13" s="94">
        <v>5.437538844845595E-4</v>
      </c>
      <c r="X13" s="94">
        <v>4.0514821907977495E-3</v>
      </c>
      <c r="Y13" s="94">
        <v>2.0770595477337395E-4</v>
      </c>
      <c r="Z13" s="94">
        <v>5.6209364392223807E-4</v>
      </c>
      <c r="AA13" s="94">
        <v>6.136215713232441E-4</v>
      </c>
      <c r="AB13" s="94">
        <v>8.9789148587698264E-2</v>
      </c>
      <c r="AC13" s="94">
        <v>1.6736219709684974E-2</v>
      </c>
      <c r="AD13" s="94">
        <v>2.6063098912942451E-2</v>
      </c>
      <c r="AE13" s="94">
        <v>1.5016203846784038E-2</v>
      </c>
      <c r="AF13" s="94">
        <v>2.3421870018808022E-2</v>
      </c>
      <c r="AG13" s="94">
        <v>1.2730470964015694E-2</v>
      </c>
      <c r="AH13" s="94">
        <v>5.7922941410026851E-2</v>
      </c>
      <c r="AI13" s="94">
        <v>1.1924220265598251E-2</v>
      </c>
      <c r="AJ13" s="94">
        <v>2.0441883262378724E-3</v>
      </c>
      <c r="AK13" s="94">
        <v>9.9100769001893241E-2</v>
      </c>
      <c r="AL13" s="94">
        <v>2.5722861690610443E-2</v>
      </c>
      <c r="AM13" s="95">
        <v>7.1860832423681131E-2</v>
      </c>
    </row>
    <row r="14" spans="1:39">
      <c r="A14" s="96" t="s">
        <v>49</v>
      </c>
      <c r="B14" s="96"/>
      <c r="C14" s="96"/>
      <c r="D14" s="97"/>
      <c r="E14" s="98"/>
      <c r="F14" s="99">
        <v>1.5387361252339695E-2</v>
      </c>
      <c r="G14" s="99">
        <v>2.4724051394654761E-2</v>
      </c>
      <c r="H14" s="99">
        <v>1.0230695151697116E-2</v>
      </c>
      <c r="I14" s="99">
        <v>6.9577451964013375E-3</v>
      </c>
      <c r="J14" s="99">
        <v>2.5286907517414574E-4</v>
      </c>
      <c r="K14" s="99">
        <v>5.3997681108444162E-3</v>
      </c>
      <c r="L14" s="99">
        <v>5.6588694600094988E-3</v>
      </c>
      <c r="M14" s="99">
        <v>4.7434716883355829E-3</v>
      </c>
      <c r="N14" s="99">
        <v>6.1047211911065503E-3</v>
      </c>
      <c r="O14" s="99">
        <v>6.2476622049993944E-3</v>
      </c>
      <c r="P14" s="99">
        <v>1.5709974786764374E-2</v>
      </c>
      <c r="Q14" s="99">
        <v>1.2852960726951381E-2</v>
      </c>
      <c r="R14" s="100">
        <v>2.8452689199797055E-3</v>
      </c>
      <c r="S14" s="101">
        <v>4.2085856252561116E-2</v>
      </c>
      <c r="T14" s="102">
        <v>1.571790486959097E-2</v>
      </c>
      <c r="U14" s="102">
        <v>1.7315189407148084E-2</v>
      </c>
      <c r="V14" s="102">
        <v>1.7777807542596825E-2</v>
      </c>
      <c r="W14" s="102">
        <v>0</v>
      </c>
      <c r="X14" s="102">
        <v>0</v>
      </c>
      <c r="Y14" s="102">
        <v>4.1538931301393573E-3</v>
      </c>
      <c r="Z14" s="102">
        <v>0</v>
      </c>
      <c r="AA14" s="102">
        <v>0</v>
      </c>
      <c r="AB14" s="103">
        <v>6.212213155615768E-2</v>
      </c>
      <c r="AC14" s="103">
        <v>1.1584424273180427E-2</v>
      </c>
      <c r="AD14" s="103">
        <v>1.8027968546027971E-2</v>
      </c>
      <c r="AE14" s="103">
        <v>-6.0059781927492683E-3</v>
      </c>
      <c r="AF14" s="103">
        <v>-9.3779834806429103E-3</v>
      </c>
      <c r="AG14" s="103">
        <v>-5.0931322514855938E-3</v>
      </c>
      <c r="AH14" s="103">
        <v>2.0056921146696546E-2</v>
      </c>
      <c r="AI14" s="103">
        <v>4.1327616637182735E-3</v>
      </c>
      <c r="AJ14" s="103">
        <v>7.0794034404725857E-4</v>
      </c>
      <c r="AK14" s="103">
        <v>2.2856471839659154E-2</v>
      </c>
      <c r="AL14" s="103">
        <v>-3.4309572617628099E-3</v>
      </c>
      <c r="AM14" s="104">
        <v>8.2973144685293283E-3</v>
      </c>
    </row>
    <row r="15" spans="1:39" ht="15" thickBot="1">
      <c r="A15" s="105" t="s">
        <v>50</v>
      </c>
      <c r="B15" s="105"/>
      <c r="C15" s="105"/>
      <c r="D15" s="106"/>
      <c r="E15" s="107"/>
      <c r="F15" s="108"/>
      <c r="G15" s="109">
        <v>2.4731819547288331E-2</v>
      </c>
      <c r="H15" s="109">
        <v>1.0226557510200759E-2</v>
      </c>
      <c r="I15" s="109">
        <v>6.9584031904910979E-3</v>
      </c>
      <c r="J15" s="108"/>
      <c r="K15" s="108"/>
      <c r="L15" s="108"/>
      <c r="M15" s="109">
        <v>4.7439166259799492E-3</v>
      </c>
      <c r="N15" s="109">
        <v>6.1041046142662489E-3</v>
      </c>
      <c r="O15" s="109">
        <v>6.2487268066391266E-3</v>
      </c>
      <c r="P15" s="108"/>
      <c r="Q15" s="108"/>
      <c r="R15" s="110"/>
      <c r="S15" s="111"/>
      <c r="T15" s="112"/>
      <c r="U15" s="112"/>
      <c r="V15" s="113">
        <v>1.7777833166327476E-2</v>
      </c>
      <c r="W15" s="113">
        <v>9.4180979385911413E-4</v>
      </c>
      <c r="X15" s="113">
        <v>7.0173762722746166E-3</v>
      </c>
      <c r="Y15" s="113">
        <v>4.1541190954674789E-3</v>
      </c>
      <c r="Z15" s="113">
        <v>1.1241872878444761E-2</v>
      </c>
      <c r="AA15" s="113">
        <v>1.2272431426464881E-2</v>
      </c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4"/>
    </row>
    <row r="16" spans="1:39">
      <c r="A16" s="115" t="s">
        <v>43</v>
      </c>
      <c r="B16" s="115"/>
      <c r="C16" s="115"/>
      <c r="D16" s="116"/>
      <c r="E16" s="117"/>
      <c r="F16" s="118">
        <v>0.01</v>
      </c>
      <c r="G16" s="119"/>
      <c r="H16" s="119"/>
      <c r="I16" s="119"/>
      <c r="J16" s="118">
        <v>0.2</v>
      </c>
      <c r="K16" s="118">
        <v>0.2</v>
      </c>
      <c r="L16" s="118">
        <v>0.2</v>
      </c>
      <c r="M16" s="119"/>
      <c r="N16" s="119"/>
      <c r="O16" s="119"/>
      <c r="P16" s="118">
        <v>0.5</v>
      </c>
      <c r="Q16" s="118">
        <v>0.5</v>
      </c>
      <c r="R16" s="120">
        <v>0.5</v>
      </c>
      <c r="S16" s="121">
        <v>0.01</v>
      </c>
      <c r="T16" s="93">
        <v>0.01</v>
      </c>
      <c r="U16" s="93">
        <v>0.01</v>
      </c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</row>
    <row r="17" spans="1:39">
      <c r="A17" s="122" t="s">
        <v>44</v>
      </c>
      <c r="B17" s="122"/>
      <c r="C17" s="122"/>
      <c r="D17" s="123"/>
      <c r="E17" s="8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  <c r="S17" s="101"/>
      <c r="T17" s="102"/>
      <c r="U17" s="102"/>
      <c r="V17" s="102"/>
      <c r="W17" s="102"/>
      <c r="X17" s="102"/>
      <c r="Y17" s="102"/>
      <c r="Z17" s="102"/>
      <c r="AA17" s="102"/>
      <c r="AB17" s="103">
        <f>IF(OR(M$3 = 0,G$3=0), 0,0.2+0.025*ABS($D$1/M$3-1)/ABS(S$3)+0.04*ABS($B$1/G$3-1))</f>
        <v>0.20001724883363867</v>
      </c>
      <c r="AC17" s="103">
        <f>IF(OR(N$3 = 0,H$3=0), 0,0.2+0.025*ABS($D$1/N$3-1)/ABS(T$3)+0.04*ABS($B$1/H$3-1))</f>
        <v>0.20002122717444573</v>
      </c>
      <c r="AD17" s="103">
        <f t="shared" ref="AD17" si="9">IF(OR(O$3 = 0,I$3=0), 0,0.2+0.025*ABS($D$1/O$3-1)/ABS(U$3)+0.04*ABS($B$1/I$3-1))</f>
        <v>0.20001228952430328</v>
      </c>
      <c r="AE17" s="103">
        <f>IF(OR(O$3 = 0,I$3=0), 0,0.5+0.025*ABS($D$1/M$3-1)/ABS((1-(S$3)^2)^0.5)+0.04*ABS($B$1/G$3-1))</f>
        <v>0.50001527221432296</v>
      </c>
      <c r="AF17" s="103">
        <f t="shared" ref="AF17:AG17" si="10">IF(OR(P$3 = 0,J$3=0), 0,0.5+0.025*ABS($D$1/N$3-1)/ABS((1-(T$3)^2)^0.5)+0.04*ABS($B$1/H$3-1))</f>
        <v>0.50001910121871274</v>
      </c>
      <c r="AG17" s="103">
        <f t="shared" si="10"/>
        <v>0.50000870284206855</v>
      </c>
      <c r="AH17" s="103">
        <f>IF(OR(O$3 = 0,I$3=0), 0,0.5+0.04*ABS($D$1/M$3-1)+0.04*ABS($B$1/G$3-1))</f>
        <v>0.50001631546713621</v>
      </c>
      <c r="AI17" s="103">
        <f t="shared" ref="AI17:AJ17" si="11">IF(OR(P$3 = 0,J$3=0), 0,0.5+0.04*ABS($D$1/N$3-1)+0.04*ABS($B$1/H$3-1))</f>
        <v>0.50002022431548987</v>
      </c>
      <c r="AJ17" s="103">
        <f t="shared" si="11"/>
        <v>0.50001059728177322</v>
      </c>
      <c r="AK17" s="103">
        <f>IF(OR(O$3 = 0,I$3=0), 0,0.2+0.025*ABS($D$1/M$3-1)/ABS(S$3)+0.04*ABS($B$1/G$3-1))</f>
        <v>0.20001724883363867</v>
      </c>
      <c r="AL17" s="103">
        <f>IF(OR(O$3 = 0,I$3=0), 0,0.5+0.025*ABS($D$1/M$3-1)/ABS((1-(S$3)^2)^0.5)+0.04*ABS($B$1/G$3-1))</f>
        <v>0.50001527221432296</v>
      </c>
      <c r="AM17" s="103">
        <f>IF(OR(O$3 = 0,I$3=0), 0,0.5+0.04*ABS($D$1/M$3-1)+0.04*ABS($B$1/G$3-1))</f>
        <v>0.50001631546713621</v>
      </c>
    </row>
    <row r="18" spans="1:39" ht="15" thickBot="1">
      <c r="A18" s="124" t="s">
        <v>45</v>
      </c>
      <c r="B18" s="124"/>
      <c r="C18" s="124"/>
      <c r="D18" s="125"/>
      <c r="E18" s="107"/>
      <c r="F18" s="108"/>
      <c r="G18" s="109">
        <v>0.1</v>
      </c>
      <c r="H18" s="109">
        <v>0.1</v>
      </c>
      <c r="I18" s="109">
        <v>0.1</v>
      </c>
      <c r="J18" s="108"/>
      <c r="K18" s="108"/>
      <c r="L18" s="108"/>
      <c r="M18" s="109">
        <v>0.1</v>
      </c>
      <c r="N18" s="109">
        <v>0.1</v>
      </c>
      <c r="O18" s="109">
        <v>0.1</v>
      </c>
      <c r="P18" s="108"/>
      <c r="Q18" s="108"/>
      <c r="R18" s="110"/>
      <c r="S18" s="111"/>
      <c r="T18" s="112"/>
      <c r="U18" s="112"/>
      <c r="V18" s="113">
        <v>0.1</v>
      </c>
      <c r="W18" s="113">
        <v>0.1</v>
      </c>
      <c r="X18" s="113">
        <v>0.1</v>
      </c>
      <c r="Y18" s="113">
        <v>0.1</v>
      </c>
      <c r="Z18" s="113">
        <v>0.1</v>
      </c>
      <c r="AA18" s="113">
        <v>0.1</v>
      </c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4"/>
    </row>
    <row r="19" spans="1:39" ht="15" thickBot="1">
      <c r="A19" s="115" t="s">
        <v>46</v>
      </c>
      <c r="B19" s="115"/>
      <c r="C19" s="115"/>
      <c r="D19" s="116"/>
      <c r="E19" s="117"/>
      <c r="F19" s="77">
        <f>IF(F13=0,1000,F16/ABS(F13))</f>
        <v>1.3000066968117348</v>
      </c>
      <c r="G19" s="77">
        <f>IF(G15=0,1000,G18/ABS(G15))</f>
        <v>4.0433741564705983</v>
      </c>
      <c r="H19" s="77">
        <f t="shared" ref="H19:I19" si="12">IF(H15=0,1000,H18/ABS(H15))</f>
        <v>9.7784616084398177</v>
      </c>
      <c r="I19" s="77">
        <f t="shared" si="12"/>
        <v>14.371113208365609</v>
      </c>
      <c r="J19" s="77">
        <f t="shared" ref="J19:U19" si="13">IF(J13=0,1000,J16/ABS(J13))</f>
        <v>659.1514390950797</v>
      </c>
      <c r="K19" s="77">
        <f t="shared" si="13"/>
        <v>30.864651045223752</v>
      </c>
      <c r="L19" s="77">
        <f t="shared" si="13"/>
        <v>29.450940564300936</v>
      </c>
      <c r="M19" s="77">
        <f>IF(M15=0,1000,M18/ABS(M15))</f>
        <v>21.079628476679446</v>
      </c>
      <c r="N19" s="77">
        <f t="shared" ref="N19:O19" si="14">IF(N15=0,1000,N18/ABS(N15))</f>
        <v>16.382419096534541</v>
      </c>
      <c r="O19" s="77">
        <f t="shared" si="14"/>
        <v>16.00326003910946</v>
      </c>
      <c r="P19" s="77">
        <f t="shared" si="13"/>
        <v>26.520984275565649</v>
      </c>
      <c r="Q19" s="77">
        <f t="shared" si="13"/>
        <v>32.417825245113271</v>
      </c>
      <c r="R19" s="77">
        <f t="shared" si="13"/>
        <v>146.45047106587774</v>
      </c>
      <c r="S19" s="77">
        <f t="shared" si="13"/>
        <v>47.475841230909523</v>
      </c>
      <c r="T19" s="77">
        <f t="shared" si="13"/>
        <v>127.06093884119997</v>
      </c>
      <c r="U19" s="77">
        <f t="shared" si="13"/>
        <v>115.35003592834828</v>
      </c>
      <c r="V19" s="77">
        <f>IF(V15=0,1000,V18/ABS(V15))</f>
        <v>5.6249824747712989</v>
      </c>
      <c r="W19" s="77">
        <f t="shared" ref="W19:X19" si="15">IF(W15=0,1000,W18/ABS(W15))</f>
        <v>106.17855181803202</v>
      </c>
      <c r="X19" s="77">
        <f t="shared" si="15"/>
        <v>14.250340315239495</v>
      </c>
      <c r="Y19" s="77">
        <f>IF(Y15=0,1000,Y18/ABS(Y15))</f>
        <v>24.072492314702554</v>
      </c>
      <c r="Z19" s="77">
        <f t="shared" ref="Z19:AA19" si="16">IF(Z15=0,1000,Z18/ABS(Z15))</f>
        <v>8.8953149605294541</v>
      </c>
      <c r="AA19" s="77">
        <f t="shared" si="16"/>
        <v>8.1483445720751835</v>
      </c>
      <c r="AB19" s="77">
        <f>IF(AB14=0,1000,AB17/ABS(AB14))</f>
        <v>3.2197422049632252</v>
      </c>
      <c r="AC19" s="77">
        <f t="shared" ref="AC19:AM19" si="17">IF(AC14=0,1000,AC17/ABS(AC14))</f>
        <v>17.266393431180092</v>
      </c>
      <c r="AD19" s="77">
        <f t="shared" si="17"/>
        <v>11.094555052813822</v>
      </c>
      <c r="AE19" s="77">
        <f>IF(AE14=0,1000,AE17/ABS(AE14))</f>
        <v>83.252928360274041</v>
      </c>
      <c r="AF19" s="77">
        <f t="shared" si="17"/>
        <v>53.318402858226591</v>
      </c>
      <c r="AG19" s="77">
        <f t="shared" si="17"/>
        <v>98.173123758218367</v>
      </c>
      <c r="AH19" s="77">
        <f t="shared" si="17"/>
        <v>24.929863951202243</v>
      </c>
      <c r="AI19" s="77">
        <f t="shared" si="17"/>
        <v>120.98936861159768</v>
      </c>
      <c r="AJ19" s="77">
        <f t="shared" si="17"/>
        <v>706.28916897607269</v>
      </c>
      <c r="AK19" s="77">
        <f t="shared" si="17"/>
        <v>8.7510115400479673</v>
      </c>
      <c r="AL19" s="77">
        <f t="shared" si="17"/>
        <v>145.73637444770077</v>
      </c>
      <c r="AM19" s="77">
        <f t="shared" si="17"/>
        <v>60.262427965534549</v>
      </c>
    </row>
    <row r="20" spans="1:39" ht="15" thickTop="1"/>
  </sheetData>
  <mergeCells count="18"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conditionalFormatting sqref="F11:AM11 F19:AM19">
    <cfRule type="cellIs" dxfId="9" priority="1" operator="between">
      <formula>2</formula>
      <formula>1</formula>
    </cfRule>
    <cfRule type="cellIs" dxfId="8" priority="2" operator="lessThanOr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workbookViewId="0">
      <selection sqref="A1:AM19"/>
    </sheetView>
  </sheetViews>
  <sheetFormatPr defaultRowHeight="14.4"/>
  <cols>
    <col min="1" max="1" width="7.88671875" customWidth="1"/>
  </cols>
  <sheetData>
    <row r="1" spans="1:39" ht="15.6">
      <c r="A1" s="1" t="s">
        <v>0</v>
      </c>
      <c r="B1" s="1">
        <v>57.734999999999999</v>
      </c>
      <c r="C1" s="1" t="s">
        <v>1</v>
      </c>
      <c r="D1" s="2">
        <v>5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8" t="s">
        <v>36</v>
      </c>
    </row>
    <row r="2" spans="1:39" ht="15" thickBot="1">
      <c r="A2" s="9" t="s">
        <v>37</v>
      </c>
      <c r="B2" s="9"/>
      <c r="C2" s="9"/>
      <c r="D2" s="10"/>
      <c r="E2" s="11">
        <v>3</v>
      </c>
      <c r="F2" s="12">
        <v>49.505000000000003</v>
      </c>
      <c r="G2" s="12">
        <v>8.6602499999999996</v>
      </c>
      <c r="H2" s="12">
        <v>8.6602499999999996</v>
      </c>
      <c r="I2" s="12">
        <v>8.6602499999999996</v>
      </c>
      <c r="J2" s="12">
        <v>120</v>
      </c>
      <c r="K2" s="12">
        <v>120</v>
      </c>
      <c r="L2" s="12">
        <v>120</v>
      </c>
      <c r="M2" s="12">
        <v>5</v>
      </c>
      <c r="N2" s="12">
        <v>5</v>
      </c>
      <c r="O2" s="12">
        <v>5</v>
      </c>
      <c r="P2" s="12">
        <v>120</v>
      </c>
      <c r="Q2" s="12">
        <v>120</v>
      </c>
      <c r="R2" s="13">
        <v>120</v>
      </c>
      <c r="S2" s="14">
        <v>1</v>
      </c>
      <c r="T2" s="15">
        <v>1</v>
      </c>
      <c r="U2" s="15">
        <v>1</v>
      </c>
      <c r="V2" s="15">
        <v>8.6602499999999978</v>
      </c>
      <c r="W2" s="15">
        <v>0</v>
      </c>
      <c r="X2" s="15">
        <v>0</v>
      </c>
      <c r="Y2" s="15">
        <v>5</v>
      </c>
      <c r="Z2" s="15">
        <v>0</v>
      </c>
      <c r="AA2" s="15">
        <v>0</v>
      </c>
      <c r="AB2" s="15">
        <v>43.301249999999996</v>
      </c>
      <c r="AC2" s="15">
        <v>43.301249999999996</v>
      </c>
      <c r="AD2" s="15">
        <v>43.301249999999996</v>
      </c>
      <c r="AE2" s="15">
        <v>0</v>
      </c>
      <c r="AF2" s="15">
        <v>0</v>
      </c>
      <c r="AG2" s="15">
        <v>0</v>
      </c>
      <c r="AH2" s="15">
        <v>43.301249999999996</v>
      </c>
      <c r="AI2" s="15">
        <v>43.301249999999996</v>
      </c>
      <c r="AJ2" s="15">
        <v>43.301249999999996</v>
      </c>
      <c r="AK2" s="15">
        <v>129.90375</v>
      </c>
      <c r="AL2" s="15">
        <v>0</v>
      </c>
      <c r="AM2" s="16">
        <v>129.90375</v>
      </c>
    </row>
    <row r="3" spans="1:39" ht="15.6" thickTop="1" thickBot="1">
      <c r="A3" s="17" t="s">
        <v>38</v>
      </c>
      <c r="B3" s="18"/>
      <c r="C3" s="18"/>
      <c r="D3" s="19"/>
      <c r="E3" s="20">
        <v>3</v>
      </c>
      <c r="F3" s="21">
        <v>49.498919999999998</v>
      </c>
      <c r="G3" s="21">
        <v>8.6645690000000002</v>
      </c>
      <c r="H3" s="21">
        <v>8.6555409999999995</v>
      </c>
      <c r="I3" s="21">
        <v>8.6617499999999996</v>
      </c>
      <c r="J3" s="21">
        <v>120.00310000000002</v>
      </c>
      <c r="K3" s="21">
        <v>119.99744</v>
      </c>
      <c r="L3" s="21">
        <v>119.99946</v>
      </c>
      <c r="M3" s="21">
        <v>5.0007529999999996</v>
      </c>
      <c r="N3" s="21">
        <v>4.9999549999999999</v>
      </c>
      <c r="O3" s="21">
        <v>5.0009370000000004</v>
      </c>
      <c r="P3" s="21">
        <v>120.00770000000003</v>
      </c>
      <c r="Q3" s="21">
        <v>119.99272999999999</v>
      </c>
      <c r="R3" s="22">
        <v>119.99956999999998</v>
      </c>
      <c r="S3" s="23">
        <v>0.99999979485692869</v>
      </c>
      <c r="T3" s="24">
        <v>0.99999974020856786</v>
      </c>
      <c r="U3" s="24">
        <v>0.99999979608482625</v>
      </c>
      <c r="V3" s="24">
        <v>8.6606199975888334</v>
      </c>
      <c r="W3" s="24">
        <v>2.6915427387270868E-3</v>
      </c>
      <c r="X3" s="24">
        <v>2.649517448697162E-3</v>
      </c>
      <c r="Y3" s="24">
        <v>5.0005483238281379</v>
      </c>
      <c r="Z3" s="24">
        <v>3.2985641052126375E-4</v>
      </c>
      <c r="AA3" s="24">
        <v>4.0978287818707821E-4</v>
      </c>
      <c r="AB3" s="24">
        <v>43.329360531737073</v>
      </c>
      <c r="AC3" s="24">
        <v>43.277304257579225</v>
      </c>
      <c r="AD3" s="24">
        <v>43.316857226783732</v>
      </c>
      <c r="AE3" s="24">
        <v>2.7754011944811197E-2</v>
      </c>
      <c r="AF3" s="24">
        <v>3.1195194316000929E-2</v>
      </c>
      <c r="AG3" s="24">
        <v>2.7662840698965852E-2</v>
      </c>
      <c r="AH3" s="24">
        <v>43.329369420456992</v>
      </c>
      <c r="AI3" s="24">
        <v>43.277315500655</v>
      </c>
      <c r="AJ3" s="24">
        <v>43.316866059749998</v>
      </c>
      <c r="AK3" s="24">
        <v>129.92352201610004</v>
      </c>
      <c r="AL3" s="24">
        <v>8.6612046959777977E-2</v>
      </c>
      <c r="AM3" s="25">
        <v>129.92355098086199</v>
      </c>
    </row>
    <row r="4" spans="1:39" ht="15.6" thickTop="1" thickBot="1">
      <c r="A4" s="26" t="s">
        <v>39</v>
      </c>
      <c r="B4" s="27"/>
      <c r="C4" s="27"/>
      <c r="D4" s="28"/>
      <c r="E4" s="29">
        <v>3</v>
      </c>
      <c r="F4" s="30">
        <v>49.505000000000003</v>
      </c>
      <c r="G4" s="30">
        <v>8.6612200000000001</v>
      </c>
      <c r="H4" s="30">
        <v>8.6604899999999994</v>
      </c>
      <c r="I4" s="30">
        <v>8.6592599999999997</v>
      </c>
      <c r="J4" s="30">
        <v>119.983</v>
      </c>
      <c r="K4" s="30">
        <v>120.01100000000001</v>
      </c>
      <c r="L4" s="30">
        <v>120.00599999999997</v>
      </c>
      <c r="M4" s="30">
        <v>5.0004299999999997</v>
      </c>
      <c r="N4" s="30">
        <v>4.9999200000000004</v>
      </c>
      <c r="O4" s="30">
        <v>4.9996499999999999</v>
      </c>
      <c r="P4" s="30">
        <v>119.99189209000002</v>
      </c>
      <c r="Q4" s="30">
        <v>120.00999999999999</v>
      </c>
      <c r="R4" s="31">
        <v>119.99810791</v>
      </c>
      <c r="S4" s="32">
        <v>0.99999997846022748</v>
      </c>
      <c r="T4" s="33">
        <v>0.99999999862922162</v>
      </c>
      <c r="U4" s="33">
        <v>0.99999999756306068</v>
      </c>
      <c r="V4" s="33">
        <v>8.6603232679641753</v>
      </c>
      <c r="W4" s="33">
        <v>2.2664365897514187E-4</v>
      </c>
      <c r="X4" s="33">
        <v>1.3172031903076573E-3</v>
      </c>
      <c r="Y4" s="33">
        <v>4.9999999856733108</v>
      </c>
      <c r="Z4" s="33">
        <v>3.8953416140472387E-5</v>
      </c>
      <c r="AA4" s="33">
        <v>4.9633608310554003E-4</v>
      </c>
      <c r="AB4" s="33">
        <v>43.309823391716236</v>
      </c>
      <c r="AC4" s="33">
        <v>43.301757101442895</v>
      </c>
      <c r="AD4" s="33">
        <v>43.293269153496922</v>
      </c>
      <c r="AE4" s="33">
        <v>-8.9892192659205214E-3</v>
      </c>
      <c r="AF4" s="33">
        <v>-2.2672747019925055E-3</v>
      </c>
      <c r="AG4" s="33">
        <v>-3.0224403676335498E-3</v>
      </c>
      <c r="AH4" s="33">
        <v>43.309824324600001</v>
      </c>
      <c r="AI4" s="33">
        <v>43.301757160800008</v>
      </c>
      <c r="AJ4" s="33">
        <v>43.293269258999992</v>
      </c>
      <c r="AK4" s="33">
        <v>129.90484964665603</v>
      </c>
      <c r="AL4" s="33">
        <v>-1.4278934335546577E-2</v>
      </c>
      <c r="AM4" s="34">
        <v>129.90485074439999</v>
      </c>
    </row>
    <row r="5" spans="1:39">
      <c r="A5" s="35" t="s">
        <v>40</v>
      </c>
      <c r="B5" s="35"/>
      <c r="C5" s="35"/>
      <c r="D5" s="36"/>
      <c r="E5" s="37"/>
      <c r="F5" s="38">
        <v>6.0800000000043042E-3</v>
      </c>
      <c r="G5" s="39">
        <v>3.3490000000000464E-3</v>
      </c>
      <c r="H5" s="39">
        <v>4.9489999999998702E-3</v>
      </c>
      <c r="I5" s="39">
        <v>2.4899999999998812E-3</v>
      </c>
      <c r="J5" s="38">
        <v>2.0100000000013551E-2</v>
      </c>
      <c r="K5" s="38">
        <v>1.3560000000012451E-2</v>
      </c>
      <c r="L5" s="38">
        <v>6.5399999999726788E-3</v>
      </c>
      <c r="M5" s="39">
        <v>3.2299999999985118E-4</v>
      </c>
      <c r="N5" s="39">
        <v>3.4999999999563158E-5</v>
      </c>
      <c r="O5" s="39">
        <v>1.2870000000004822E-3</v>
      </c>
      <c r="P5" s="38">
        <v>1.5807910000006586E-2</v>
      </c>
      <c r="Q5" s="38">
        <v>1.7269999999996344E-2</v>
      </c>
      <c r="R5" s="40">
        <v>1.4620899999755466E-3</v>
      </c>
      <c r="S5" s="41">
        <v>1.8360329878674975E-7</v>
      </c>
      <c r="T5" s="42">
        <v>2.584206537648015E-7</v>
      </c>
      <c r="U5" s="42">
        <v>2.0147823442950852E-7</v>
      </c>
      <c r="V5" s="43">
        <v>2.967296246580986E-4</v>
      </c>
      <c r="W5" s="43">
        <v>2.4648990797519451E-3</v>
      </c>
      <c r="X5" s="43">
        <v>1.3323142583895047E-3</v>
      </c>
      <c r="Y5" s="43">
        <v>5.4833815482702164E-4</v>
      </c>
      <c r="Z5" s="43">
        <v>2.9090299438079136E-4</v>
      </c>
      <c r="AA5" s="43">
        <v>8.655320491846182E-5</v>
      </c>
      <c r="AB5" s="43">
        <v>1.9537140020837285E-2</v>
      </c>
      <c r="AC5" s="43">
        <v>2.4452843863670637E-2</v>
      </c>
      <c r="AD5" s="43">
        <v>2.3588073286809674E-2</v>
      </c>
      <c r="AE5" s="43">
        <v>3.6743231210731718E-2</v>
      </c>
      <c r="AF5" s="43">
        <v>3.3462469017993435E-2</v>
      </c>
      <c r="AG5" s="43">
        <v>3.0685281066599401E-2</v>
      </c>
      <c r="AH5" s="43">
        <v>1.9545095856990713E-2</v>
      </c>
      <c r="AI5" s="43">
        <v>2.444166014500837E-2</v>
      </c>
      <c r="AJ5" s="43">
        <v>2.3596800750006253E-2</v>
      </c>
      <c r="AK5" s="43">
        <v>1.8672369444004744E-2</v>
      </c>
      <c r="AL5" s="43">
        <v>0.10089098129532456</v>
      </c>
      <c r="AM5" s="44">
        <v>1.8700236461995701E-2</v>
      </c>
    </row>
    <row r="6" spans="1:39">
      <c r="A6" s="45" t="s">
        <v>41</v>
      </c>
      <c r="B6" s="45"/>
      <c r="C6" s="45"/>
      <c r="D6" s="46"/>
      <c r="E6" s="47"/>
      <c r="F6" s="48">
        <v>1.2283096277664853E-2</v>
      </c>
      <c r="G6" s="48">
        <v>3.8651662881327931E-2</v>
      </c>
      <c r="H6" s="48">
        <v>5.7177246344276692E-2</v>
      </c>
      <c r="I6" s="48">
        <v>2.8747077669060886E-2</v>
      </c>
      <c r="J6" s="48">
        <v>1.6749567302855969E-2</v>
      </c>
      <c r="K6" s="48">
        <v>1.1300241071819908E-2</v>
      </c>
      <c r="L6" s="48">
        <v>5.4500245250875953E-3</v>
      </c>
      <c r="M6" s="48">
        <v>6.4590272704900887E-3</v>
      </c>
      <c r="N6" s="48">
        <v>7.0000630004796367E-4</v>
      </c>
      <c r="O6" s="48">
        <v>2.5735177227797151E-2</v>
      </c>
      <c r="P6" s="48">
        <v>1.3172413103498013E-2</v>
      </c>
      <c r="Q6" s="48">
        <v>1.4392538614628022E-2</v>
      </c>
      <c r="R6" s="49">
        <v>1.2184126992917949E-3</v>
      </c>
      <c r="S6" s="50">
        <v>1.8360333645170208E-5</v>
      </c>
      <c r="T6" s="51">
        <v>2.584207209002907E-5</v>
      </c>
      <c r="U6" s="51">
        <v>2.0147827551398605E-5</v>
      </c>
      <c r="V6" s="51">
        <v>3.426193791445761E-3</v>
      </c>
      <c r="W6" s="51">
        <v>0</v>
      </c>
      <c r="X6" s="51">
        <v>0</v>
      </c>
      <c r="Y6" s="51">
        <v>1.0965560560911546E-2</v>
      </c>
      <c r="Z6" s="51">
        <v>0</v>
      </c>
      <c r="AA6" s="51">
        <v>0</v>
      </c>
      <c r="AB6" s="52">
        <v>4.5089841578730638E-2</v>
      </c>
      <c r="AC6" s="52">
        <v>5.650269646679338E-2</v>
      </c>
      <c r="AD6" s="52">
        <v>5.4454719933431983E-2</v>
      </c>
      <c r="AE6" s="52">
        <v>0</v>
      </c>
      <c r="AF6" s="52">
        <v>0</v>
      </c>
      <c r="AG6" s="52">
        <v>0</v>
      </c>
      <c r="AH6" s="52">
        <v>4.5108193630353025E-2</v>
      </c>
      <c r="AI6" s="52">
        <v>5.6476839799914219E-2</v>
      </c>
      <c r="AJ6" s="52">
        <v>5.4474856785478268E-2</v>
      </c>
      <c r="AK6" s="52">
        <v>1.4371815937756733E-2</v>
      </c>
      <c r="AL6" s="52">
        <v>0</v>
      </c>
      <c r="AM6" s="53">
        <v>1.4393261514804415E-2</v>
      </c>
    </row>
    <row r="7" spans="1:39" ht="15" thickBot="1">
      <c r="A7" s="54" t="s">
        <v>42</v>
      </c>
      <c r="B7" s="54"/>
      <c r="C7" s="54"/>
      <c r="D7" s="55"/>
      <c r="E7" s="56"/>
      <c r="F7" s="57"/>
      <c r="G7" s="58">
        <v>5.8006408590976812E-3</v>
      </c>
      <c r="H7" s="58">
        <v>8.5719234433183859E-3</v>
      </c>
      <c r="I7" s="58">
        <v>4.3128085216937407E-3</v>
      </c>
      <c r="J7" s="57"/>
      <c r="K7" s="57"/>
      <c r="L7" s="57"/>
      <c r="M7" s="58">
        <v>6.4599999999970237E-3</v>
      </c>
      <c r="N7" s="58">
        <v>6.9999999999126317E-4</v>
      </c>
      <c r="O7" s="58">
        <v>2.5740000000009648E-2</v>
      </c>
      <c r="P7" s="57"/>
      <c r="Q7" s="57"/>
      <c r="R7" s="59"/>
      <c r="S7" s="60"/>
      <c r="T7" s="61"/>
      <c r="U7" s="61"/>
      <c r="V7" s="62">
        <v>5.1395102564839108E-4</v>
      </c>
      <c r="W7" s="62">
        <v>4.2693324322368494E-3</v>
      </c>
      <c r="X7" s="62">
        <v>2.307637063115103E-3</v>
      </c>
      <c r="Y7" s="62">
        <v>1.0966763096540433E-2</v>
      </c>
      <c r="Z7" s="62">
        <v>5.8180598876158276E-3</v>
      </c>
      <c r="AA7" s="62">
        <v>1.7310640983692364E-3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3"/>
    </row>
    <row r="8" spans="1:39">
      <c r="A8" s="64" t="s">
        <v>43</v>
      </c>
      <c r="B8" s="64"/>
      <c r="C8" s="64"/>
      <c r="D8" s="65"/>
      <c r="E8" s="37"/>
      <c r="F8" s="38">
        <v>0.01</v>
      </c>
      <c r="G8" s="39"/>
      <c r="H8" s="39"/>
      <c r="I8" s="39"/>
      <c r="J8" s="38">
        <v>0.2</v>
      </c>
      <c r="K8" s="38">
        <v>0.2</v>
      </c>
      <c r="L8" s="38">
        <v>0.2</v>
      </c>
      <c r="M8" s="39"/>
      <c r="N8" s="39"/>
      <c r="O8" s="39"/>
      <c r="P8" s="38">
        <v>0.5</v>
      </c>
      <c r="Q8" s="38">
        <v>0.5</v>
      </c>
      <c r="R8" s="40">
        <v>0.5</v>
      </c>
      <c r="S8" s="66">
        <v>0.01</v>
      </c>
      <c r="T8" s="42">
        <v>0.01</v>
      </c>
      <c r="U8" s="42">
        <v>0.01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4"/>
    </row>
    <row r="9" spans="1:39">
      <c r="A9" s="67" t="s">
        <v>44</v>
      </c>
      <c r="B9" s="67"/>
      <c r="C9" s="67"/>
      <c r="D9" s="68"/>
      <c r="E9" s="6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1"/>
      <c r="S9" s="50"/>
      <c r="T9" s="51"/>
      <c r="U9" s="51"/>
      <c r="V9" s="51"/>
      <c r="W9" s="51"/>
      <c r="X9" s="51"/>
      <c r="Y9" s="51"/>
      <c r="Z9" s="51"/>
      <c r="AA9" s="51"/>
      <c r="AB9" s="52">
        <f>IF(OR(M$3 = 0,G$3=0), 0,0.2+0.025*ABS($D$1/M$3-1)/ABS(S$3)+0.04*ABS($B$1/G$3-1))</f>
        <v>0.42653750661998624</v>
      </c>
      <c r="AC9" s="52">
        <f t="shared" ref="AC9" si="0">IF(OR(N$3 = 0,H$3=0), 0,0.2+0.025*ABS($D$1/N$3-1)/ABS(T$3)+0.04*ABS($B$1/H$3-1))</f>
        <v>0.42681197021824036</v>
      </c>
      <c r="AD9" s="52">
        <f>IF(OR(O$3 = 0,I$3=0), 0,0.2+0.025*ABS($D$1/O$3-1)/ABS(U$3)+0.04*ABS($B$1/I$3-1))</f>
        <v>0.4266251707453691</v>
      </c>
      <c r="AE9" s="52">
        <f>IF(OR(O$3 = 0,I$3=0), 0,0.5+0.025*ABS($D$1/M$3-1)/ABS((1-(S$3)^2)^0.5)+0.04*ABS($B$1/G$3-1))</f>
        <v>0.73241074878708501</v>
      </c>
      <c r="AF9" s="52">
        <f t="shared" ref="AF9:AG9" si="1">IF(OR(P$3 = 0,J$3=0), 0,0.5+0.025*ABS($D$1/N$3-1)/ABS((1-(T$3)^2)^0.5)+0.04*ABS($B$1/H$3-1))</f>
        <v>0.72712389212975281</v>
      </c>
      <c r="AG9" s="52">
        <f t="shared" si="1"/>
        <v>0.7339552898686621</v>
      </c>
      <c r="AH9" s="52">
        <f>IF(OR(O$3 = 0,I$3=0), 0,0.5+0.04*ABS($D$1/M$3-1)+0.04*ABS($B$1/G$3-1))</f>
        <v>0.72653976527905972</v>
      </c>
      <c r="AI9" s="52">
        <f t="shared" ref="AI9:AJ9" si="2">IF(OR(P$3 = 0,J$3=0), 0,0.5+0.04*ABS($D$1/N$3-1)+0.04*ABS($B$1/H$3-1))</f>
        <v>0.72681210521939688</v>
      </c>
      <c r="AJ9" s="52">
        <f t="shared" si="2"/>
        <v>0.7266279812177312</v>
      </c>
      <c r="AK9" s="52">
        <f>IF(OR(O$3 = 0,I$3=0), 0,0.2+0.025*ABS($D$1/M$3-1)/ABS(S$3)+0.04*ABS($B$1/G$3-1))</f>
        <v>0.42653750661998624</v>
      </c>
      <c r="AL9" s="52">
        <f>IF(OR(O$3 = 0,I$3=0), 0,0.5+0.025*ABS($D$1/M$3-1)/ABS((1-(S$3)^2)^0.5)+0.04*ABS($B$1/G$3-1))</f>
        <v>0.73241074878708501</v>
      </c>
      <c r="AM9" s="52">
        <f>IF(OR(O$3 = 0,I$3=0), 0,0.5+0.04*ABS($D$1/M$3-1)+0.04*ABS($B$1/G$3-1))</f>
        <v>0.72653976527905972</v>
      </c>
    </row>
    <row r="10" spans="1:39" ht="15" thickBot="1">
      <c r="A10" s="72" t="s">
        <v>45</v>
      </c>
      <c r="B10" s="72"/>
      <c r="C10" s="72"/>
      <c r="D10" s="73"/>
      <c r="E10" s="56"/>
      <c r="F10" s="57"/>
      <c r="G10" s="58">
        <v>0.1</v>
      </c>
      <c r="H10" s="58">
        <v>0.1</v>
      </c>
      <c r="I10" s="58">
        <v>0.1</v>
      </c>
      <c r="J10" s="57"/>
      <c r="K10" s="57"/>
      <c r="L10" s="57"/>
      <c r="M10" s="58">
        <v>0.1</v>
      </c>
      <c r="N10" s="58">
        <v>0.1</v>
      </c>
      <c r="O10" s="58">
        <v>0.1</v>
      </c>
      <c r="P10" s="57"/>
      <c r="Q10" s="57"/>
      <c r="R10" s="59"/>
      <c r="S10" s="60"/>
      <c r="T10" s="61"/>
      <c r="U10" s="61"/>
      <c r="V10" s="62">
        <v>0.1</v>
      </c>
      <c r="W10" s="62">
        <v>0.1</v>
      </c>
      <c r="X10" s="62">
        <v>0.1</v>
      </c>
      <c r="Y10" s="62">
        <v>0.1</v>
      </c>
      <c r="Z10" s="62">
        <v>0.1</v>
      </c>
      <c r="AA10" s="62">
        <v>0.1</v>
      </c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/>
    </row>
    <row r="11" spans="1:39" ht="15" thickBot="1">
      <c r="A11" s="74" t="s">
        <v>46</v>
      </c>
      <c r="B11" s="74"/>
      <c r="C11" s="74"/>
      <c r="D11" s="75"/>
      <c r="E11" s="76"/>
      <c r="F11" s="77">
        <f>IF(F5=0,1000,F8/ABS(F5))</f>
        <v>1.6447368421040989</v>
      </c>
      <c r="G11" s="77">
        <f>IF(G7=0,1000,G10/ABS(G7))</f>
        <v>17.239474469990807</v>
      </c>
      <c r="H11" s="77">
        <f t="shared" ref="H11:I11" si="3">IF(H7=0,1000,H10/ABS(H7))</f>
        <v>11.665993129925544</v>
      </c>
      <c r="I11" s="77">
        <f t="shared" si="3"/>
        <v>23.186746987952915</v>
      </c>
      <c r="J11" s="77">
        <f t="shared" ref="J11:U11" si="4">IF(J5=0,1000,J8/ABS(J5))</f>
        <v>9.9502487562121971</v>
      </c>
      <c r="K11" s="77">
        <f t="shared" si="4"/>
        <v>14.749262536859614</v>
      </c>
      <c r="L11" s="77">
        <f t="shared" si="4"/>
        <v>30.581039755479438</v>
      </c>
      <c r="M11" s="77">
        <f>IF(M7=0,1000,M10/ABS(M7))</f>
        <v>15.479876160997845</v>
      </c>
      <c r="N11" s="77">
        <f t="shared" ref="N11:O11" si="5">IF(N7=0,1000,N10/ABS(N7))</f>
        <v>142.8571428589259</v>
      </c>
      <c r="O11" s="77">
        <f t="shared" si="5"/>
        <v>3.8850038850024289</v>
      </c>
      <c r="P11" s="77">
        <f t="shared" si="4"/>
        <v>31.6297347340535</v>
      </c>
      <c r="Q11" s="77">
        <f t="shared" si="4"/>
        <v>28.951939779971386</v>
      </c>
      <c r="R11" s="77">
        <f t="shared" si="4"/>
        <v>341.97621214040345</v>
      </c>
      <c r="S11" s="77">
        <f t="shared" si="4"/>
        <v>54465.252346117857</v>
      </c>
      <c r="T11" s="77">
        <f t="shared" si="4"/>
        <v>38696.597405489818</v>
      </c>
      <c r="U11" s="77">
        <f t="shared" si="4"/>
        <v>49633.152823258009</v>
      </c>
      <c r="V11" s="77">
        <f>IF(V7=0,1000,V10/ABS(V7))</f>
        <v>194.57106807762833</v>
      </c>
      <c r="W11" s="77">
        <f t="shared" ref="W11:X11" si="6">IF(W7=0,1000,W10/ABS(W7))</f>
        <v>23.422865655745291</v>
      </c>
      <c r="X11" s="77">
        <f t="shared" si="6"/>
        <v>43.33437072856205</v>
      </c>
      <c r="Y11" s="77">
        <f>IF(Y7=0,1000,Y10/ABS(Y7))</f>
        <v>9.1184608548301664</v>
      </c>
      <c r="Z11" s="77">
        <f t="shared" ref="Z11:AA11" si="7">IF(Z7=0,1000,Z10/ABS(Z7))</f>
        <v>17.187860202824215</v>
      </c>
      <c r="AA11" s="77">
        <f t="shared" si="7"/>
        <v>57.767935973142677</v>
      </c>
      <c r="AB11" s="77">
        <f>IF(AB6=0,1000,AB9/ABS(AB6))</f>
        <v>9.4597251107040599</v>
      </c>
      <c r="AC11" s="77">
        <f t="shared" ref="AC11:AM11" si="8">IF(AC6=0,1000,AC9/ABS(AC6))</f>
        <v>7.5538336558694619</v>
      </c>
      <c r="AD11" s="77">
        <f t="shared" si="8"/>
        <v>7.8344938926670782</v>
      </c>
      <c r="AE11" s="77">
        <f t="shared" si="8"/>
        <v>1000</v>
      </c>
      <c r="AF11" s="77">
        <f t="shared" si="8"/>
        <v>1000</v>
      </c>
      <c r="AG11" s="77">
        <f t="shared" si="8"/>
        <v>1000</v>
      </c>
      <c r="AH11" s="77">
        <f t="shared" si="8"/>
        <v>16.106602965146795</v>
      </c>
      <c r="AI11" s="77">
        <f t="shared" si="8"/>
        <v>12.869206347138793</v>
      </c>
      <c r="AJ11" s="77">
        <f t="shared" si="8"/>
        <v>13.338777265247137</v>
      </c>
      <c r="AK11" s="77">
        <f t="shared" si="8"/>
        <v>29.678748215763999</v>
      </c>
      <c r="AL11" s="77">
        <f t="shared" si="8"/>
        <v>1000</v>
      </c>
      <c r="AM11" s="77">
        <f t="shared" si="8"/>
        <v>50.477771457967734</v>
      </c>
    </row>
    <row r="12" spans="1:39" ht="15.6" thickTop="1" thickBot="1">
      <c r="A12" s="78" t="s">
        <v>47</v>
      </c>
      <c r="B12" s="78"/>
      <c r="C12" s="78"/>
      <c r="D12" s="79"/>
      <c r="E12" s="80">
        <v>3</v>
      </c>
      <c r="F12" s="81">
        <v>49.506603240966797</v>
      </c>
      <c r="G12" s="81">
        <v>8.6616945266723633</v>
      </c>
      <c r="H12" s="81">
        <v>8.6543874740600586</v>
      </c>
      <c r="I12" s="81">
        <v>8.6591730117797852</v>
      </c>
      <c r="J12" s="81">
        <v>119.97747802734375</v>
      </c>
      <c r="K12" s="81">
        <v>120.02057647705078</v>
      </c>
      <c r="L12" s="81">
        <v>120.00196075439453</v>
      </c>
      <c r="M12" s="81">
        <v>5.0013608932495117</v>
      </c>
      <c r="N12" s="81">
        <v>5.0003724098205566</v>
      </c>
      <c r="O12" s="81">
        <v>5.0013351440429687</v>
      </c>
      <c r="P12" s="81">
        <v>120.01824188232422</v>
      </c>
      <c r="Q12" s="81">
        <v>119.98092651367188</v>
      </c>
      <c r="R12" s="82">
        <v>120.00084686279297</v>
      </c>
      <c r="S12" s="83">
        <v>0.9999997615814209</v>
      </c>
      <c r="T12" s="84">
        <v>0.99999916553497314</v>
      </c>
      <c r="U12" s="84">
        <v>0.99999970197677612</v>
      </c>
      <c r="V12" s="84">
        <v>8.659205436706543</v>
      </c>
      <c r="W12" s="84">
        <v>2.8671764302998781E-3</v>
      </c>
      <c r="X12" s="84">
        <v>9.3819340690970421E-3</v>
      </c>
      <c r="Y12" s="84">
        <v>5.0009775161743164</v>
      </c>
      <c r="Z12" s="84">
        <v>1.071395818144083E-3</v>
      </c>
      <c r="AA12" s="84">
        <v>8.496216032654047E-4</v>
      </c>
      <c r="AB12" s="84">
        <v>43.320240020751953</v>
      </c>
      <c r="AC12" s="84">
        <v>43.275115966796875</v>
      </c>
      <c r="AD12" s="84">
        <v>43.307399749755859</v>
      </c>
      <c r="AE12" s="84">
        <v>0</v>
      </c>
      <c r="AF12" s="84">
        <v>0</v>
      </c>
      <c r="AG12" s="84">
        <v>0</v>
      </c>
      <c r="AH12" s="84">
        <v>43.32025146484375</v>
      </c>
      <c r="AI12" s="84">
        <v>43.275150299072266</v>
      </c>
      <c r="AJ12" s="84">
        <v>43.307411193847656</v>
      </c>
      <c r="AK12" s="84">
        <v>129.90275573730469</v>
      </c>
      <c r="AL12" s="84">
        <v>0</v>
      </c>
      <c r="AM12" s="85">
        <v>129.90281677246094</v>
      </c>
    </row>
    <row r="13" spans="1:39">
      <c r="A13" s="86" t="s">
        <v>48</v>
      </c>
      <c r="B13" s="86"/>
      <c r="C13" s="86"/>
      <c r="D13" s="87"/>
      <c r="E13" s="88"/>
      <c r="F13" s="89">
        <v>7.6832409667986212E-3</v>
      </c>
      <c r="G13" s="90">
        <v>2.8744733276369061E-3</v>
      </c>
      <c r="H13" s="90">
        <v>1.1535259399408915E-3</v>
      </c>
      <c r="I13" s="90">
        <v>2.5769882202144601E-3</v>
      </c>
      <c r="J13" s="89">
        <v>2.5621972656267644E-2</v>
      </c>
      <c r="K13" s="89">
        <v>2.313647705078381E-2</v>
      </c>
      <c r="L13" s="89">
        <v>2.5007543945321231E-3</v>
      </c>
      <c r="M13" s="90">
        <v>6.0789324951215917E-4</v>
      </c>
      <c r="N13" s="90">
        <v>4.1740982055671338E-4</v>
      </c>
      <c r="O13" s="90">
        <v>3.9814404296834027E-4</v>
      </c>
      <c r="P13" s="89">
        <v>1.054188232419051E-2</v>
      </c>
      <c r="Q13" s="89">
        <v>1.1803486328119561E-2</v>
      </c>
      <c r="R13" s="91">
        <v>1.276862792991551E-3</v>
      </c>
      <c r="S13" s="92">
        <v>3.3275507793639747E-8</v>
      </c>
      <c r="T13" s="93">
        <v>5.7467359471097268E-7</v>
      </c>
      <c r="U13" s="93">
        <v>9.4108050130436993E-8</v>
      </c>
      <c r="V13" s="94">
        <v>1.4145608822904165E-3</v>
      </c>
      <c r="W13" s="94">
        <v>1.7563369157279135E-4</v>
      </c>
      <c r="X13" s="94">
        <v>6.7324166203998805E-3</v>
      </c>
      <c r="Y13" s="94">
        <v>4.2919234617855295E-4</v>
      </c>
      <c r="Z13" s="94">
        <v>7.4153940762281922E-4</v>
      </c>
      <c r="AA13" s="94">
        <v>4.3983872507832649E-4</v>
      </c>
      <c r="AB13" s="94">
        <v>9.1205109851202337E-3</v>
      </c>
      <c r="AC13" s="94">
        <v>2.1882907823496112E-3</v>
      </c>
      <c r="AD13" s="94">
        <v>9.457477027872585E-3</v>
      </c>
      <c r="AE13" s="94">
        <v>2.7754011944811197E-2</v>
      </c>
      <c r="AF13" s="94">
        <v>3.1195194316000929E-2</v>
      </c>
      <c r="AG13" s="94">
        <v>2.7662840698965852E-2</v>
      </c>
      <c r="AH13" s="94">
        <v>9.1179556132416906E-3</v>
      </c>
      <c r="AI13" s="94">
        <v>2.1652015827342552E-3</v>
      </c>
      <c r="AJ13" s="94">
        <v>9.4548659023416803E-3</v>
      </c>
      <c r="AK13" s="94">
        <v>2.0766278795349535E-2</v>
      </c>
      <c r="AL13" s="94">
        <v>8.6612046959777977E-2</v>
      </c>
      <c r="AM13" s="95">
        <v>2.0734208401052001E-2</v>
      </c>
    </row>
    <row r="14" spans="1:39">
      <c r="A14" s="96" t="s">
        <v>49</v>
      </c>
      <c r="B14" s="96"/>
      <c r="C14" s="96"/>
      <c r="D14" s="97"/>
      <c r="E14" s="98"/>
      <c r="F14" s="99">
        <v>1.5522037585463725E-2</v>
      </c>
      <c r="G14" s="99">
        <v>3.3175029567389977E-2</v>
      </c>
      <c r="H14" s="99">
        <v>1.3327023001114449E-2</v>
      </c>
      <c r="I14" s="99">
        <v>2.9751357638057668E-2</v>
      </c>
      <c r="J14" s="99">
        <v>2.1351092310338351E-2</v>
      </c>
      <c r="K14" s="99">
        <v>1.9280808866242324E-2</v>
      </c>
      <c r="L14" s="99">
        <v>2.0839713733146158E-3</v>
      </c>
      <c r="M14" s="99">
        <v>1.2156034291478887E-2</v>
      </c>
      <c r="N14" s="99">
        <v>8.3482715455781772E-3</v>
      </c>
      <c r="O14" s="99">
        <v>7.9613888950878665E-3</v>
      </c>
      <c r="P14" s="99">
        <v>8.7843382751194368E-3</v>
      </c>
      <c r="Q14" s="99">
        <v>9.8368345549930923E-3</v>
      </c>
      <c r="R14" s="100">
        <v>1.0640561403607955E-3</v>
      </c>
      <c r="S14" s="101">
        <v>3.3275514619881013E-6</v>
      </c>
      <c r="T14" s="102">
        <v>5.7467374400628763E-5</v>
      </c>
      <c r="U14" s="102">
        <v>9.4108069320500299E-6</v>
      </c>
      <c r="V14" s="102">
        <v>1.633325192289049E-2</v>
      </c>
      <c r="W14" s="102">
        <v>0</v>
      </c>
      <c r="X14" s="102">
        <v>0</v>
      </c>
      <c r="Y14" s="102">
        <v>8.5829056812311236E-3</v>
      </c>
      <c r="Z14" s="102">
        <v>0</v>
      </c>
      <c r="AA14" s="102">
        <v>0</v>
      </c>
      <c r="AB14" s="103">
        <v>2.1049262839777694E-2</v>
      </c>
      <c r="AC14" s="103">
        <v>5.0564396740732116E-3</v>
      </c>
      <c r="AD14" s="103">
        <v>2.1833248378012121E-2</v>
      </c>
      <c r="AE14" s="103">
        <v>0</v>
      </c>
      <c r="AF14" s="103">
        <v>0</v>
      </c>
      <c r="AG14" s="103">
        <v>0</v>
      </c>
      <c r="AH14" s="103">
        <v>2.1043360970161851E-2</v>
      </c>
      <c r="AI14" s="103">
        <v>5.0030866232945647E-3</v>
      </c>
      <c r="AJ14" s="103">
        <v>2.1827215960868264E-2</v>
      </c>
      <c r="AK14" s="103">
        <v>1.5983463558489581E-2</v>
      </c>
      <c r="AL14" s="103">
        <v>0</v>
      </c>
      <c r="AM14" s="104">
        <v>1.5958775945175783E-2</v>
      </c>
    </row>
    <row r="15" spans="1:39" ht="15" thickBot="1">
      <c r="A15" s="105" t="s">
        <v>50</v>
      </c>
      <c r="B15" s="105"/>
      <c r="C15" s="105"/>
      <c r="D15" s="106"/>
      <c r="E15" s="107"/>
      <c r="F15" s="108"/>
      <c r="G15" s="109">
        <v>4.9787361698049818E-3</v>
      </c>
      <c r="H15" s="109">
        <v>1.9979664673783516E-3</v>
      </c>
      <c r="I15" s="109">
        <v>4.4634766090143928E-3</v>
      </c>
      <c r="J15" s="108"/>
      <c r="K15" s="108"/>
      <c r="L15" s="108"/>
      <c r="M15" s="109">
        <v>1.2157864990243183E-2</v>
      </c>
      <c r="N15" s="109">
        <v>8.3481964111342677E-3</v>
      </c>
      <c r="O15" s="109">
        <v>7.9628808593668055E-3</v>
      </c>
      <c r="P15" s="108"/>
      <c r="Q15" s="108"/>
      <c r="R15" s="110"/>
      <c r="S15" s="111"/>
      <c r="T15" s="112"/>
      <c r="U15" s="112"/>
      <c r="V15" s="113">
        <v>2.4500924608823358E-3</v>
      </c>
      <c r="W15" s="113">
        <v>3.0420661916132562E-4</v>
      </c>
      <c r="X15" s="113">
        <v>1.1660893081146411E-2</v>
      </c>
      <c r="Y15" s="113">
        <v>8.5838469235710591E-3</v>
      </c>
      <c r="Z15" s="113">
        <v>1.4830788152456385E-2</v>
      </c>
      <c r="AA15" s="113">
        <v>8.7967745015665299E-3</v>
      </c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4"/>
    </row>
    <row r="16" spans="1:39">
      <c r="A16" s="115" t="s">
        <v>43</v>
      </c>
      <c r="B16" s="115"/>
      <c r="C16" s="115"/>
      <c r="D16" s="116"/>
      <c r="E16" s="117"/>
      <c r="F16" s="118">
        <v>0.01</v>
      </c>
      <c r="G16" s="119"/>
      <c r="H16" s="119"/>
      <c r="I16" s="119"/>
      <c r="J16" s="118">
        <v>0.2</v>
      </c>
      <c r="K16" s="118">
        <v>0.2</v>
      </c>
      <c r="L16" s="118">
        <v>0.2</v>
      </c>
      <c r="M16" s="119"/>
      <c r="N16" s="119"/>
      <c r="O16" s="119"/>
      <c r="P16" s="118">
        <v>0.5</v>
      </c>
      <c r="Q16" s="118">
        <v>0.5</v>
      </c>
      <c r="R16" s="120">
        <v>0.5</v>
      </c>
      <c r="S16" s="121">
        <v>0.01</v>
      </c>
      <c r="T16" s="93">
        <v>0.01</v>
      </c>
      <c r="U16" s="93">
        <v>0.01</v>
      </c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</row>
    <row r="17" spans="1:39">
      <c r="A17" s="122" t="s">
        <v>44</v>
      </c>
      <c r="B17" s="122"/>
      <c r="C17" s="122"/>
      <c r="D17" s="123"/>
      <c r="E17" s="8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  <c r="S17" s="101"/>
      <c r="T17" s="102"/>
      <c r="U17" s="102"/>
      <c r="V17" s="102"/>
      <c r="W17" s="102"/>
      <c r="X17" s="102"/>
      <c r="Y17" s="102"/>
      <c r="Z17" s="102"/>
      <c r="AA17" s="102"/>
      <c r="AB17" s="103">
        <f>IF(OR(M$3 = 0,G$3=0), 0,0.2+0.025*ABS($D$1/M$3-1)/ABS(S$3)+0.04*ABS($B$1/G$3-1))</f>
        <v>0.42653750661998624</v>
      </c>
      <c r="AC17" s="103">
        <f>IF(OR(N$3 = 0,H$3=0), 0,0.2+0.025*ABS($D$1/N$3-1)/ABS(T$3)+0.04*ABS($B$1/H$3-1))</f>
        <v>0.42681197021824036</v>
      </c>
      <c r="AD17" s="103">
        <f t="shared" ref="AD17" si="9">IF(OR(O$3 = 0,I$3=0), 0,0.2+0.025*ABS($D$1/O$3-1)/ABS(U$3)+0.04*ABS($B$1/I$3-1))</f>
        <v>0.4266251707453691</v>
      </c>
      <c r="AE17" s="103">
        <f>IF(OR(O$3 = 0,I$3=0), 0,0.5+0.025*ABS($D$1/M$3-1)/ABS((1-(S$3)^2)^0.5)+0.04*ABS($B$1/G$3-1))</f>
        <v>0.73241074878708501</v>
      </c>
      <c r="AF17" s="103">
        <f t="shared" ref="AF17:AG17" si="10">IF(OR(P$3 = 0,J$3=0), 0,0.5+0.025*ABS($D$1/N$3-1)/ABS((1-(T$3)^2)^0.5)+0.04*ABS($B$1/H$3-1))</f>
        <v>0.72712389212975281</v>
      </c>
      <c r="AG17" s="103">
        <f t="shared" si="10"/>
        <v>0.7339552898686621</v>
      </c>
      <c r="AH17" s="103">
        <f>IF(OR(O$3 = 0,I$3=0), 0,0.5+0.04*ABS($D$1/M$3-1)+0.04*ABS($B$1/G$3-1))</f>
        <v>0.72653976527905972</v>
      </c>
      <c r="AI17" s="103">
        <f t="shared" ref="AI17:AJ17" si="11">IF(OR(P$3 = 0,J$3=0), 0,0.5+0.04*ABS($D$1/N$3-1)+0.04*ABS($B$1/H$3-1))</f>
        <v>0.72681210521939688</v>
      </c>
      <c r="AJ17" s="103">
        <f t="shared" si="11"/>
        <v>0.7266279812177312</v>
      </c>
      <c r="AK17" s="103">
        <f>IF(OR(O$3 = 0,I$3=0), 0,0.2+0.025*ABS($D$1/M$3-1)/ABS(S$3)+0.04*ABS($B$1/G$3-1))</f>
        <v>0.42653750661998624</v>
      </c>
      <c r="AL17" s="103">
        <f>IF(OR(O$3 = 0,I$3=0), 0,0.5+0.025*ABS($D$1/M$3-1)/ABS((1-(S$3)^2)^0.5)+0.04*ABS($B$1/G$3-1))</f>
        <v>0.73241074878708501</v>
      </c>
      <c r="AM17" s="103">
        <f>IF(OR(O$3 = 0,I$3=0), 0,0.5+0.04*ABS($D$1/M$3-1)+0.04*ABS($B$1/G$3-1))</f>
        <v>0.72653976527905972</v>
      </c>
    </row>
    <row r="18" spans="1:39" ht="15" thickBot="1">
      <c r="A18" s="124" t="s">
        <v>45</v>
      </c>
      <c r="B18" s="124"/>
      <c r="C18" s="124"/>
      <c r="D18" s="125"/>
      <c r="E18" s="107"/>
      <c r="F18" s="108"/>
      <c r="G18" s="109">
        <v>0.1</v>
      </c>
      <c r="H18" s="109">
        <v>0.1</v>
      </c>
      <c r="I18" s="109">
        <v>0.1</v>
      </c>
      <c r="J18" s="108"/>
      <c r="K18" s="108"/>
      <c r="L18" s="108"/>
      <c r="M18" s="109">
        <v>0.1</v>
      </c>
      <c r="N18" s="109">
        <v>0.1</v>
      </c>
      <c r="O18" s="109">
        <v>0.1</v>
      </c>
      <c r="P18" s="108"/>
      <c r="Q18" s="108"/>
      <c r="R18" s="110"/>
      <c r="S18" s="111"/>
      <c r="T18" s="112"/>
      <c r="U18" s="112"/>
      <c r="V18" s="113">
        <v>0.1</v>
      </c>
      <c r="W18" s="113">
        <v>0.1</v>
      </c>
      <c r="X18" s="113">
        <v>0.1</v>
      </c>
      <c r="Y18" s="113">
        <v>0.1</v>
      </c>
      <c r="Z18" s="113">
        <v>0.1</v>
      </c>
      <c r="AA18" s="113">
        <v>0.1</v>
      </c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4"/>
    </row>
    <row r="19" spans="1:39" ht="15" thickBot="1">
      <c r="A19" s="115" t="s">
        <v>46</v>
      </c>
      <c r="B19" s="115"/>
      <c r="C19" s="115"/>
      <c r="D19" s="116"/>
      <c r="E19" s="117"/>
      <c r="F19" s="77">
        <f>IF(F13=0,1000,F16/ABS(F13))</f>
        <v>1.3015340847973826</v>
      </c>
      <c r="G19" s="77">
        <f>IF(G15=0,1000,G18/ABS(G15))</f>
        <v>20.085418586041893</v>
      </c>
      <c r="H19" s="77">
        <f t="shared" ref="H19:I19" si="12">IF(H15=0,1000,H18/ABS(H15))</f>
        <v>50.050890058838597</v>
      </c>
      <c r="I19" s="77">
        <f t="shared" si="12"/>
        <v>22.404060502533159</v>
      </c>
      <c r="J19" s="77">
        <f t="shared" ref="J19:U19" si="13">IF(J13=0,1000,J16/ABS(J13))</f>
        <v>7.8058002279178931</v>
      </c>
      <c r="K19" s="77">
        <f t="shared" si="13"/>
        <v>8.6443584112225285</v>
      </c>
      <c r="L19" s="77">
        <f t="shared" si="13"/>
        <v>79.97586665739675</v>
      </c>
      <c r="M19" s="77">
        <f>IF(M15=0,1000,M18/ABS(M15))</f>
        <v>8.2251283494471341</v>
      </c>
      <c r="N19" s="77">
        <f t="shared" ref="N19:O19" si="14">IF(N15=0,1000,N18/ABS(N15))</f>
        <v>11.978635273437826</v>
      </c>
      <c r="O19" s="77">
        <f t="shared" si="14"/>
        <v>12.558269019229284</v>
      </c>
      <c r="P19" s="77">
        <f t="shared" si="13"/>
        <v>47.429859736970073</v>
      </c>
      <c r="Q19" s="77">
        <f t="shared" si="13"/>
        <v>42.360365920774193</v>
      </c>
      <c r="R19" s="77">
        <f t="shared" si="13"/>
        <v>391.5847518969162</v>
      </c>
      <c r="S19" s="77">
        <f t="shared" si="13"/>
        <v>300521.33425027377</v>
      </c>
      <c r="T19" s="77">
        <f t="shared" si="13"/>
        <v>17401.182326864029</v>
      </c>
      <c r="U19" s="77">
        <f t="shared" si="13"/>
        <v>106260.83513726675</v>
      </c>
      <c r="V19" s="77">
        <f>IF(V15=0,1000,V18/ABS(V15))</f>
        <v>40.814786215858831</v>
      </c>
      <c r="W19" s="77">
        <f t="shared" ref="W19:X19" si="15">IF(W15=0,1000,W18/ABS(W15))</f>
        <v>328.72394517809096</v>
      </c>
      <c r="X19" s="77">
        <f t="shared" si="15"/>
        <v>8.575672489586772</v>
      </c>
      <c r="Y19" s="77">
        <f>IF(Y15=0,1000,Y18/ABS(Y15))</f>
        <v>11.649788363000994</v>
      </c>
      <c r="Z19" s="77">
        <f t="shared" ref="Z19:AA19" si="16">IF(Z15=0,1000,Z18/ABS(Z15))</f>
        <v>6.7427299865676567</v>
      </c>
      <c r="AA19" s="77">
        <f t="shared" si="16"/>
        <v>11.367803048968915</v>
      </c>
      <c r="AB19" s="77">
        <f>IF(AB14=0,1000,AB17/ABS(AB14))</f>
        <v>20.26377407449823</v>
      </c>
      <c r="AC19" s="77">
        <f t="shared" ref="AC19:AM19" si="17">IF(AC14=0,1000,AC17/ABS(AC14))</f>
        <v>84.409584159919831</v>
      </c>
      <c r="AD19" s="77">
        <f t="shared" si="17"/>
        <v>19.54016018866967</v>
      </c>
      <c r="AE19" s="77">
        <f>IF(AE14=0,1000,AE17/ABS(AE14))</f>
        <v>1000</v>
      </c>
      <c r="AF19" s="77">
        <f t="shared" si="17"/>
        <v>1000</v>
      </c>
      <c r="AG19" s="77">
        <f t="shared" si="17"/>
        <v>1000</v>
      </c>
      <c r="AH19" s="77">
        <f t="shared" si="17"/>
        <v>34.525842440722606</v>
      </c>
      <c r="AI19" s="77">
        <f t="shared" si="17"/>
        <v>145.27274059883985</v>
      </c>
      <c r="AJ19" s="77">
        <f t="shared" si="17"/>
        <v>33.289998253576023</v>
      </c>
      <c r="AK19" s="77">
        <f t="shared" si="17"/>
        <v>26.686175062064805</v>
      </c>
      <c r="AL19" s="77">
        <f t="shared" si="17"/>
        <v>1000</v>
      </c>
      <c r="AM19" s="77">
        <f t="shared" si="17"/>
        <v>45.526033310761981</v>
      </c>
    </row>
    <row r="20" spans="1:39" ht="15" thickTop="1"/>
  </sheetData>
  <mergeCells count="18"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conditionalFormatting sqref="F11:AM11 F19:AM19">
    <cfRule type="cellIs" dxfId="7" priority="1" operator="between">
      <formula>2</formula>
      <formula>1</formula>
    </cfRule>
    <cfRule type="cellIs" dxfId="6" priority="2" operator="lessThanOr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20"/>
  <sheetViews>
    <sheetView workbookViewId="0">
      <selection sqref="A1:AM19"/>
    </sheetView>
  </sheetViews>
  <sheetFormatPr defaultRowHeight="14.4"/>
  <cols>
    <col min="1" max="1" width="7.88671875" customWidth="1"/>
  </cols>
  <sheetData>
    <row r="1" spans="1:39" ht="15.6">
      <c r="A1" s="1" t="s">
        <v>0</v>
      </c>
      <c r="B1" s="1">
        <v>57.734999999999999</v>
      </c>
      <c r="C1" s="1" t="s">
        <v>1</v>
      </c>
      <c r="D1" s="2">
        <v>5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8" t="s">
        <v>36</v>
      </c>
    </row>
    <row r="2" spans="1:39" ht="15" thickBot="1">
      <c r="A2" s="9" t="s">
        <v>37</v>
      </c>
      <c r="B2" s="9"/>
      <c r="C2" s="9"/>
      <c r="D2" s="10"/>
      <c r="E2" s="11">
        <v>4</v>
      </c>
      <c r="F2" s="12">
        <v>49.505000000000003</v>
      </c>
      <c r="G2" s="12">
        <v>46.188000000000002</v>
      </c>
      <c r="H2" s="12">
        <v>46.188000000000002</v>
      </c>
      <c r="I2" s="12">
        <v>46.188000000000002</v>
      </c>
      <c r="J2" s="12">
        <v>120</v>
      </c>
      <c r="K2" s="12">
        <v>120</v>
      </c>
      <c r="L2" s="12">
        <v>120</v>
      </c>
      <c r="M2" s="12">
        <v>0.05</v>
      </c>
      <c r="N2" s="12">
        <v>0.05</v>
      </c>
      <c r="O2" s="12">
        <v>0.05</v>
      </c>
      <c r="P2" s="12">
        <v>120</v>
      </c>
      <c r="Q2" s="12">
        <v>120</v>
      </c>
      <c r="R2" s="13">
        <v>120</v>
      </c>
      <c r="S2" s="14">
        <v>1</v>
      </c>
      <c r="T2" s="15">
        <v>1</v>
      </c>
      <c r="U2" s="15">
        <v>1</v>
      </c>
      <c r="V2" s="15">
        <v>46.187999999999995</v>
      </c>
      <c r="W2" s="15">
        <v>0</v>
      </c>
      <c r="X2" s="15">
        <v>0</v>
      </c>
      <c r="Y2" s="15">
        <v>4.9999999999999996E-2</v>
      </c>
      <c r="Z2" s="15">
        <v>0</v>
      </c>
      <c r="AA2" s="15">
        <v>0</v>
      </c>
      <c r="AB2" s="15">
        <v>2.3094000000000001</v>
      </c>
      <c r="AC2" s="15">
        <v>2.3094000000000001</v>
      </c>
      <c r="AD2" s="15">
        <v>2.3094000000000001</v>
      </c>
      <c r="AE2" s="15">
        <v>0</v>
      </c>
      <c r="AF2" s="15">
        <v>0</v>
      </c>
      <c r="AG2" s="15">
        <v>0</v>
      </c>
      <c r="AH2" s="15">
        <v>2.3094000000000001</v>
      </c>
      <c r="AI2" s="15">
        <v>2.3094000000000001</v>
      </c>
      <c r="AJ2" s="15">
        <v>2.3094000000000001</v>
      </c>
      <c r="AK2" s="15">
        <v>6.9282000000000004</v>
      </c>
      <c r="AL2" s="15">
        <v>0</v>
      </c>
      <c r="AM2" s="16">
        <v>6.9282000000000004</v>
      </c>
    </row>
    <row r="3" spans="1:39" ht="15.6" thickTop="1" thickBot="1">
      <c r="A3" s="17" t="s">
        <v>38</v>
      </c>
      <c r="B3" s="18"/>
      <c r="C3" s="18"/>
      <c r="D3" s="19"/>
      <c r="E3" s="20">
        <v>4</v>
      </c>
      <c r="F3" s="21">
        <v>49.49888</v>
      </c>
      <c r="G3" s="21">
        <v>46.200420000000001</v>
      </c>
      <c r="H3" s="21">
        <v>46.161409999999997</v>
      </c>
      <c r="I3" s="21">
        <v>46.19903</v>
      </c>
      <c r="J3" s="21">
        <v>120.00280000000001</v>
      </c>
      <c r="K3" s="21">
        <v>120.00502999999999</v>
      </c>
      <c r="L3" s="21">
        <v>119.99216999999999</v>
      </c>
      <c r="M3" s="21">
        <v>5.0056000000000003E-2</v>
      </c>
      <c r="N3" s="21">
        <v>5.0025E-2</v>
      </c>
      <c r="O3" s="21">
        <v>5.0148999999999999E-2</v>
      </c>
      <c r="P3" s="21">
        <v>119.99850000000001</v>
      </c>
      <c r="Q3" s="21">
        <v>120.01636000000001</v>
      </c>
      <c r="R3" s="22">
        <v>119.98514</v>
      </c>
      <c r="S3" s="23">
        <v>0.99999968051117483</v>
      </c>
      <c r="T3" s="24">
        <v>0.99999973768633588</v>
      </c>
      <c r="U3" s="24">
        <v>0.9999995749050653</v>
      </c>
      <c r="V3" s="24">
        <v>46.186953259489343</v>
      </c>
      <c r="W3" s="24">
        <v>1.0949521744077886E-2</v>
      </c>
      <c r="X3" s="24">
        <v>1.4611029622169714E-2</v>
      </c>
      <c r="Y3" s="24">
        <v>5.0076666250519777E-2</v>
      </c>
      <c r="Z3" s="24">
        <v>3.6807526934521151E-5</v>
      </c>
      <c r="AA3" s="24">
        <v>3.8250577509293257E-5</v>
      </c>
      <c r="AB3" s="24">
        <v>2.3126074846675158</v>
      </c>
      <c r="AC3" s="24">
        <v>2.3092239295088501</v>
      </c>
      <c r="AD3" s="24">
        <v>2.316834170595111</v>
      </c>
      <c r="AE3" s="24">
        <v>1.8486081567872237E-3</v>
      </c>
      <c r="AF3" s="24">
        <v>1.6725980630314385E-3</v>
      </c>
      <c r="AG3" s="24">
        <v>2.1362547985212532E-3</v>
      </c>
      <c r="AH3" s="24">
        <v>2.3126082235200003</v>
      </c>
      <c r="AI3" s="24">
        <v>2.3092245352499994</v>
      </c>
      <c r="AJ3" s="24">
        <v>2.3168351554700002</v>
      </c>
      <c r="AK3" s="24">
        <v>6.9386655847714778</v>
      </c>
      <c r="AL3" s="24">
        <v>5.6574610183399154E-3</v>
      </c>
      <c r="AM3" s="25">
        <v>6.9386679142399998</v>
      </c>
    </row>
    <row r="4" spans="1:39" ht="15.6" thickTop="1" thickBot="1">
      <c r="A4" s="26" t="s">
        <v>39</v>
      </c>
      <c r="B4" s="27"/>
      <c r="C4" s="27"/>
      <c r="D4" s="28"/>
      <c r="E4" s="29">
        <v>4</v>
      </c>
      <c r="F4" s="30">
        <v>49.505000000000003</v>
      </c>
      <c r="G4" s="30">
        <v>46.1892</v>
      </c>
      <c r="H4" s="30">
        <v>46.188000000000002</v>
      </c>
      <c r="I4" s="30">
        <v>46.186999999999998</v>
      </c>
      <c r="J4" s="30">
        <v>120.00288501</v>
      </c>
      <c r="K4" s="30">
        <v>119.99799999999999</v>
      </c>
      <c r="L4" s="30">
        <v>119.99911499</v>
      </c>
      <c r="M4" s="30">
        <v>5.0003699999999998E-2</v>
      </c>
      <c r="N4" s="30">
        <v>4.9999700000000001E-2</v>
      </c>
      <c r="O4" s="30">
        <v>4.9996100000000002E-2</v>
      </c>
      <c r="P4" s="30">
        <v>119.99707520000001</v>
      </c>
      <c r="Q4" s="30">
        <v>119.997</v>
      </c>
      <c r="R4" s="31">
        <v>120.0059248</v>
      </c>
      <c r="S4" s="32">
        <v>0.99999999978424681</v>
      </c>
      <c r="T4" s="33">
        <v>0.99999999253687322</v>
      </c>
      <c r="U4" s="33">
        <v>0.99999999025224262</v>
      </c>
      <c r="V4" s="33">
        <v>46.188066656421881</v>
      </c>
      <c r="W4" s="33">
        <v>1.3028995360825216E-3</v>
      </c>
      <c r="X4" s="33">
        <v>2.4023963140290132E-4</v>
      </c>
      <c r="Y4" s="33">
        <v>4.9999833288776621E-2</v>
      </c>
      <c r="Z4" s="33">
        <v>2.7004166637886254E-6</v>
      </c>
      <c r="AA4" s="33">
        <v>2.607481717678238E-6</v>
      </c>
      <c r="AB4" s="33">
        <v>2.3096308995416894</v>
      </c>
      <c r="AC4" s="33">
        <v>2.3093861263647586</v>
      </c>
      <c r="AD4" s="33">
        <v>2.3091698481907721</v>
      </c>
      <c r="AE4" s="33">
        <v>-4.7977348839337419E-5</v>
      </c>
      <c r="AF4" s="33">
        <v>-2.8214474263799083E-4</v>
      </c>
      <c r="AG4" s="33">
        <v>-3.2242093680501238E-4</v>
      </c>
      <c r="AH4" s="33">
        <v>2.3096309000399997</v>
      </c>
      <c r="AI4" s="33">
        <v>2.3093861435999998</v>
      </c>
      <c r="AJ4" s="33">
        <v>2.3091698706999999</v>
      </c>
      <c r="AK4" s="33">
        <v>6.9281868740972197</v>
      </c>
      <c r="AL4" s="33">
        <v>-6.5254302828234067E-4</v>
      </c>
      <c r="AM4" s="34">
        <v>6.9281869143399994</v>
      </c>
    </row>
    <row r="5" spans="1:39">
      <c r="A5" s="35" t="s">
        <v>40</v>
      </c>
      <c r="B5" s="35"/>
      <c r="C5" s="35"/>
      <c r="D5" s="36"/>
      <c r="E5" s="37"/>
      <c r="F5" s="38">
        <v>6.1200000000027899E-3</v>
      </c>
      <c r="G5" s="39">
        <v>1.1220000000001562E-2</v>
      </c>
      <c r="H5" s="39">
        <v>2.6590000000005887E-2</v>
      </c>
      <c r="I5" s="39">
        <v>1.2030000000002872E-2</v>
      </c>
      <c r="J5" s="38">
        <v>8.5009999992280427E-5</v>
      </c>
      <c r="K5" s="38">
        <v>7.0300000000003138E-3</v>
      </c>
      <c r="L5" s="38">
        <v>6.9449900000080333E-3</v>
      </c>
      <c r="M5" s="39">
        <v>5.230000000000512E-5</v>
      </c>
      <c r="N5" s="39">
        <v>2.5299999999998934E-5</v>
      </c>
      <c r="O5" s="39">
        <v>1.5289999999999748E-4</v>
      </c>
      <c r="P5" s="38">
        <v>1.4247999999952299E-3</v>
      </c>
      <c r="Q5" s="38">
        <v>1.9360000000006039E-2</v>
      </c>
      <c r="R5" s="40">
        <v>2.0784800000001269E-2</v>
      </c>
      <c r="S5" s="41">
        <v>3.192730719803194E-7</v>
      </c>
      <c r="T5" s="42">
        <v>2.5485053734009E-7</v>
      </c>
      <c r="U5" s="42">
        <v>4.1534717731828152E-7</v>
      </c>
      <c r="V5" s="43">
        <v>1.1133969325385351E-3</v>
      </c>
      <c r="W5" s="43">
        <v>9.6466222079953645E-3</v>
      </c>
      <c r="X5" s="43">
        <v>1.4370789990766812E-2</v>
      </c>
      <c r="Y5" s="43">
        <v>7.6832961743156236E-5</v>
      </c>
      <c r="Z5" s="43">
        <v>3.4107110270732524E-5</v>
      </c>
      <c r="AA5" s="43">
        <v>3.5643095791615021E-5</v>
      </c>
      <c r="AB5" s="43">
        <v>2.9765851258263254E-3</v>
      </c>
      <c r="AC5" s="43">
        <v>1.6219685590845856E-4</v>
      </c>
      <c r="AD5" s="43">
        <v>7.6643224043388969E-3</v>
      </c>
      <c r="AE5" s="43">
        <v>1.8965855056265611E-3</v>
      </c>
      <c r="AF5" s="43">
        <v>1.9547428056694294E-3</v>
      </c>
      <c r="AG5" s="43">
        <v>2.4586757353262656E-3</v>
      </c>
      <c r="AH5" s="43">
        <v>2.977323480000571E-3</v>
      </c>
      <c r="AI5" s="43">
        <v>1.6160835000045282E-4</v>
      </c>
      <c r="AJ5" s="43">
        <v>7.6652847700002802E-3</v>
      </c>
      <c r="AK5" s="43">
        <v>1.0478710674258096E-2</v>
      </c>
      <c r="AL5" s="43">
        <v>6.3100040466222557E-3</v>
      </c>
      <c r="AM5" s="44">
        <v>1.0480999900000398E-2</v>
      </c>
    </row>
    <row r="6" spans="1:39">
      <c r="A6" s="45" t="s">
        <v>41</v>
      </c>
      <c r="B6" s="45"/>
      <c r="C6" s="45"/>
      <c r="D6" s="46"/>
      <c r="E6" s="47"/>
      <c r="F6" s="48">
        <v>1.2363916112855059E-2</v>
      </c>
      <c r="G6" s="48">
        <v>2.4285493508503952E-2</v>
      </c>
      <c r="H6" s="48">
        <v>5.7602226621773223E-2</v>
      </c>
      <c r="I6" s="48">
        <v>2.6039507755904984E-2</v>
      </c>
      <c r="J6" s="48">
        <v>7.0840013726580073E-5</v>
      </c>
      <c r="K6" s="48">
        <v>5.8580877818207406E-3</v>
      </c>
      <c r="L6" s="48">
        <v>5.7878693251468272E-3</v>
      </c>
      <c r="M6" s="48">
        <v>0.10448297906345916</v>
      </c>
      <c r="N6" s="48">
        <v>5.0574712643676037E-2</v>
      </c>
      <c r="O6" s="48">
        <v>0.30489142355779275</v>
      </c>
      <c r="P6" s="48">
        <v>1.1873481751815478E-3</v>
      </c>
      <c r="Q6" s="48">
        <v>1.613113412205306E-2</v>
      </c>
      <c r="R6" s="49">
        <v>1.7322811808196639E-2</v>
      </c>
      <c r="S6" s="50">
        <v>3.1927317398453068E-5</v>
      </c>
      <c r="T6" s="51">
        <v>2.548506041908858E-5</v>
      </c>
      <c r="U6" s="51">
        <v>4.1534735388033779E-5</v>
      </c>
      <c r="V6" s="51">
        <v>2.4106308252964965E-3</v>
      </c>
      <c r="W6" s="51">
        <v>0</v>
      </c>
      <c r="X6" s="51">
        <v>0</v>
      </c>
      <c r="Y6" s="51">
        <v>0.15343066441120917</v>
      </c>
      <c r="Z6" s="51">
        <v>0</v>
      </c>
      <c r="AA6" s="51">
        <v>0</v>
      </c>
      <c r="AB6" s="52">
        <v>0.12871121215169248</v>
      </c>
      <c r="AC6" s="52">
        <v>7.0238686614925334E-3</v>
      </c>
      <c r="AD6" s="52">
        <v>0.3308101417707513</v>
      </c>
      <c r="AE6" s="52">
        <v>0</v>
      </c>
      <c r="AF6" s="52">
        <v>0</v>
      </c>
      <c r="AG6" s="52">
        <v>0</v>
      </c>
      <c r="AH6" s="52">
        <v>0.12874309836487624</v>
      </c>
      <c r="AI6" s="52">
        <v>6.998381817511605E-3</v>
      </c>
      <c r="AJ6" s="52">
        <v>0.33085153908782416</v>
      </c>
      <c r="AK6" s="52">
        <v>0.15101910513249225</v>
      </c>
      <c r="AL6" s="52">
        <v>0</v>
      </c>
      <c r="AM6" s="53">
        <v>0.15105204672629724</v>
      </c>
    </row>
    <row r="7" spans="1:39" ht="15" thickBot="1">
      <c r="A7" s="54" t="s">
        <v>42</v>
      </c>
      <c r="B7" s="54"/>
      <c r="C7" s="54"/>
      <c r="D7" s="55"/>
      <c r="E7" s="56"/>
      <c r="F7" s="57"/>
      <c r="G7" s="58">
        <v>1.9433619121852538E-2</v>
      </c>
      <c r="H7" s="58">
        <v>4.60552524465331E-2</v>
      </c>
      <c r="I7" s="58">
        <v>2.0836580930116692E-2</v>
      </c>
      <c r="J7" s="57"/>
      <c r="K7" s="57"/>
      <c r="L7" s="57"/>
      <c r="M7" s="58">
        <v>1.0460000000001024E-3</v>
      </c>
      <c r="N7" s="58">
        <v>5.0599999999997869E-4</v>
      </c>
      <c r="O7" s="58">
        <v>3.0579999999999492E-3</v>
      </c>
      <c r="P7" s="57"/>
      <c r="Q7" s="57"/>
      <c r="R7" s="59"/>
      <c r="S7" s="60"/>
      <c r="T7" s="61"/>
      <c r="U7" s="61"/>
      <c r="V7" s="62">
        <v>1.9284609552932105E-3</v>
      </c>
      <c r="W7" s="62">
        <v>1.6708447575985736E-2</v>
      </c>
      <c r="X7" s="62">
        <v>2.4890950014318545E-2</v>
      </c>
      <c r="Y7" s="62">
        <v>1.5366592348631247E-3</v>
      </c>
      <c r="Z7" s="62">
        <v>6.8214220541465052E-4</v>
      </c>
      <c r="AA7" s="62">
        <v>7.1286191583230037E-4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3"/>
    </row>
    <row r="8" spans="1:39">
      <c r="A8" s="64" t="s">
        <v>43</v>
      </c>
      <c r="B8" s="64"/>
      <c r="C8" s="64"/>
      <c r="D8" s="65"/>
      <c r="E8" s="37"/>
      <c r="F8" s="38">
        <v>0.01</v>
      </c>
      <c r="G8" s="39"/>
      <c r="H8" s="39"/>
      <c r="I8" s="39"/>
      <c r="J8" s="38">
        <v>0.2</v>
      </c>
      <c r="K8" s="38">
        <v>0.2</v>
      </c>
      <c r="L8" s="38">
        <v>0.2</v>
      </c>
      <c r="M8" s="39"/>
      <c r="N8" s="39"/>
      <c r="O8" s="39"/>
      <c r="P8" s="38">
        <v>0.5</v>
      </c>
      <c r="Q8" s="38">
        <v>0.5</v>
      </c>
      <c r="R8" s="40">
        <v>0.5</v>
      </c>
      <c r="S8" s="66">
        <v>0.01</v>
      </c>
      <c r="T8" s="42">
        <v>0.01</v>
      </c>
      <c r="U8" s="42">
        <v>0.01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4"/>
    </row>
    <row r="9" spans="1:39">
      <c r="A9" s="67" t="s">
        <v>44</v>
      </c>
      <c r="B9" s="67"/>
      <c r="C9" s="67"/>
      <c r="D9" s="68"/>
      <c r="E9" s="6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1"/>
      <c r="S9" s="50"/>
      <c r="T9" s="51"/>
      <c r="U9" s="51"/>
      <c r="V9" s="51"/>
      <c r="W9" s="51"/>
      <c r="X9" s="51"/>
      <c r="Y9" s="51"/>
      <c r="Z9" s="51"/>
      <c r="AA9" s="51"/>
      <c r="AB9" s="52">
        <f>IF(OR(M$3 = 0,G$3=0), 0,0.2+0.025*ABS($D$1/M$3-1)/ABS(S$3)+0.04*ABS($B$1/G$3-1))</f>
        <v>2.6821904808968897</v>
      </c>
      <c r="AC9" s="52">
        <f t="shared" ref="AC9" si="0">IF(OR(N$3 = 0,H$3=0), 0,0.2+0.025*ABS($D$1/N$3-1)/ABS(T$3)+0.04*ABS($B$1/H$3-1))</f>
        <v>2.6837800746997282</v>
      </c>
      <c r="AD9" s="52">
        <f>IF(OR(O$3 = 0,I$3=0), 0,0.2+0.025*ABS($D$1/O$3-1)/ABS(U$3)+0.04*ABS($B$1/I$3-1))</f>
        <v>2.6775612465103773</v>
      </c>
      <c r="AE9" s="52">
        <f>IF(OR(O$3 = 0,I$3=0), 0,0.5+0.025*ABS($D$1/M$3-1)/ABS((1-(S$3)^2)^0.5)+0.04*ABS($B$1/G$3-1))</f>
        <v>3093.2353288860049</v>
      </c>
      <c r="AF9" s="52">
        <f t="shared" ref="AF9:AG9" si="1">IF(OR(P$3 = 0,J$3=0), 0,0.5+0.025*ABS($D$1/N$3-1)/ABS((1-(T$3)^2)^0.5)+0.04*ABS($B$1/H$3-1))</f>
        <v>3415.8228665117358</v>
      </c>
      <c r="AG9" s="52">
        <f t="shared" si="1"/>
        <v>2676.6691594790877</v>
      </c>
      <c r="AH9" s="52">
        <f>IF(OR(O$3 = 0,I$3=0), 0,0.5+0.04*ABS($D$1/M$3-1)+0.04*ABS($B$1/G$3-1))</f>
        <v>4.4655115705503281</v>
      </c>
      <c r="AI9" s="52">
        <f t="shared" ref="AI9:AJ9" si="2">IF(OR(P$3 = 0,J$3=0), 0,0.5+0.04*ABS($D$1/N$3-1)+0.04*ABS($B$1/H$3-1))</f>
        <v>4.4680298006135608</v>
      </c>
      <c r="AJ9" s="52">
        <f t="shared" si="2"/>
        <v>4.4581034785800684</v>
      </c>
      <c r="AK9" s="52">
        <f>IF(OR(O$3 = 0,I$3=0), 0,0.2+0.025*ABS($D$1/M$3-1)/ABS(S$3)+0.04*ABS($B$1/G$3-1))</f>
        <v>2.6821904808968897</v>
      </c>
      <c r="AL9" s="52">
        <f>IF(OR(O$3 = 0,I$3=0), 0,0.5+0.025*ABS($D$1/M$3-1)/ABS((1-(S$3)^2)^0.5)+0.04*ABS($B$1/G$3-1))</f>
        <v>3093.2353288860049</v>
      </c>
      <c r="AM9" s="52">
        <f>IF(OR(O$3 = 0,I$3=0), 0,0.5+0.04*ABS($D$1/M$3-1)+0.04*ABS($B$1/G$3-1))</f>
        <v>4.4655115705503281</v>
      </c>
    </row>
    <row r="10" spans="1:39" ht="15" thickBot="1">
      <c r="A10" s="72" t="s">
        <v>45</v>
      </c>
      <c r="B10" s="72"/>
      <c r="C10" s="72"/>
      <c r="D10" s="73"/>
      <c r="E10" s="56"/>
      <c r="F10" s="57"/>
      <c r="G10" s="58">
        <v>0.1</v>
      </c>
      <c r="H10" s="58">
        <v>0.1</v>
      </c>
      <c r="I10" s="58">
        <v>0.1</v>
      </c>
      <c r="J10" s="57"/>
      <c r="K10" s="57"/>
      <c r="L10" s="57"/>
      <c r="M10" s="58">
        <v>0.1</v>
      </c>
      <c r="N10" s="58">
        <v>0.1</v>
      </c>
      <c r="O10" s="58">
        <v>0.1</v>
      </c>
      <c r="P10" s="57"/>
      <c r="Q10" s="57"/>
      <c r="R10" s="59"/>
      <c r="S10" s="60"/>
      <c r="T10" s="61"/>
      <c r="U10" s="61"/>
      <c r="V10" s="62">
        <v>0.1</v>
      </c>
      <c r="W10" s="62">
        <v>0.1</v>
      </c>
      <c r="X10" s="62">
        <v>0.1</v>
      </c>
      <c r="Y10" s="62">
        <v>0.1</v>
      </c>
      <c r="Z10" s="62">
        <v>0.1</v>
      </c>
      <c r="AA10" s="62">
        <v>0.1</v>
      </c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/>
    </row>
    <row r="11" spans="1:39" ht="15" thickBot="1">
      <c r="A11" s="74" t="s">
        <v>46</v>
      </c>
      <c r="B11" s="74"/>
      <c r="C11" s="74"/>
      <c r="D11" s="75"/>
      <c r="E11" s="76"/>
      <c r="F11" s="77">
        <f>IF(F5=0,1000,F8/ABS(F5))</f>
        <v>1.6339869281038304</v>
      </c>
      <c r="G11" s="77">
        <f>IF(G7=0,1000,G10/ABS(G7))</f>
        <v>5.1457219251329738</v>
      </c>
      <c r="H11" s="77">
        <f t="shared" ref="H11:I11" si="3">IF(H7=0,1000,H10/ABS(H7))</f>
        <v>2.1713050018799258</v>
      </c>
      <c r="I11" s="77">
        <f t="shared" si="3"/>
        <v>4.7992518703230438</v>
      </c>
      <c r="J11" s="77">
        <f t="shared" ref="J11:U11" si="4">IF(J5=0,1000,J8/ABS(J5))</f>
        <v>2352.6643926380611</v>
      </c>
      <c r="K11" s="77">
        <f t="shared" si="4"/>
        <v>28.449502133711391</v>
      </c>
      <c r="L11" s="77">
        <f t="shared" si="4"/>
        <v>28.797737649696927</v>
      </c>
      <c r="M11" s="77">
        <f>IF(M7=0,1000,M10/ABS(M7))</f>
        <v>95.602294455057574</v>
      </c>
      <c r="N11" s="77">
        <f t="shared" ref="N11:O11" si="5">IF(N7=0,1000,N10/ABS(N7))</f>
        <v>197.62845849803205</v>
      </c>
      <c r="O11" s="77">
        <f t="shared" si="5"/>
        <v>32.701111837803033</v>
      </c>
      <c r="P11" s="77">
        <f t="shared" si="4"/>
        <v>350.92644581813164</v>
      </c>
      <c r="Q11" s="77">
        <f t="shared" si="4"/>
        <v>25.826446280983678</v>
      </c>
      <c r="R11" s="77">
        <f t="shared" si="4"/>
        <v>24.05604095300265</v>
      </c>
      <c r="S11" s="77">
        <f t="shared" si="4"/>
        <v>31321.150693900108</v>
      </c>
      <c r="T11" s="77">
        <f t="shared" si="4"/>
        <v>39238.685169634606</v>
      </c>
      <c r="U11" s="77">
        <f t="shared" si="4"/>
        <v>24076.24403412516</v>
      </c>
      <c r="V11" s="77">
        <f>IF(V7=0,1000,V10/ABS(V7))</f>
        <v>51.85482222262344</v>
      </c>
      <c r="W11" s="77">
        <f t="shared" ref="W11:X11" si="6">IF(W7=0,1000,W10/ABS(W7))</f>
        <v>5.9849964842769285</v>
      </c>
      <c r="X11" s="77">
        <f t="shared" si="6"/>
        <v>4.0175244393032372</v>
      </c>
      <c r="Y11" s="77">
        <f>IF(Y7=0,1000,Y10/ABS(Y7))</f>
        <v>65.076236638051597</v>
      </c>
      <c r="Z11" s="77">
        <f t="shared" ref="Z11:AA11" si="7">IF(Z7=0,1000,Z10/ABS(Z7))</f>
        <v>146.59699869943319</v>
      </c>
      <c r="AA11" s="77">
        <f t="shared" si="7"/>
        <v>140.27962187213384</v>
      </c>
      <c r="AB11" s="77">
        <f>IF(AB6=0,1000,AB9/ABS(AB6))</f>
        <v>20.838825429876277</v>
      </c>
      <c r="AC11" s="77">
        <f t="shared" ref="AC11:AM11" si="8">IF(AC6=0,1000,AC9/ABS(AC6))</f>
        <v>382.09428507870757</v>
      </c>
      <c r="AD11" s="77">
        <f t="shared" si="8"/>
        <v>8.0939515100051107</v>
      </c>
      <c r="AE11" s="77">
        <f t="shared" si="8"/>
        <v>1000</v>
      </c>
      <c r="AF11" s="77">
        <f t="shared" si="8"/>
        <v>1000</v>
      </c>
      <c r="AG11" s="77">
        <f t="shared" si="8"/>
        <v>1000</v>
      </c>
      <c r="AH11" s="77">
        <f t="shared" si="8"/>
        <v>34.685444324902242</v>
      </c>
      <c r="AI11" s="77">
        <f t="shared" si="8"/>
        <v>638.43755844150917</v>
      </c>
      <c r="AJ11" s="77">
        <f t="shared" si="8"/>
        <v>13.474634244928417</v>
      </c>
      <c r="AK11" s="77">
        <f t="shared" si="8"/>
        <v>17.760603723242482</v>
      </c>
      <c r="AL11" s="77">
        <f t="shared" si="8"/>
        <v>1000</v>
      </c>
      <c r="AM11" s="77">
        <f t="shared" si="8"/>
        <v>29.562734615848868</v>
      </c>
    </row>
    <row r="12" spans="1:39" ht="15.6" thickTop="1" thickBot="1">
      <c r="A12" s="78" t="s">
        <v>47</v>
      </c>
      <c r="B12" s="78"/>
      <c r="C12" s="78"/>
      <c r="D12" s="79"/>
      <c r="E12" s="80">
        <v>4</v>
      </c>
      <c r="F12" s="81">
        <v>49.506675720214844</v>
      </c>
      <c r="G12" s="81">
        <v>46.190185546875</v>
      </c>
      <c r="H12" s="81">
        <v>46.157115936279297</v>
      </c>
      <c r="I12" s="81">
        <v>46.194423675537109</v>
      </c>
      <c r="J12" s="81">
        <v>120.00141906738281</v>
      </c>
      <c r="K12" s="81">
        <v>120.00383758544922</v>
      </c>
      <c r="L12" s="81">
        <v>119.9947509765625</v>
      </c>
      <c r="M12" s="81">
        <v>5.0035919994115829E-2</v>
      </c>
      <c r="N12" s="81">
        <v>5.0012718886137009E-2</v>
      </c>
      <c r="O12" s="81">
        <v>5.0006948411464691E-2</v>
      </c>
      <c r="P12" s="81">
        <v>120.01529693603516</v>
      </c>
      <c r="Q12" s="81">
        <v>120.07034301757812</v>
      </c>
      <c r="R12" s="82">
        <v>119.91437530517578</v>
      </c>
      <c r="S12" s="83">
        <v>1</v>
      </c>
      <c r="T12" s="84">
        <v>1</v>
      </c>
      <c r="U12" s="84">
        <v>0.9999992847442627</v>
      </c>
      <c r="V12" s="84">
        <v>46.180305480957031</v>
      </c>
      <c r="W12" s="84">
        <v>1.0829615406692028E-2</v>
      </c>
      <c r="X12" s="84">
        <v>1.6560923308134079E-2</v>
      </c>
      <c r="Y12" s="84">
        <v>5.0092130899429321E-2</v>
      </c>
      <c r="Z12" s="84">
        <v>2.6968826205120422E-5</v>
      </c>
      <c r="AA12" s="84">
        <v>2.9857372283004224E-4</v>
      </c>
      <c r="AB12" s="84">
        <v>2.31117844581604</v>
      </c>
      <c r="AC12" s="84">
        <v>2.3084449768066406</v>
      </c>
      <c r="AD12" s="84">
        <v>2.3100502490997314</v>
      </c>
      <c r="AE12" s="84">
        <v>0</v>
      </c>
      <c r="AF12" s="84">
        <v>0</v>
      </c>
      <c r="AG12" s="84">
        <v>0</v>
      </c>
      <c r="AH12" s="84">
        <v>2.31117844581604</v>
      </c>
      <c r="AI12" s="84">
        <v>2.3084449768066406</v>
      </c>
      <c r="AJ12" s="84">
        <v>2.3100519180297852</v>
      </c>
      <c r="AK12" s="84">
        <v>6.9296736717224121</v>
      </c>
      <c r="AL12" s="84">
        <v>0</v>
      </c>
      <c r="AM12" s="85">
        <v>6.9296755790710449</v>
      </c>
    </row>
    <row r="13" spans="1:39">
      <c r="A13" s="86" t="s">
        <v>48</v>
      </c>
      <c r="B13" s="86"/>
      <c r="C13" s="86"/>
      <c r="D13" s="87"/>
      <c r="E13" s="88"/>
      <c r="F13" s="89">
        <v>7.7957202148439819E-3</v>
      </c>
      <c r="G13" s="90">
        <v>1.0234453125001153E-2</v>
      </c>
      <c r="H13" s="90">
        <v>4.2940637206996257E-3</v>
      </c>
      <c r="I13" s="90">
        <v>4.6063244628911093E-3</v>
      </c>
      <c r="J13" s="89">
        <v>1.3809326171951852E-3</v>
      </c>
      <c r="K13" s="89">
        <v>1.1924145507720141E-3</v>
      </c>
      <c r="L13" s="89">
        <v>2.5809765625126602E-3</v>
      </c>
      <c r="M13" s="90">
        <v>2.0080005884173802E-5</v>
      </c>
      <c r="N13" s="90">
        <v>1.2281113862991355E-5</v>
      </c>
      <c r="O13" s="90">
        <v>1.4205158853530797E-4</v>
      </c>
      <c r="P13" s="89">
        <v>1.6796936035149201E-2</v>
      </c>
      <c r="Q13" s="89">
        <v>5.3983017578119075E-2</v>
      </c>
      <c r="R13" s="91">
        <v>7.0764694824219987E-2</v>
      </c>
      <c r="S13" s="92">
        <v>3.1948882517340849E-7</v>
      </c>
      <c r="T13" s="93">
        <v>2.6231366412332591E-7</v>
      </c>
      <c r="U13" s="93">
        <v>2.9016080260735322E-7</v>
      </c>
      <c r="V13" s="94">
        <v>6.6477785323115768E-3</v>
      </c>
      <c r="W13" s="94">
        <v>1.1990633738585832E-4</v>
      </c>
      <c r="X13" s="94">
        <v>1.9498936859643646E-3</v>
      </c>
      <c r="Y13" s="94">
        <v>1.546464890954391E-5</v>
      </c>
      <c r="Z13" s="94">
        <v>9.8387007294007295E-6</v>
      </c>
      <c r="AA13" s="94">
        <v>2.60323145320749E-4</v>
      </c>
      <c r="AB13" s="94">
        <v>1.4290388514757169E-3</v>
      </c>
      <c r="AC13" s="94">
        <v>7.7895270220951218E-4</v>
      </c>
      <c r="AD13" s="94">
        <v>6.7839214953795413E-3</v>
      </c>
      <c r="AE13" s="94">
        <v>1.8486081567872237E-3</v>
      </c>
      <c r="AF13" s="94">
        <v>1.6725980630314385E-3</v>
      </c>
      <c r="AG13" s="94">
        <v>2.1362547985212532E-3</v>
      </c>
      <c r="AH13" s="94">
        <v>1.4297777039602444E-3</v>
      </c>
      <c r="AI13" s="94">
        <v>7.7955844335875213E-4</v>
      </c>
      <c r="AJ13" s="94">
        <v>6.7832374402150286E-3</v>
      </c>
      <c r="AK13" s="94">
        <v>8.9919130490656585E-3</v>
      </c>
      <c r="AL13" s="94">
        <v>5.6574610183399154E-3</v>
      </c>
      <c r="AM13" s="95">
        <v>8.9923351689549236E-3</v>
      </c>
    </row>
    <row r="14" spans="1:39">
      <c r="A14" s="96" t="s">
        <v>49</v>
      </c>
      <c r="B14" s="96"/>
      <c r="C14" s="96"/>
      <c r="D14" s="97"/>
      <c r="E14" s="98"/>
      <c r="F14" s="99">
        <v>1.5749286074440438E-2</v>
      </c>
      <c r="G14" s="99">
        <v>2.2152294557064963E-2</v>
      </c>
      <c r="H14" s="99">
        <v>9.3022802394892752E-3</v>
      </c>
      <c r="I14" s="99">
        <v>9.9706086099450759E-3</v>
      </c>
      <c r="J14" s="99">
        <v>1.1507503301549508E-3</v>
      </c>
      <c r="K14" s="99">
        <v>9.9363714235312832E-4</v>
      </c>
      <c r="L14" s="99">
        <v>2.1509541518522921E-3</v>
      </c>
      <c r="M14" s="99">
        <v>4.0115082875527008E-2</v>
      </c>
      <c r="N14" s="99">
        <v>2.454995274960791E-2</v>
      </c>
      <c r="O14" s="99">
        <v>0.28325906505674681</v>
      </c>
      <c r="P14" s="99">
        <v>1.3997621666228494E-2</v>
      </c>
      <c r="Q14" s="99">
        <v>4.4979715747185692E-2</v>
      </c>
      <c r="R14" s="100">
        <v>5.8977882447959797E-2</v>
      </c>
      <c r="S14" s="101">
        <v>3.194889272465505E-5</v>
      </c>
      <c r="T14" s="102">
        <v>2.6231373293180231E-5</v>
      </c>
      <c r="U14" s="102">
        <v>2.9016092595329311E-5</v>
      </c>
      <c r="V14" s="102">
        <v>1.4393195617305104E-2</v>
      </c>
      <c r="W14" s="102">
        <v>0</v>
      </c>
      <c r="X14" s="102">
        <v>0</v>
      </c>
      <c r="Y14" s="102">
        <v>3.0881945759285427E-2</v>
      </c>
      <c r="Z14" s="102">
        <v>0</v>
      </c>
      <c r="AA14" s="102">
        <v>0</v>
      </c>
      <c r="AB14" s="103">
        <v>6.1793402509945181E-2</v>
      </c>
      <c r="AC14" s="103">
        <v>3.3732228921393E-2</v>
      </c>
      <c r="AD14" s="103">
        <v>0.29280997239595258</v>
      </c>
      <c r="AE14" s="103">
        <v>0</v>
      </c>
      <c r="AF14" s="103">
        <v>0</v>
      </c>
      <c r="AG14" s="103">
        <v>0</v>
      </c>
      <c r="AH14" s="103">
        <v>6.1825331650165655E-2</v>
      </c>
      <c r="AI14" s="103">
        <v>3.3758451439385738E-2</v>
      </c>
      <c r="AJ14" s="103">
        <v>0.29278032251021158</v>
      </c>
      <c r="AK14" s="103">
        <v>0.1295913881308895</v>
      </c>
      <c r="AL14" s="103">
        <v>0</v>
      </c>
      <c r="AM14" s="104">
        <v>0.12959742821097187</v>
      </c>
    </row>
    <row r="15" spans="1:39" ht="15" thickBot="1">
      <c r="A15" s="105" t="s">
        <v>50</v>
      </c>
      <c r="B15" s="105"/>
      <c r="C15" s="105"/>
      <c r="D15" s="106"/>
      <c r="E15" s="107"/>
      <c r="F15" s="108"/>
      <c r="G15" s="109">
        <v>1.7726601065213742E-2</v>
      </c>
      <c r="H15" s="109">
        <v>7.4375400029438399E-3</v>
      </c>
      <c r="I15" s="109">
        <v>7.9783917258008305E-3</v>
      </c>
      <c r="J15" s="108"/>
      <c r="K15" s="108"/>
      <c r="L15" s="108"/>
      <c r="M15" s="109">
        <v>4.0160011768347603E-4</v>
      </c>
      <c r="N15" s="109">
        <v>2.456222772598271E-4</v>
      </c>
      <c r="O15" s="109">
        <v>2.8410317707061594E-3</v>
      </c>
      <c r="P15" s="108"/>
      <c r="Q15" s="108"/>
      <c r="R15" s="110"/>
      <c r="S15" s="111"/>
      <c r="T15" s="112"/>
      <c r="U15" s="112"/>
      <c r="V15" s="113">
        <v>1.151429554397086E-2</v>
      </c>
      <c r="W15" s="113">
        <v>2.0768396533447361E-4</v>
      </c>
      <c r="X15" s="113">
        <v>3.3773165081222214E-3</v>
      </c>
      <c r="Y15" s="113">
        <v>3.092929781908782E-4</v>
      </c>
      <c r="Z15" s="113">
        <v>1.9677401458801462E-4</v>
      </c>
      <c r="AA15" s="113">
        <v>5.2064629064149798E-3</v>
      </c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4"/>
    </row>
    <row r="16" spans="1:39">
      <c r="A16" s="115" t="s">
        <v>43</v>
      </c>
      <c r="B16" s="115"/>
      <c r="C16" s="115"/>
      <c r="D16" s="116"/>
      <c r="E16" s="117"/>
      <c r="F16" s="118">
        <v>0.01</v>
      </c>
      <c r="G16" s="119"/>
      <c r="H16" s="119"/>
      <c r="I16" s="119"/>
      <c r="J16" s="118">
        <v>0.2</v>
      </c>
      <c r="K16" s="118">
        <v>0.2</v>
      </c>
      <c r="L16" s="118">
        <v>0.2</v>
      </c>
      <c r="M16" s="119"/>
      <c r="N16" s="119"/>
      <c r="O16" s="119"/>
      <c r="P16" s="118">
        <v>0.5</v>
      </c>
      <c r="Q16" s="118">
        <v>0.5</v>
      </c>
      <c r="R16" s="120">
        <v>0.5</v>
      </c>
      <c r="S16" s="121">
        <v>0.01</v>
      </c>
      <c r="T16" s="93">
        <v>0.01</v>
      </c>
      <c r="U16" s="93">
        <v>0.01</v>
      </c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</row>
    <row r="17" spans="1:39">
      <c r="A17" s="122" t="s">
        <v>44</v>
      </c>
      <c r="B17" s="122"/>
      <c r="C17" s="122"/>
      <c r="D17" s="123"/>
      <c r="E17" s="8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  <c r="S17" s="101"/>
      <c r="T17" s="102"/>
      <c r="U17" s="102"/>
      <c r="V17" s="102"/>
      <c r="W17" s="102"/>
      <c r="X17" s="102"/>
      <c r="Y17" s="102"/>
      <c r="Z17" s="102"/>
      <c r="AA17" s="102"/>
      <c r="AB17" s="103">
        <f>IF(OR(M$3 = 0,G$3=0), 0,0.2+0.025*ABS($D$1/M$3-1)/ABS(S$3)+0.04*ABS($B$1/G$3-1))</f>
        <v>2.6821904808968897</v>
      </c>
      <c r="AC17" s="103">
        <f>IF(OR(N$3 = 0,H$3=0), 0,0.2+0.025*ABS($D$1/N$3-1)/ABS(T$3)+0.04*ABS($B$1/H$3-1))</f>
        <v>2.6837800746997282</v>
      </c>
      <c r="AD17" s="103">
        <f t="shared" ref="AD17" si="9">IF(OR(O$3 = 0,I$3=0), 0,0.2+0.025*ABS($D$1/O$3-1)/ABS(U$3)+0.04*ABS($B$1/I$3-1))</f>
        <v>2.6775612465103773</v>
      </c>
      <c r="AE17" s="103">
        <f>IF(OR(O$3 = 0,I$3=0), 0,0.5+0.025*ABS($D$1/M$3-1)/ABS((1-(S$3)^2)^0.5)+0.04*ABS($B$1/G$3-1))</f>
        <v>3093.2353288860049</v>
      </c>
      <c r="AF17" s="103">
        <f t="shared" ref="AF17:AG17" si="10">IF(OR(P$3 = 0,J$3=0), 0,0.5+0.025*ABS($D$1/N$3-1)/ABS((1-(T$3)^2)^0.5)+0.04*ABS($B$1/H$3-1))</f>
        <v>3415.8228665117358</v>
      </c>
      <c r="AG17" s="103">
        <f t="shared" si="10"/>
        <v>2676.6691594790877</v>
      </c>
      <c r="AH17" s="103">
        <f>IF(OR(O$3 = 0,I$3=0), 0,0.5+0.04*ABS($D$1/M$3-1)+0.04*ABS($B$1/G$3-1))</f>
        <v>4.4655115705503281</v>
      </c>
      <c r="AI17" s="103">
        <f t="shared" ref="AI17:AJ17" si="11">IF(OR(P$3 = 0,J$3=0), 0,0.5+0.04*ABS($D$1/N$3-1)+0.04*ABS($B$1/H$3-1))</f>
        <v>4.4680298006135608</v>
      </c>
      <c r="AJ17" s="103">
        <f t="shared" si="11"/>
        <v>4.4581034785800684</v>
      </c>
      <c r="AK17" s="103">
        <f>IF(OR(O$3 = 0,I$3=0), 0,0.2+0.025*ABS($D$1/M$3-1)/ABS(S$3)+0.04*ABS($B$1/G$3-1))</f>
        <v>2.6821904808968897</v>
      </c>
      <c r="AL17" s="103">
        <f>IF(OR(O$3 = 0,I$3=0), 0,0.5+0.025*ABS($D$1/M$3-1)/ABS((1-(S$3)^2)^0.5)+0.04*ABS($B$1/G$3-1))</f>
        <v>3093.2353288860049</v>
      </c>
      <c r="AM17" s="103">
        <f>IF(OR(O$3 = 0,I$3=0), 0,0.5+0.04*ABS($D$1/M$3-1)+0.04*ABS($B$1/G$3-1))</f>
        <v>4.4655115705503281</v>
      </c>
    </row>
    <row r="18" spans="1:39" ht="15" thickBot="1">
      <c r="A18" s="124" t="s">
        <v>45</v>
      </c>
      <c r="B18" s="124"/>
      <c r="C18" s="124"/>
      <c r="D18" s="125"/>
      <c r="E18" s="107"/>
      <c r="F18" s="108"/>
      <c r="G18" s="109">
        <v>0.1</v>
      </c>
      <c r="H18" s="109">
        <v>0.1</v>
      </c>
      <c r="I18" s="109">
        <v>0.1</v>
      </c>
      <c r="J18" s="108"/>
      <c r="K18" s="108"/>
      <c r="L18" s="108"/>
      <c r="M18" s="109">
        <v>0.1</v>
      </c>
      <c r="N18" s="109">
        <v>0.1</v>
      </c>
      <c r="O18" s="109">
        <v>0.1</v>
      </c>
      <c r="P18" s="108"/>
      <c r="Q18" s="108"/>
      <c r="R18" s="110"/>
      <c r="S18" s="111"/>
      <c r="T18" s="112"/>
      <c r="U18" s="112"/>
      <c r="V18" s="113">
        <v>0.1</v>
      </c>
      <c r="W18" s="113">
        <v>0.1</v>
      </c>
      <c r="X18" s="113">
        <v>0.1</v>
      </c>
      <c r="Y18" s="113">
        <v>0.1</v>
      </c>
      <c r="Z18" s="113">
        <v>0.1</v>
      </c>
      <c r="AA18" s="113">
        <v>0.1</v>
      </c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4"/>
    </row>
    <row r="19" spans="1:39" ht="15" thickBot="1">
      <c r="A19" s="115" t="s">
        <v>46</v>
      </c>
      <c r="B19" s="115"/>
      <c r="C19" s="115"/>
      <c r="D19" s="116"/>
      <c r="E19" s="117"/>
      <c r="F19" s="77">
        <f>IF(F13=0,1000,F16/ABS(F13))</f>
        <v>1.2827551174757152</v>
      </c>
      <c r="G19" s="77">
        <f>IF(G15=0,1000,G18/ABS(G15))</f>
        <v>5.6412393798514264</v>
      </c>
      <c r="H19" s="77">
        <f t="shared" ref="H19:I19" si="12">IF(H15=0,1000,H18/ABS(H15))</f>
        <v>13.445305835050188</v>
      </c>
      <c r="I19" s="77">
        <f t="shared" si="12"/>
        <v>12.533854370250605</v>
      </c>
      <c r="J19" s="77">
        <f t="shared" ref="J19:U19" si="13">IF(J13=0,1000,J16/ABS(J13))</f>
        <v>144.82965896353465</v>
      </c>
      <c r="K19" s="77">
        <f t="shared" si="13"/>
        <v>167.72690325735499</v>
      </c>
      <c r="L19" s="77">
        <f t="shared" si="13"/>
        <v>77.490048884943704</v>
      </c>
      <c r="M19" s="77">
        <f>IF(M15=0,1000,M18/ABS(M15))</f>
        <v>249.00391109649951</v>
      </c>
      <c r="N19" s="77">
        <f t="shared" ref="N19:O19" si="14">IF(N15=0,1000,N18/ABS(N15))</f>
        <v>407.12919493949977</v>
      </c>
      <c r="O19" s="77">
        <f t="shared" si="14"/>
        <v>35.198480013880406</v>
      </c>
      <c r="P19" s="77">
        <f t="shared" si="13"/>
        <v>29.767333694294127</v>
      </c>
      <c r="Q19" s="77">
        <f t="shared" si="13"/>
        <v>9.2621721132288997</v>
      </c>
      <c r="R19" s="77">
        <f t="shared" si="13"/>
        <v>7.0656702645578227</v>
      </c>
      <c r="S19" s="77">
        <f t="shared" si="13"/>
        <v>31299.999286586361</v>
      </c>
      <c r="T19" s="77">
        <f t="shared" si="13"/>
        <v>38122.299245907881</v>
      </c>
      <c r="U19" s="77">
        <f t="shared" si="13"/>
        <v>34463.648811766077</v>
      </c>
      <c r="V19" s="77">
        <f>IF(V15=0,1000,V18/ABS(V15))</f>
        <v>8.6848561093572254</v>
      </c>
      <c r="W19" s="77">
        <f t="shared" ref="W19:X19" si="15">IF(W15=0,1000,W18/ABS(W15))</f>
        <v>481.50082188073924</v>
      </c>
      <c r="X19" s="77">
        <f t="shared" si="15"/>
        <v>29.609306607629655</v>
      </c>
      <c r="Y19" s="77">
        <f>IF(Y15=0,1000,Y18/ABS(Y15))</f>
        <v>323.31804163457485</v>
      </c>
      <c r="Z19" s="77">
        <f t="shared" ref="Z19:AA19" si="16">IF(Z15=0,1000,Z18/ABS(Z15))</f>
        <v>508.19718350194671</v>
      </c>
      <c r="AA19" s="77">
        <f t="shared" si="16"/>
        <v>19.206897618878287</v>
      </c>
      <c r="AB19" s="77">
        <f>IF(AB14=0,1000,AB17/ABS(AB14))</f>
        <v>43.405774272831337</v>
      </c>
      <c r="AC19" s="77">
        <f t="shared" ref="AC19:AM19" si="17">IF(AC14=0,1000,AC17/ABS(AC14))</f>
        <v>79.56130266261988</v>
      </c>
      <c r="AD19" s="77">
        <f t="shared" si="17"/>
        <v>9.1443649429044793</v>
      </c>
      <c r="AE19" s="77">
        <f>IF(AE14=0,1000,AE17/ABS(AE14))</f>
        <v>1000</v>
      </c>
      <c r="AF19" s="77">
        <f t="shared" si="17"/>
        <v>1000</v>
      </c>
      <c r="AG19" s="77">
        <f t="shared" si="17"/>
        <v>1000</v>
      </c>
      <c r="AH19" s="77">
        <f t="shared" si="17"/>
        <v>72.227862776670818</v>
      </c>
      <c r="AI19" s="77">
        <f t="shared" si="17"/>
        <v>132.35292527075882</v>
      </c>
      <c r="AJ19" s="77">
        <f t="shared" si="17"/>
        <v>15.226786555727559</v>
      </c>
      <c r="AK19" s="77">
        <f t="shared" si="17"/>
        <v>20.697289531213539</v>
      </c>
      <c r="AL19" s="77">
        <f t="shared" si="17"/>
        <v>1000</v>
      </c>
      <c r="AM19" s="77">
        <f t="shared" si="17"/>
        <v>34.456791559790169</v>
      </c>
    </row>
    <row r="20" spans="1:39" ht="15" thickTop="1"/>
  </sheetData>
  <mergeCells count="18"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conditionalFormatting sqref="F11:AM11 F19:AM19">
    <cfRule type="cellIs" dxfId="5" priority="1" operator="between">
      <formula>2</formula>
      <formula>1</formula>
    </cfRule>
    <cfRule type="cellIs" dxfId="4" priority="2" operator="lessThanOr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0"/>
  <sheetViews>
    <sheetView workbookViewId="0">
      <selection sqref="A1:AM19"/>
    </sheetView>
  </sheetViews>
  <sheetFormatPr defaultRowHeight="14.4"/>
  <cols>
    <col min="1" max="1" width="7.88671875" customWidth="1"/>
  </cols>
  <sheetData>
    <row r="1" spans="1:39" ht="15.6">
      <c r="A1" s="1" t="s">
        <v>0</v>
      </c>
      <c r="B1" s="1">
        <v>57.734999999999999</v>
      </c>
      <c r="C1" s="1" t="s">
        <v>1</v>
      </c>
      <c r="D1" s="2">
        <v>5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8" t="s">
        <v>36</v>
      </c>
    </row>
    <row r="2" spans="1:39" ht="15" thickBot="1">
      <c r="A2" s="9" t="s">
        <v>37</v>
      </c>
      <c r="B2" s="9"/>
      <c r="C2" s="9"/>
      <c r="D2" s="10"/>
      <c r="E2" s="11">
        <v>5</v>
      </c>
      <c r="F2" s="12">
        <v>49.505000000000003</v>
      </c>
      <c r="G2" s="12">
        <v>46.188000000000002</v>
      </c>
      <c r="H2" s="12">
        <v>46.188000000000002</v>
      </c>
      <c r="I2" s="12">
        <v>46.188000000000002</v>
      </c>
      <c r="J2" s="12">
        <v>120</v>
      </c>
      <c r="K2" s="12">
        <v>120</v>
      </c>
      <c r="L2" s="12">
        <v>120</v>
      </c>
      <c r="M2" s="12">
        <v>0.1</v>
      </c>
      <c r="N2" s="12">
        <v>0.1</v>
      </c>
      <c r="O2" s="12">
        <v>0.1</v>
      </c>
      <c r="P2" s="12">
        <v>120</v>
      </c>
      <c r="Q2" s="12">
        <v>120</v>
      </c>
      <c r="R2" s="13">
        <v>120</v>
      </c>
      <c r="S2" s="14">
        <v>0.50000000000000011</v>
      </c>
      <c r="T2" s="15">
        <v>0.50000000000000011</v>
      </c>
      <c r="U2" s="15">
        <v>0.50000000000000011</v>
      </c>
      <c r="V2" s="15">
        <v>46.187999999999995</v>
      </c>
      <c r="W2" s="15">
        <v>0</v>
      </c>
      <c r="X2" s="15">
        <v>0</v>
      </c>
      <c r="Y2" s="15">
        <v>9.9999999999999992E-2</v>
      </c>
      <c r="Z2" s="15">
        <v>0</v>
      </c>
      <c r="AA2" s="15">
        <v>0</v>
      </c>
      <c r="AB2" s="15">
        <v>2.309400000000001</v>
      </c>
      <c r="AC2" s="15">
        <v>2.309400000000001</v>
      </c>
      <c r="AD2" s="15">
        <v>2.3093999999999997</v>
      </c>
      <c r="AE2" s="15">
        <v>-3.9999981349995655</v>
      </c>
      <c r="AF2" s="15">
        <v>-3.9999981349995655</v>
      </c>
      <c r="AG2" s="15">
        <v>-3.9999981349995655</v>
      </c>
      <c r="AH2" s="15">
        <v>4.6188000000000002</v>
      </c>
      <c r="AI2" s="15">
        <v>4.6188000000000002</v>
      </c>
      <c r="AJ2" s="15">
        <v>4.6188000000000002</v>
      </c>
      <c r="AK2" s="15">
        <v>6.9282000000000021</v>
      </c>
      <c r="AL2" s="15">
        <v>-11.999994404998697</v>
      </c>
      <c r="AM2" s="16">
        <v>13.856400000000001</v>
      </c>
    </row>
    <row r="3" spans="1:39" ht="15.6" thickTop="1" thickBot="1">
      <c r="A3" s="17" t="s">
        <v>38</v>
      </c>
      <c r="B3" s="18"/>
      <c r="C3" s="18"/>
      <c r="D3" s="19"/>
      <c r="E3" s="20">
        <v>5</v>
      </c>
      <c r="F3" s="21">
        <v>49.498890000000003</v>
      </c>
      <c r="G3" s="21">
        <v>46.201009999999997</v>
      </c>
      <c r="H3" s="21">
        <v>46.161250000000003</v>
      </c>
      <c r="I3" s="21">
        <v>46.198619999999998</v>
      </c>
      <c r="J3" s="21">
        <v>120.00110000000004</v>
      </c>
      <c r="K3" s="21">
        <v>120.00690999999999</v>
      </c>
      <c r="L3" s="21">
        <v>119.99198999999999</v>
      </c>
      <c r="M3" s="21">
        <v>0.100019</v>
      </c>
      <c r="N3" s="21">
        <v>0.100052</v>
      </c>
      <c r="O3" s="21">
        <v>0.100006</v>
      </c>
      <c r="P3" s="21">
        <v>120.00745999999998</v>
      </c>
      <c r="Q3" s="21">
        <v>120.00120000000004</v>
      </c>
      <c r="R3" s="22">
        <v>119.99133999999998</v>
      </c>
      <c r="S3" s="23">
        <v>0.50059903867859978</v>
      </c>
      <c r="T3" s="24">
        <v>0.5006951285389889</v>
      </c>
      <c r="U3" s="24">
        <v>0.50060885946620504</v>
      </c>
      <c r="V3" s="24">
        <v>46.186959911567023</v>
      </c>
      <c r="W3" s="24">
        <v>1.0990864631062863E-2</v>
      </c>
      <c r="X3" s="24">
        <v>1.4792696249947732E-2</v>
      </c>
      <c r="Y3" s="24">
        <v>0.10002566644309034</v>
      </c>
      <c r="Z3" s="24">
        <v>1.839553464641295E-5</v>
      </c>
      <c r="AA3" s="24">
        <v>9.012210259986601E-6</v>
      </c>
      <c r="AB3" s="24">
        <v>2.3132575546406855</v>
      </c>
      <c r="AC3" s="24">
        <v>2.3124731613031577</v>
      </c>
      <c r="AD3" s="24">
        <v>2.3128826113420633</v>
      </c>
      <c r="AE3" s="24">
        <v>-4.0002855814679537</v>
      </c>
      <c r="AF3" s="24">
        <v>-3.9979050276541064</v>
      </c>
      <c r="AG3" s="24">
        <v>-3.9995324948071937</v>
      </c>
      <c r="AH3" s="24">
        <v>4.6209788191900003</v>
      </c>
      <c r="AI3" s="24">
        <v>4.6185253849999999</v>
      </c>
      <c r="AJ3" s="24">
        <v>4.6201391917200008</v>
      </c>
      <c r="AK3" s="24">
        <v>6.938613327285907</v>
      </c>
      <c r="AL3" s="24">
        <v>-11.997723103929253</v>
      </c>
      <c r="AM3" s="25">
        <v>13.859643395910002</v>
      </c>
    </row>
    <row r="4" spans="1:39" ht="15.6" thickTop="1" thickBot="1">
      <c r="A4" s="26" t="s">
        <v>39</v>
      </c>
      <c r="B4" s="27"/>
      <c r="C4" s="27"/>
      <c r="D4" s="28"/>
      <c r="E4" s="29">
        <v>5</v>
      </c>
      <c r="F4" s="30">
        <v>49.505000000000003</v>
      </c>
      <c r="G4" s="30">
        <v>46.186399999999999</v>
      </c>
      <c r="H4" s="30">
        <v>46.188800000000001</v>
      </c>
      <c r="I4" s="30">
        <v>46.188400000000001</v>
      </c>
      <c r="J4" s="30">
        <v>119.99800000000002</v>
      </c>
      <c r="K4" s="30">
        <v>120.00200000000001</v>
      </c>
      <c r="L4" s="30">
        <v>119.99999999999997</v>
      </c>
      <c r="M4" s="30">
        <v>0.10000199999999999</v>
      </c>
      <c r="N4" s="30">
        <v>0.10000199999999999</v>
      </c>
      <c r="O4" s="30">
        <v>9.9995899999999999E-2</v>
      </c>
      <c r="P4" s="30">
        <v>120.0086</v>
      </c>
      <c r="Q4" s="30">
        <v>120.00199999999998</v>
      </c>
      <c r="R4" s="31">
        <v>119.9894</v>
      </c>
      <c r="S4" s="32">
        <v>0.49980953897802594</v>
      </c>
      <c r="T4" s="33">
        <v>0.49996976970598517</v>
      </c>
      <c r="U4" s="33">
        <v>0.49996976970598461</v>
      </c>
      <c r="V4" s="33">
        <v>46.18786666041342</v>
      </c>
      <c r="W4" s="33">
        <v>1.2085141726856886E-3</v>
      </c>
      <c r="X4" s="33">
        <v>4.6836157399407047E-4</v>
      </c>
      <c r="Y4" s="33">
        <v>9.9999966344583524E-2</v>
      </c>
      <c r="Z4" s="33">
        <v>7.3460708313421052E-6</v>
      </c>
      <c r="AA4" s="33">
        <v>4.3267466620799452E-6</v>
      </c>
      <c r="AB4" s="33">
        <v>2.3084864979120479</v>
      </c>
      <c r="AC4" s="33">
        <v>2.3093465559069806</v>
      </c>
      <c r="AD4" s="33">
        <v>2.3091856906135755</v>
      </c>
      <c r="AE4" s="33">
        <v>-4.0004473275508179</v>
      </c>
      <c r="AF4" s="33">
        <v>-4.0002280322192085</v>
      </c>
      <c r="AG4" s="33">
        <v>-3.999949382895474</v>
      </c>
      <c r="AH4" s="33">
        <v>4.6187323727999994</v>
      </c>
      <c r="AI4" s="33">
        <v>4.6189723775999996</v>
      </c>
      <c r="AJ4" s="33">
        <v>4.6186506275600001</v>
      </c>
      <c r="AK4" s="33">
        <v>6.9270187444326039</v>
      </c>
      <c r="AL4" s="33">
        <v>-12.000624742665501</v>
      </c>
      <c r="AM4" s="34">
        <v>13.85635537796</v>
      </c>
    </row>
    <row r="5" spans="1:39">
      <c r="A5" s="35" t="s">
        <v>40</v>
      </c>
      <c r="B5" s="35"/>
      <c r="C5" s="35"/>
      <c r="D5" s="36"/>
      <c r="E5" s="37"/>
      <c r="F5" s="38">
        <v>6.1099999999996157E-3</v>
      </c>
      <c r="G5" s="39">
        <v>1.4609999999997569E-2</v>
      </c>
      <c r="H5" s="39">
        <v>2.7549999999997965E-2</v>
      </c>
      <c r="I5" s="39">
        <v>1.0219999999996787E-2</v>
      </c>
      <c r="J5" s="38">
        <v>3.1000000000176442E-3</v>
      </c>
      <c r="K5" s="38">
        <v>4.9099999999810962E-3</v>
      </c>
      <c r="L5" s="38">
        <v>8.0099999999845295E-3</v>
      </c>
      <c r="M5" s="39">
        <v>1.7000000000003124E-5</v>
      </c>
      <c r="N5" s="39">
        <v>5.0000000000008371E-5</v>
      </c>
      <c r="O5" s="39">
        <v>1.0099999999998999E-5</v>
      </c>
      <c r="P5" s="38">
        <v>1.140000000020791E-3</v>
      </c>
      <c r="Q5" s="38">
        <v>7.9999999994129212E-4</v>
      </c>
      <c r="R5" s="40">
        <v>1.939999999976294E-3</v>
      </c>
      <c r="S5" s="41">
        <v>7.89499700573848E-4</v>
      </c>
      <c r="T5" s="42">
        <v>7.2535883300373083E-4</v>
      </c>
      <c r="U5" s="42">
        <v>6.3908976022042374E-4</v>
      </c>
      <c r="V5" s="43">
        <v>9.0674884639696529E-4</v>
      </c>
      <c r="W5" s="43">
        <v>9.7823504583771752E-3</v>
      </c>
      <c r="X5" s="43">
        <v>1.4324334675953662E-2</v>
      </c>
      <c r="Y5" s="43">
        <v>2.5700098506817315E-5</v>
      </c>
      <c r="Z5" s="43">
        <v>1.1049463815070845E-5</v>
      </c>
      <c r="AA5" s="43">
        <v>4.6854635979066559E-6</v>
      </c>
      <c r="AB5" s="43">
        <v>4.771056728637646E-3</v>
      </c>
      <c r="AC5" s="43">
        <v>3.1266053961771512E-3</v>
      </c>
      <c r="AD5" s="43">
        <v>3.6969207284878181E-3</v>
      </c>
      <c r="AE5" s="43">
        <v>1.6174608286423364E-4</v>
      </c>
      <c r="AF5" s="43">
        <v>2.3230045651021491E-3</v>
      </c>
      <c r="AG5" s="43">
        <v>4.1688808828022061E-4</v>
      </c>
      <c r="AH5" s="43">
        <v>2.2464463900009335E-3</v>
      </c>
      <c r="AI5" s="43">
        <v>4.4699259999969598E-4</v>
      </c>
      <c r="AJ5" s="43">
        <v>1.4885641600006494E-3</v>
      </c>
      <c r="AK5" s="43">
        <v>1.1594582853303059E-2</v>
      </c>
      <c r="AL5" s="43">
        <v>2.9016387362474916E-3</v>
      </c>
      <c r="AM5" s="44">
        <v>3.2880179500018869E-3</v>
      </c>
    </row>
    <row r="6" spans="1:39">
      <c r="A6" s="45" t="s">
        <v>41</v>
      </c>
      <c r="B6" s="45"/>
      <c r="C6" s="45"/>
      <c r="D6" s="46"/>
      <c r="E6" s="47"/>
      <c r="F6" s="48">
        <v>1.2343711141804626E-2</v>
      </c>
      <c r="G6" s="48">
        <v>3.1622685304926387E-2</v>
      </c>
      <c r="H6" s="48">
        <v>5.9682092664297359E-2</v>
      </c>
      <c r="I6" s="48">
        <v>2.2121872904421795E-2</v>
      </c>
      <c r="J6" s="48">
        <v>2.5833096530095503E-3</v>
      </c>
      <c r="K6" s="48">
        <v>4.0914310684118911E-3</v>
      </c>
      <c r="L6" s="48">
        <v>6.6754455859799732E-3</v>
      </c>
      <c r="M6" s="48">
        <v>1.6996770613586541E-2</v>
      </c>
      <c r="N6" s="48">
        <v>4.997401351298162E-2</v>
      </c>
      <c r="O6" s="48">
        <v>1.0099394036356816E-2</v>
      </c>
      <c r="P6" s="48">
        <v>9.4994094535522317E-4</v>
      </c>
      <c r="Q6" s="48">
        <v>6.6666000001774299E-4</v>
      </c>
      <c r="R6" s="49">
        <v>1.6167833445116077E-3</v>
      </c>
      <c r="S6" s="50">
        <v>0.15771099014849116</v>
      </c>
      <c r="T6" s="51">
        <v>0.1448703595579815</v>
      </c>
      <c r="U6" s="51">
        <v>0.12766249500695606</v>
      </c>
      <c r="V6" s="51">
        <v>1.9632139637098737E-3</v>
      </c>
      <c r="W6" s="51">
        <v>0</v>
      </c>
      <c r="X6" s="51">
        <v>0</v>
      </c>
      <c r="Y6" s="51">
        <v>2.5693503898261354E-2</v>
      </c>
      <c r="Z6" s="51">
        <v>0</v>
      </c>
      <c r="AA6" s="51">
        <v>0</v>
      </c>
      <c r="AB6" s="52">
        <v>0.20624840148328083</v>
      </c>
      <c r="AC6" s="52">
        <v>0.13520612686441741</v>
      </c>
      <c r="AD6" s="52">
        <v>0.15984039615147863</v>
      </c>
      <c r="AE6" s="52">
        <v>-4.0433633941924455E-3</v>
      </c>
      <c r="AF6" s="52">
        <v>-5.8105546505821906E-2</v>
      </c>
      <c r="AG6" s="52">
        <v>-1.0423420457803222E-2</v>
      </c>
      <c r="AH6" s="52">
        <v>4.8614081083252131E-2</v>
      </c>
      <c r="AI6" s="52">
        <v>9.6782536142690483E-3</v>
      </c>
      <c r="AJ6" s="52">
        <v>3.2219032765687772E-2</v>
      </c>
      <c r="AK6" s="52">
        <v>0.16710230569712942</v>
      </c>
      <c r="AL6" s="52">
        <v>-2.4184911679593649E-2</v>
      </c>
      <c r="AM6" s="53">
        <v>2.3723683619249432E-2</v>
      </c>
    </row>
    <row r="7" spans="1:39" ht="15" thickBot="1">
      <c r="A7" s="54" t="s">
        <v>42</v>
      </c>
      <c r="B7" s="54"/>
      <c r="C7" s="54"/>
      <c r="D7" s="55"/>
      <c r="E7" s="56"/>
      <c r="F7" s="57"/>
      <c r="G7" s="58">
        <v>2.5305274097163884E-2</v>
      </c>
      <c r="H7" s="58">
        <v>4.7718021997051989E-2</v>
      </c>
      <c r="I7" s="58">
        <v>1.7701567506706133E-2</v>
      </c>
      <c r="J7" s="57"/>
      <c r="K7" s="57"/>
      <c r="L7" s="57"/>
      <c r="M7" s="58">
        <v>3.4000000000006247E-4</v>
      </c>
      <c r="N7" s="58">
        <v>1.0000000000001674E-3</v>
      </c>
      <c r="O7" s="58">
        <v>2.0199999999997997E-4</v>
      </c>
      <c r="P7" s="57"/>
      <c r="Q7" s="57"/>
      <c r="R7" s="59"/>
      <c r="S7" s="60"/>
      <c r="T7" s="61"/>
      <c r="U7" s="61"/>
      <c r="V7" s="62">
        <v>1.570535803926501E-3</v>
      </c>
      <c r="W7" s="62">
        <v>1.6943535911279426E-2</v>
      </c>
      <c r="X7" s="62">
        <v>2.4810487011264679E-2</v>
      </c>
      <c r="Y7" s="62">
        <v>5.140019701363463E-4</v>
      </c>
      <c r="Z7" s="62">
        <v>2.2098927630141691E-4</v>
      </c>
      <c r="AA7" s="62">
        <v>9.3709271958133117E-5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3"/>
    </row>
    <row r="8" spans="1:39">
      <c r="A8" s="64" t="s">
        <v>43</v>
      </c>
      <c r="B8" s="64"/>
      <c r="C8" s="64"/>
      <c r="D8" s="65"/>
      <c r="E8" s="37"/>
      <c r="F8" s="38">
        <v>0.01</v>
      </c>
      <c r="G8" s="39"/>
      <c r="H8" s="39"/>
      <c r="I8" s="39"/>
      <c r="J8" s="38">
        <v>0.2</v>
      </c>
      <c r="K8" s="38">
        <v>0.2</v>
      </c>
      <c r="L8" s="38">
        <v>0.2</v>
      </c>
      <c r="M8" s="39"/>
      <c r="N8" s="39"/>
      <c r="O8" s="39"/>
      <c r="P8" s="38">
        <v>0.5</v>
      </c>
      <c r="Q8" s="38">
        <v>0.5</v>
      </c>
      <c r="R8" s="40">
        <v>0.5</v>
      </c>
      <c r="S8" s="66">
        <v>0.01</v>
      </c>
      <c r="T8" s="42">
        <v>0.01</v>
      </c>
      <c r="U8" s="42">
        <v>0.01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4"/>
    </row>
    <row r="9" spans="1:39">
      <c r="A9" s="67" t="s">
        <v>44</v>
      </c>
      <c r="B9" s="67"/>
      <c r="C9" s="67"/>
      <c r="D9" s="68"/>
      <c r="E9" s="6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1"/>
      <c r="S9" s="50"/>
      <c r="T9" s="51"/>
      <c r="U9" s="51"/>
      <c r="V9" s="51"/>
      <c r="W9" s="51"/>
      <c r="X9" s="51"/>
      <c r="Y9" s="51"/>
      <c r="Z9" s="51"/>
      <c r="AA9" s="51"/>
      <c r="AB9" s="52">
        <f>IF(OR(M$3 = 0,G$3=0), 0,0.2+0.025*ABS($D$1/M$3-1)/ABS(S$3)+0.04*ABS($B$1/G$3-1))</f>
        <v>2.6565798017223909</v>
      </c>
      <c r="AC9" s="52">
        <f t="shared" ref="AC9" si="0">IF(OR(N$3 = 0,H$3=0), 0,0.2+0.025*ABS($D$1/N$3-1)/ABS(T$3)+0.04*ABS($B$1/H$3-1))</f>
        <v>2.6553300530351396</v>
      </c>
      <c r="AD9" s="52">
        <f>IF(OR(O$3 = 0,I$3=0), 0,0.2+0.025*ABS($D$1/O$3-1)/ABS(U$3)+0.04*ABS($B$1/I$3-1))</f>
        <v>2.6568589147279651</v>
      </c>
      <c r="AE9" s="52">
        <f>IF(OR(O$3 = 0,I$3=0), 0,0.5+0.025*ABS($D$1/M$3-1)/ABS((1-(S$3)^2)^0.5)+0.04*ABS($B$1/G$3-1))</f>
        <v>1.9247853549764278</v>
      </c>
      <c r="AF9" s="52">
        <f t="shared" ref="AF9:AG9" si="1">IF(OR(P$3 = 0,J$3=0), 0,0.5+0.025*ABS($D$1/N$3-1)/ABS((1-(T$3)^2)^0.5)+0.04*ABS($B$1/H$3-1))</f>
        <v>1.9244430429521742</v>
      </c>
      <c r="AG9" s="52">
        <f t="shared" si="1"/>
        <v>1.9249848907413336</v>
      </c>
      <c r="AH9" s="52">
        <f>IF(OR(O$3 = 0,I$3=0), 0,0.5+0.04*ABS($D$1/M$3-1)+0.04*ABS($B$1/G$3-1))</f>
        <v>2.4696059924075091</v>
      </c>
      <c r="AI9" s="52">
        <f t="shared" ref="AI9:AJ9" si="2">IF(OR(P$3 = 0,J$3=0), 0,0.5+0.04*ABS($D$1/N$3-1)+0.04*ABS($B$1/H$3-1))</f>
        <v>2.4689895150376011</v>
      </c>
      <c r="AJ9" s="52">
        <f t="shared" si="2"/>
        <v>2.469868513349752</v>
      </c>
      <c r="AK9" s="52">
        <f>IF(OR(O$3 = 0,I$3=0), 0,0.2+0.025*ABS($D$1/M$3-1)/ABS(S$3)+0.04*ABS($B$1/G$3-1))</f>
        <v>2.6565798017223909</v>
      </c>
      <c r="AL9" s="52">
        <f>IF(OR(O$3 = 0,I$3=0), 0,0.5+0.025*ABS($D$1/M$3-1)/ABS((1-(S$3)^2)^0.5)+0.04*ABS($B$1/G$3-1))</f>
        <v>1.9247853549764278</v>
      </c>
      <c r="AM9" s="52">
        <f>IF(OR(O$3 = 0,I$3=0), 0,0.5+0.04*ABS($D$1/M$3-1)+0.04*ABS($B$1/G$3-1))</f>
        <v>2.4696059924075091</v>
      </c>
    </row>
    <row r="10" spans="1:39" ht="15" thickBot="1">
      <c r="A10" s="72" t="s">
        <v>45</v>
      </c>
      <c r="B10" s="72"/>
      <c r="C10" s="72"/>
      <c r="D10" s="73"/>
      <c r="E10" s="56"/>
      <c r="F10" s="57"/>
      <c r="G10" s="58">
        <v>0.1</v>
      </c>
      <c r="H10" s="58">
        <v>0.1</v>
      </c>
      <c r="I10" s="58">
        <v>0.1</v>
      </c>
      <c r="J10" s="57"/>
      <c r="K10" s="57"/>
      <c r="L10" s="57"/>
      <c r="M10" s="58">
        <v>0.1</v>
      </c>
      <c r="N10" s="58">
        <v>0.1</v>
      </c>
      <c r="O10" s="58">
        <v>0.1</v>
      </c>
      <c r="P10" s="57"/>
      <c r="Q10" s="57"/>
      <c r="R10" s="59"/>
      <c r="S10" s="60"/>
      <c r="T10" s="61"/>
      <c r="U10" s="61"/>
      <c r="V10" s="62">
        <v>0.1</v>
      </c>
      <c r="W10" s="62">
        <v>0.1</v>
      </c>
      <c r="X10" s="62">
        <v>0.1</v>
      </c>
      <c r="Y10" s="62">
        <v>0.1</v>
      </c>
      <c r="Z10" s="62">
        <v>0.1</v>
      </c>
      <c r="AA10" s="62">
        <v>0.1</v>
      </c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/>
    </row>
    <row r="11" spans="1:39" ht="15" thickBot="1">
      <c r="A11" s="74" t="s">
        <v>46</v>
      </c>
      <c r="B11" s="74"/>
      <c r="C11" s="74"/>
      <c r="D11" s="75"/>
      <c r="E11" s="76"/>
      <c r="F11" s="77">
        <f>IF(F5=0,1000,F8/ABS(F5))</f>
        <v>1.6366612111293992</v>
      </c>
      <c r="G11" s="77">
        <f>IF(G7=0,1000,G10/ABS(G7))</f>
        <v>3.9517453798774547</v>
      </c>
      <c r="H11" s="77">
        <f t="shared" ref="H11:I11" si="3">IF(H7=0,1000,H10/ABS(H7))</f>
        <v>2.0956442831217519</v>
      </c>
      <c r="I11" s="77">
        <f t="shared" si="3"/>
        <v>5.6492172211368059</v>
      </c>
      <c r="J11" s="77">
        <f t="shared" ref="J11:U11" si="4">IF(J5=0,1000,J8/ABS(J5))</f>
        <v>64.51612903189087</v>
      </c>
      <c r="K11" s="77">
        <f t="shared" si="4"/>
        <v>40.733197556164974</v>
      </c>
      <c r="L11" s="77">
        <f t="shared" si="4"/>
        <v>24.968789013781059</v>
      </c>
      <c r="M11" s="77">
        <f>IF(M7=0,1000,M10/ABS(M7))</f>
        <v>294.11764705876948</v>
      </c>
      <c r="N11" s="77">
        <f t="shared" ref="N11:O11" si="5">IF(N7=0,1000,N10/ABS(N7))</f>
        <v>99.99999999998326</v>
      </c>
      <c r="O11" s="77">
        <f t="shared" si="5"/>
        <v>495.04950495054413</v>
      </c>
      <c r="P11" s="77">
        <f t="shared" si="4"/>
        <v>438.59649122007113</v>
      </c>
      <c r="Q11" s="77">
        <f t="shared" si="4"/>
        <v>625.00000004586559</v>
      </c>
      <c r="R11" s="77">
        <f t="shared" si="4"/>
        <v>257.73195876603597</v>
      </c>
      <c r="S11" s="77">
        <f t="shared" si="4"/>
        <v>12.666249262325874</v>
      </c>
      <c r="T11" s="77">
        <f t="shared" si="4"/>
        <v>13.786280038239454</v>
      </c>
      <c r="U11" s="77">
        <f t="shared" si="4"/>
        <v>15.647254302041976</v>
      </c>
      <c r="V11" s="77">
        <f>IF(V7=0,1000,V10/ABS(V7))</f>
        <v>63.672537582390497</v>
      </c>
      <c r="W11" s="77">
        <f t="shared" ref="W11:X11" si="6">IF(W7=0,1000,W10/ABS(W7))</f>
        <v>5.9019557973981884</v>
      </c>
      <c r="X11" s="77">
        <f t="shared" si="6"/>
        <v>4.0305536910499624</v>
      </c>
      <c r="Y11" s="77">
        <f>IF(Y7=0,1000,Y10/ABS(Y7))</f>
        <v>194.5517834756034</v>
      </c>
      <c r="Z11" s="77">
        <f t="shared" ref="Z11:AA11" si="7">IF(Z7=0,1000,Z10/ABS(Z7))</f>
        <v>452.51064519350541</v>
      </c>
      <c r="AA11" s="77">
        <f t="shared" si="7"/>
        <v>1067.1302626775014</v>
      </c>
      <c r="AB11" s="77">
        <f>IF(AB6=0,1000,AB9/ABS(AB6))</f>
        <v>12.880486746161482</v>
      </c>
      <c r="AC11" s="77">
        <f t="shared" ref="AC11:AM11" si="8">IF(AC6=0,1000,AC9/ABS(AC6))</f>
        <v>19.639125198060462</v>
      </c>
      <c r="AD11" s="77">
        <f t="shared" si="8"/>
        <v>16.621949011000293</v>
      </c>
      <c r="AE11" s="77">
        <f t="shared" si="8"/>
        <v>476.03570773307962</v>
      </c>
      <c r="AF11" s="77">
        <f t="shared" si="8"/>
        <v>33.119782166739519</v>
      </c>
      <c r="AG11" s="77">
        <f t="shared" si="8"/>
        <v>184.67881042832192</v>
      </c>
      <c r="AH11" s="77">
        <f t="shared" si="8"/>
        <v>50.800219553225382</v>
      </c>
      <c r="AI11" s="77">
        <f t="shared" si="8"/>
        <v>255.10692460026755</v>
      </c>
      <c r="AJ11" s="77">
        <f t="shared" si="8"/>
        <v>76.658679709965782</v>
      </c>
      <c r="AK11" s="77">
        <f t="shared" si="8"/>
        <v>15.89792427243586</v>
      </c>
      <c r="AL11" s="77">
        <f t="shared" si="8"/>
        <v>79.586205667250454</v>
      </c>
      <c r="AM11" s="77">
        <f t="shared" si="8"/>
        <v>104.09875768211928</v>
      </c>
    </row>
    <row r="12" spans="1:39" ht="15.6" thickTop="1" thickBot="1">
      <c r="A12" s="78" t="s">
        <v>47</v>
      </c>
      <c r="B12" s="78"/>
      <c r="C12" s="78"/>
      <c r="D12" s="79"/>
      <c r="E12" s="80">
        <v>5</v>
      </c>
      <c r="F12" s="81">
        <v>49.506732940673828</v>
      </c>
      <c r="G12" s="81">
        <v>46.190601348876953</v>
      </c>
      <c r="H12" s="81">
        <v>46.157264709472656</v>
      </c>
      <c r="I12" s="81">
        <v>46.193317413330078</v>
      </c>
      <c r="J12" s="81">
        <v>119.99497985839844</v>
      </c>
      <c r="K12" s="81">
        <v>120.00556945800781</v>
      </c>
      <c r="L12" s="81">
        <v>119.99945831298828</v>
      </c>
      <c r="M12" s="81">
        <v>0.10004900395870209</v>
      </c>
      <c r="N12" s="81">
        <v>0.10008358210325241</v>
      </c>
      <c r="O12" s="81">
        <v>9.9953606724739075E-2</v>
      </c>
      <c r="P12" s="81">
        <v>119.97940063476562</v>
      </c>
      <c r="Q12" s="81">
        <v>120.0023193359375</v>
      </c>
      <c r="R12" s="82">
        <v>120.01829528808594</v>
      </c>
      <c r="S12" s="83">
        <v>0.5003732442855835</v>
      </c>
      <c r="T12" s="84">
        <v>0.50016671419143677</v>
      </c>
      <c r="U12" s="84">
        <v>0.500144362449646</v>
      </c>
      <c r="V12" s="84">
        <v>46.180549621582031</v>
      </c>
      <c r="W12" s="84">
        <v>1.1863996274769306E-2</v>
      </c>
      <c r="X12" s="84">
        <v>1.5091622248291969E-2</v>
      </c>
      <c r="Y12" s="84">
        <v>0.10004229843616486</v>
      </c>
      <c r="Z12" s="84">
        <v>0</v>
      </c>
      <c r="AA12" s="84">
        <v>3.7158120539970696E-4</v>
      </c>
      <c r="AB12" s="84">
        <v>2.3123898506164551</v>
      </c>
      <c r="AC12" s="84">
        <v>2.310565710067749</v>
      </c>
      <c r="AD12" s="84">
        <v>2.309262752532959</v>
      </c>
      <c r="AE12" s="84">
        <v>-4.0011930465698242</v>
      </c>
      <c r="AF12" s="84">
        <v>-4.0002384185791016</v>
      </c>
      <c r="AG12" s="84">
        <v>-3.9982213973999023</v>
      </c>
      <c r="AH12" s="84">
        <v>4.6213302612304687</v>
      </c>
      <c r="AI12" s="84">
        <v>4.6195907592773437</v>
      </c>
      <c r="AJ12" s="84">
        <v>4.6171927452087402</v>
      </c>
      <c r="AK12" s="84">
        <v>6.932218074798584</v>
      </c>
      <c r="AL12" s="84">
        <v>-11.999652862548828</v>
      </c>
      <c r="AM12" s="85">
        <v>13.858113288879395</v>
      </c>
    </row>
    <row r="13" spans="1:39">
      <c r="A13" s="86" t="s">
        <v>48</v>
      </c>
      <c r="B13" s="86"/>
      <c r="C13" s="86"/>
      <c r="D13" s="87"/>
      <c r="E13" s="88"/>
      <c r="F13" s="89">
        <v>7.8429406738251828E-3</v>
      </c>
      <c r="G13" s="90">
        <v>1.0408651123043455E-2</v>
      </c>
      <c r="H13" s="90">
        <v>3.985290527346308E-3</v>
      </c>
      <c r="I13" s="90">
        <v>5.3025866699201174E-3</v>
      </c>
      <c r="J13" s="89">
        <v>6.1201416015990162E-3</v>
      </c>
      <c r="K13" s="89">
        <v>1.3405419921781458E-3</v>
      </c>
      <c r="L13" s="89">
        <v>7.4683129882942012E-3</v>
      </c>
      <c r="M13" s="90">
        <v>3.0003958702090605E-5</v>
      </c>
      <c r="N13" s="90">
        <v>3.1582103252408844E-5</v>
      </c>
      <c r="O13" s="90">
        <v>5.2393275260922967E-5</v>
      </c>
      <c r="P13" s="89">
        <v>2.8059365234355482E-2</v>
      </c>
      <c r="Q13" s="89">
        <v>1.1193359374601641E-3</v>
      </c>
      <c r="R13" s="91">
        <v>2.6955288085957818E-2</v>
      </c>
      <c r="S13" s="92">
        <v>2.2579439301628756E-4</v>
      </c>
      <c r="T13" s="93">
        <v>5.2841434755213079E-4</v>
      </c>
      <c r="U13" s="93">
        <v>4.6449701655904008E-4</v>
      </c>
      <c r="V13" s="94">
        <v>6.4102899849913797E-3</v>
      </c>
      <c r="W13" s="94">
        <v>8.7313164370644326E-4</v>
      </c>
      <c r="X13" s="94">
        <v>2.9892599834423737E-4</v>
      </c>
      <c r="Y13" s="94">
        <v>1.6631993074514573E-5</v>
      </c>
      <c r="Z13" s="94">
        <v>1.839553464641295E-5</v>
      </c>
      <c r="AA13" s="94">
        <v>3.6256899513972037E-4</v>
      </c>
      <c r="AB13" s="94">
        <v>8.6770402423042015E-4</v>
      </c>
      <c r="AC13" s="94">
        <v>1.907451235408697E-3</v>
      </c>
      <c r="AD13" s="94">
        <v>3.6198588091043149E-3</v>
      </c>
      <c r="AE13" s="94">
        <v>9.0746510187056373E-4</v>
      </c>
      <c r="AF13" s="94">
        <v>2.3333909249951823E-3</v>
      </c>
      <c r="AG13" s="94">
        <v>1.3110974072914061E-3</v>
      </c>
      <c r="AH13" s="94">
        <v>3.5144204046844152E-4</v>
      </c>
      <c r="AI13" s="94">
        <v>1.0653742773438779E-3</v>
      </c>
      <c r="AJ13" s="94">
        <v>2.9464465112605254E-3</v>
      </c>
      <c r="AK13" s="94">
        <v>6.3952524873229777E-3</v>
      </c>
      <c r="AL13" s="94">
        <v>1.929758619574784E-3</v>
      </c>
      <c r="AM13" s="95">
        <v>1.5301070306072972E-3</v>
      </c>
    </row>
    <row r="14" spans="1:39">
      <c r="A14" s="96" t="s">
        <v>49</v>
      </c>
      <c r="B14" s="96"/>
      <c r="C14" s="96"/>
      <c r="D14" s="97"/>
      <c r="E14" s="98"/>
      <c r="F14" s="99">
        <v>1.5844679898529408E-2</v>
      </c>
      <c r="G14" s="99">
        <v>2.2529055367065474E-2</v>
      </c>
      <c r="H14" s="99">
        <v>8.6334111995370749E-3</v>
      </c>
      <c r="I14" s="99">
        <v>1.1477803167973671E-2</v>
      </c>
      <c r="J14" s="99">
        <v>5.1000712506793803E-3</v>
      </c>
      <c r="K14" s="99">
        <v>1.1170540031221086E-3</v>
      </c>
      <c r="L14" s="99">
        <v>6.2240096095532724E-3</v>
      </c>
      <c r="M14" s="99">
        <v>2.9998259032874359E-2</v>
      </c>
      <c r="N14" s="99">
        <v>3.1565689094079918E-2</v>
      </c>
      <c r="O14" s="99">
        <v>5.2390131853011786E-2</v>
      </c>
      <c r="P14" s="99">
        <v>2.3381350821320181E-2</v>
      </c>
      <c r="Q14" s="99">
        <v>9.3277062017726813E-4</v>
      </c>
      <c r="R14" s="100">
        <v>2.2464361249701706E-2</v>
      </c>
      <c r="S14" s="101">
        <v>4.5104839516332873E-2</v>
      </c>
      <c r="T14" s="102">
        <v>0.10553614713488939</v>
      </c>
      <c r="U14" s="102">
        <v>9.2786415536938227E-2</v>
      </c>
      <c r="V14" s="102">
        <v>1.3879003938048739E-2</v>
      </c>
      <c r="W14" s="102">
        <v>0</v>
      </c>
      <c r="X14" s="102">
        <v>0</v>
      </c>
      <c r="Y14" s="102">
        <v>1.6627725328855824E-2</v>
      </c>
      <c r="Z14" s="102">
        <v>0</v>
      </c>
      <c r="AA14" s="102">
        <v>0</v>
      </c>
      <c r="AB14" s="103">
        <v>3.7510048221379273E-2</v>
      </c>
      <c r="AC14" s="103">
        <v>8.2485335065847112E-2</v>
      </c>
      <c r="AD14" s="103">
        <v>0.15650854009421045</v>
      </c>
      <c r="AE14" s="103">
        <v>-2.2685007942296918E-2</v>
      </c>
      <c r="AF14" s="103">
        <v>-5.8365341569015988E-2</v>
      </c>
      <c r="AG14" s="103">
        <v>-3.278126653536817E-2</v>
      </c>
      <c r="AH14" s="103">
        <v>7.6053592587131775E-3</v>
      </c>
      <c r="AI14" s="103">
        <v>2.3067411966685075E-2</v>
      </c>
      <c r="AJ14" s="103">
        <v>6.3773977124780362E-2</v>
      </c>
      <c r="AK14" s="103">
        <v>9.2169028387470764E-2</v>
      </c>
      <c r="AL14" s="103">
        <v>-1.6084373700396438E-2</v>
      </c>
      <c r="AM14" s="104">
        <v>1.1040017314289875E-2</v>
      </c>
    </row>
    <row r="15" spans="1:39" ht="15" thickBot="1">
      <c r="A15" s="105" t="s">
        <v>50</v>
      </c>
      <c r="B15" s="105"/>
      <c r="C15" s="105"/>
      <c r="D15" s="106"/>
      <c r="E15" s="107"/>
      <c r="F15" s="108"/>
      <c r="G15" s="109">
        <v>1.8028320989076738E-2</v>
      </c>
      <c r="H15" s="109">
        <v>6.9027288946848665E-3</v>
      </c>
      <c r="I15" s="109">
        <v>9.1843538060450633E-3</v>
      </c>
      <c r="J15" s="108"/>
      <c r="K15" s="108"/>
      <c r="L15" s="108"/>
      <c r="M15" s="109">
        <v>6.000791740418121E-4</v>
      </c>
      <c r="N15" s="109">
        <v>6.3164206504817688E-4</v>
      </c>
      <c r="O15" s="109">
        <v>1.0478655052184593E-3</v>
      </c>
      <c r="P15" s="108"/>
      <c r="Q15" s="108"/>
      <c r="R15" s="110"/>
      <c r="S15" s="111"/>
      <c r="T15" s="112"/>
      <c r="U15" s="112"/>
      <c r="V15" s="113">
        <v>1.1102953122008105E-2</v>
      </c>
      <c r="W15" s="113">
        <v>1.5123090737099564E-3</v>
      </c>
      <c r="X15" s="113">
        <v>5.1775525823891469E-4</v>
      </c>
      <c r="Y15" s="113">
        <v>3.3263986149029146E-4</v>
      </c>
      <c r="Z15" s="113">
        <v>3.6791069292825898E-4</v>
      </c>
      <c r="AA15" s="113">
        <v>7.2513799027944074E-3</v>
      </c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4"/>
    </row>
    <row r="16" spans="1:39">
      <c r="A16" s="115" t="s">
        <v>43</v>
      </c>
      <c r="B16" s="115"/>
      <c r="C16" s="115"/>
      <c r="D16" s="116"/>
      <c r="E16" s="117"/>
      <c r="F16" s="118">
        <v>0.01</v>
      </c>
      <c r="G16" s="119"/>
      <c r="H16" s="119"/>
      <c r="I16" s="119"/>
      <c r="J16" s="118">
        <v>0.2</v>
      </c>
      <c r="K16" s="118">
        <v>0.2</v>
      </c>
      <c r="L16" s="118">
        <v>0.2</v>
      </c>
      <c r="M16" s="119"/>
      <c r="N16" s="119"/>
      <c r="O16" s="119"/>
      <c r="P16" s="118">
        <v>0.5</v>
      </c>
      <c r="Q16" s="118">
        <v>0.5</v>
      </c>
      <c r="R16" s="120">
        <v>0.5</v>
      </c>
      <c r="S16" s="121">
        <v>0.01</v>
      </c>
      <c r="T16" s="93">
        <v>0.01</v>
      </c>
      <c r="U16" s="93">
        <v>0.01</v>
      </c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</row>
    <row r="17" spans="1:39">
      <c r="A17" s="122" t="s">
        <v>44</v>
      </c>
      <c r="B17" s="122"/>
      <c r="C17" s="122"/>
      <c r="D17" s="123"/>
      <c r="E17" s="8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  <c r="S17" s="101"/>
      <c r="T17" s="102"/>
      <c r="U17" s="102"/>
      <c r="V17" s="102"/>
      <c r="W17" s="102"/>
      <c r="X17" s="102"/>
      <c r="Y17" s="102"/>
      <c r="Z17" s="102"/>
      <c r="AA17" s="102"/>
      <c r="AB17" s="103">
        <f>IF(OR(M$3 = 0,G$3=0), 0,0.2+0.025*ABS($D$1/M$3-1)/ABS(S$3)+0.04*ABS($B$1/G$3-1))</f>
        <v>2.6565798017223909</v>
      </c>
      <c r="AC17" s="103">
        <f>IF(OR(N$3 = 0,H$3=0), 0,0.2+0.025*ABS($D$1/N$3-1)/ABS(T$3)+0.04*ABS($B$1/H$3-1))</f>
        <v>2.6553300530351396</v>
      </c>
      <c r="AD17" s="103">
        <f t="shared" ref="AD17" si="9">IF(OR(O$3 = 0,I$3=0), 0,0.2+0.025*ABS($D$1/O$3-1)/ABS(U$3)+0.04*ABS($B$1/I$3-1))</f>
        <v>2.6568589147279651</v>
      </c>
      <c r="AE17" s="103">
        <f>IF(OR(O$3 = 0,I$3=0), 0,0.5+0.025*ABS($D$1/M$3-1)/ABS((1-(S$3)^2)^0.5)+0.04*ABS($B$1/G$3-1))</f>
        <v>1.9247853549764278</v>
      </c>
      <c r="AF17" s="103">
        <f t="shared" ref="AF17:AG17" si="10">IF(OR(P$3 = 0,J$3=0), 0,0.5+0.025*ABS($D$1/N$3-1)/ABS((1-(T$3)^2)^0.5)+0.04*ABS($B$1/H$3-1))</f>
        <v>1.9244430429521742</v>
      </c>
      <c r="AG17" s="103">
        <f t="shared" si="10"/>
        <v>1.9249848907413336</v>
      </c>
      <c r="AH17" s="103">
        <f>IF(OR(O$3 = 0,I$3=0), 0,0.5+0.04*ABS($D$1/M$3-1)+0.04*ABS($B$1/G$3-1))</f>
        <v>2.4696059924075091</v>
      </c>
      <c r="AI17" s="103">
        <f t="shared" ref="AI17:AJ17" si="11">IF(OR(P$3 = 0,J$3=0), 0,0.5+0.04*ABS($D$1/N$3-1)+0.04*ABS($B$1/H$3-1))</f>
        <v>2.4689895150376011</v>
      </c>
      <c r="AJ17" s="103">
        <f t="shared" si="11"/>
        <v>2.469868513349752</v>
      </c>
      <c r="AK17" s="103">
        <f>IF(OR(O$3 = 0,I$3=0), 0,0.2+0.025*ABS($D$1/M$3-1)/ABS(S$3)+0.04*ABS($B$1/G$3-1))</f>
        <v>2.6565798017223909</v>
      </c>
      <c r="AL17" s="103">
        <f>IF(OR(O$3 = 0,I$3=0), 0,0.5+0.025*ABS($D$1/M$3-1)/ABS((1-(S$3)^2)^0.5)+0.04*ABS($B$1/G$3-1))</f>
        <v>1.9247853549764278</v>
      </c>
      <c r="AM17" s="103">
        <f>IF(OR(O$3 = 0,I$3=0), 0,0.5+0.04*ABS($D$1/M$3-1)+0.04*ABS($B$1/G$3-1))</f>
        <v>2.4696059924075091</v>
      </c>
    </row>
    <row r="18" spans="1:39" ht="15" thickBot="1">
      <c r="A18" s="124" t="s">
        <v>45</v>
      </c>
      <c r="B18" s="124"/>
      <c r="C18" s="124"/>
      <c r="D18" s="125"/>
      <c r="E18" s="107"/>
      <c r="F18" s="108"/>
      <c r="G18" s="109">
        <v>0.1</v>
      </c>
      <c r="H18" s="109">
        <v>0.1</v>
      </c>
      <c r="I18" s="109">
        <v>0.1</v>
      </c>
      <c r="J18" s="108"/>
      <c r="K18" s="108"/>
      <c r="L18" s="108"/>
      <c r="M18" s="109">
        <v>0.1</v>
      </c>
      <c r="N18" s="109">
        <v>0.1</v>
      </c>
      <c r="O18" s="109">
        <v>0.1</v>
      </c>
      <c r="P18" s="108"/>
      <c r="Q18" s="108"/>
      <c r="R18" s="110"/>
      <c r="S18" s="111"/>
      <c r="T18" s="112"/>
      <c r="U18" s="112"/>
      <c r="V18" s="113">
        <v>0.1</v>
      </c>
      <c r="W18" s="113">
        <v>0.1</v>
      </c>
      <c r="X18" s="113">
        <v>0.1</v>
      </c>
      <c r="Y18" s="113">
        <v>0.1</v>
      </c>
      <c r="Z18" s="113">
        <v>0.1</v>
      </c>
      <c r="AA18" s="113">
        <v>0.1</v>
      </c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4"/>
    </row>
    <row r="19" spans="1:39" ht="15" thickBot="1">
      <c r="A19" s="115" t="s">
        <v>46</v>
      </c>
      <c r="B19" s="115"/>
      <c r="C19" s="115"/>
      <c r="D19" s="116"/>
      <c r="E19" s="117"/>
      <c r="F19" s="77">
        <f>IF(F13=0,1000,F16/ABS(F13))</f>
        <v>1.2750319575122797</v>
      </c>
      <c r="G19" s="77">
        <f>IF(G15=0,1000,G18/ABS(G15))</f>
        <v>5.5468282409986749</v>
      </c>
      <c r="H19" s="77">
        <f t="shared" ref="H19:I19" si="12">IF(H15=0,1000,H18/ABS(H15))</f>
        <v>14.487024121286362</v>
      </c>
      <c r="I19" s="77">
        <f t="shared" si="12"/>
        <v>10.888082287746892</v>
      </c>
      <c r="J19" s="77">
        <f t="shared" ref="J19:U19" si="13">IF(J13=0,1000,J16/ABS(J13))</f>
        <v>32.678982451606316</v>
      </c>
      <c r="K19" s="77">
        <f t="shared" si="13"/>
        <v>149.19338682933389</v>
      </c>
      <c r="L19" s="77">
        <f t="shared" si="13"/>
        <v>26.779809618782593</v>
      </c>
      <c r="M19" s="77">
        <f>IF(M15=0,1000,M18/ABS(M15))</f>
        <v>166.64467677898824</v>
      </c>
      <c r="N19" s="77">
        <f t="shared" ref="N19:O19" si="14">IF(N15=0,1000,N18/ABS(N15))</f>
        <v>158.31751166283195</v>
      </c>
      <c r="O19" s="77">
        <f t="shared" si="14"/>
        <v>95.432094578924008</v>
      </c>
      <c r="P19" s="77">
        <f t="shared" si="13"/>
        <v>17.819362477516322</v>
      </c>
      <c r="Q19" s="77">
        <f t="shared" si="13"/>
        <v>446.69342175730367</v>
      </c>
      <c r="R19" s="77">
        <f t="shared" si="13"/>
        <v>18.54923599427126</v>
      </c>
      <c r="S19" s="77">
        <f t="shared" si="13"/>
        <v>44.288079373515068</v>
      </c>
      <c r="T19" s="77">
        <f t="shared" si="13"/>
        <v>18.924542920389666</v>
      </c>
      <c r="U19" s="77">
        <f t="shared" si="13"/>
        <v>21.528663572651702</v>
      </c>
      <c r="V19" s="77">
        <f>IF(V15=0,1000,V18/ABS(V15))</f>
        <v>9.0066128264363758</v>
      </c>
      <c r="W19" s="77">
        <f t="shared" ref="W19:X19" si="15">IF(W15=0,1000,W18/ABS(W15))</f>
        <v>66.124049467403296</v>
      </c>
      <c r="X19" s="77">
        <f t="shared" si="15"/>
        <v>193.14144744785128</v>
      </c>
      <c r="Y19" s="77">
        <f>IF(Y15=0,1000,Y18/ABS(Y15))</f>
        <v>300.62542580429329</v>
      </c>
      <c r="Z19" s="77">
        <f t="shared" ref="Z19:AA19" si="16">IF(Z15=0,1000,Z18/ABS(Z15))</f>
        <v>271.80509270900581</v>
      </c>
      <c r="AA19" s="77">
        <f t="shared" si="16"/>
        <v>13.790478686886035</v>
      </c>
      <c r="AB19" s="77">
        <f>IF(AB14=0,1000,AB17/ABS(AB14))</f>
        <v>70.823150800649827</v>
      </c>
      <c r="AC19" s="77">
        <f t="shared" ref="AC19:AM19" si="17">IF(AC14=0,1000,AC17/ABS(AC14))</f>
        <v>32.191541089278715</v>
      </c>
      <c r="AD19" s="77">
        <f t="shared" si="17"/>
        <v>16.975807921591159</v>
      </c>
      <c r="AE19" s="77">
        <f>IF(AE14=0,1000,AE17/ABS(AE14))</f>
        <v>84.848343887400816</v>
      </c>
      <c r="AF19" s="77">
        <f t="shared" si="17"/>
        <v>32.972359815226199</v>
      </c>
      <c r="AG19" s="77">
        <f t="shared" si="17"/>
        <v>58.722102413719746</v>
      </c>
      <c r="AH19" s="77">
        <f t="shared" si="17"/>
        <v>324.71917609653656</v>
      </c>
      <c r="AI19" s="77">
        <f t="shared" si="17"/>
        <v>107.03365937207951</v>
      </c>
      <c r="AJ19" s="77">
        <f t="shared" si="17"/>
        <v>38.728469270737179</v>
      </c>
      <c r="AK19" s="77">
        <f t="shared" si="17"/>
        <v>28.822912080122567</v>
      </c>
      <c r="AL19" s="77">
        <f t="shared" si="17"/>
        <v>119.66803251586892</v>
      </c>
      <c r="AM19" s="77">
        <f t="shared" si="17"/>
        <v>223.6958441370308</v>
      </c>
    </row>
    <row r="20" spans="1:39" ht="15" thickTop="1"/>
  </sheetData>
  <mergeCells count="18"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conditionalFormatting sqref="F11:AM11 F19:AM19">
    <cfRule type="cellIs" dxfId="3" priority="1" operator="between">
      <formula>2</formula>
      <formula>1</formula>
    </cfRule>
    <cfRule type="cellIs" dxfId="2" priority="2" operator="lessThanOr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meter_result</vt:lpstr>
      <vt:lpstr>pnt #1</vt:lpstr>
      <vt:lpstr>pnt #2</vt:lpstr>
      <vt:lpstr>pnt #3</vt:lpstr>
      <vt:lpstr>pnt #4</vt:lpstr>
      <vt:lpstr>pnt #5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2020-09-28T13:57:29Z</dcterms:created>
  <dcterms:modified xsi:type="dcterms:W3CDTF">2020-09-28T13:58:22Z</dcterms:modified>
</cp:coreProperties>
</file>