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oltcaek\AppData\Local\Microsoft\Windows\INetCache\Content.Outlook\SL52QJR6\"/>
    </mc:Choice>
  </mc:AlternateContent>
  <xr:revisionPtr revIDLastSave="0" documentId="8_{2C4B2B3F-B89A-448E-B79E-4B5E639F767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Заявка" sheetId="1" r:id="rId1"/>
    <sheet name="МВЗ" sheetId="2" r:id="rId2"/>
    <sheet name="Адреса" sheetId="3" r:id="rId3"/>
    <sheet name="Грузополучатели" sheetId="5" r:id="rId4"/>
  </sheets>
  <definedNames>
    <definedName name="_xlnm._FilterDatabase" localSheetId="2" hidden="1">Адреса!$A$1:$C$7</definedName>
    <definedName name="_xlnm._FilterDatabase" localSheetId="1" hidden="1">МВЗ!$A$1:$C$2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C21" i="1"/>
  <c r="C19" i="1"/>
  <c r="C17" i="1"/>
  <c r="C5" i="1" l="1"/>
</calcChain>
</file>

<file path=xl/sharedStrings.xml><?xml version="1.0" encoding="utf-8"?>
<sst xmlns="http://schemas.openxmlformats.org/spreadsheetml/2006/main" count="126" uniqueCount="104">
  <si>
    <t xml:space="preserve">												</t>
  </si>
  <si>
    <t>0356-5212</t>
  </si>
  <si>
    <t>COST-CENTER</t>
  </si>
  <si>
    <t>RESPONSIBLE PERSON</t>
  </si>
  <si>
    <t>SHORT TEXT</t>
  </si>
  <si>
    <t>IND FREIGHTS OUTBOUN</t>
  </si>
  <si>
    <t xml:space="preserve">ООО «Деловые Линии»
190013, Санкт-Петербург, улица Бронницкая, дом 30, литер А </t>
  </si>
  <si>
    <t xml:space="preserve">АО "Квенбергер Логистикс Рус"											
199106 Санкт-Петербург, 22-я линия 3, корпус 1, литер М             </t>
  </si>
  <si>
    <t xml:space="preserve">№ грузового места	 (если имеется) / вес / ДxШxВ											</t>
  </si>
  <si>
    <r>
      <t xml:space="preserve">Экспедитор:												
</t>
    </r>
    <r>
      <rPr>
        <i/>
        <sz val="10"/>
        <color theme="1"/>
        <rFont val="Arial"/>
        <family val="2"/>
        <charset val="204"/>
      </rPr>
      <t>выбор из списка</t>
    </r>
  </si>
  <si>
    <r>
      <t xml:space="preserve">Грузоотправитель:
</t>
    </r>
    <r>
      <rPr>
        <i/>
        <sz val="10"/>
        <color theme="1"/>
        <rFont val="Arial"/>
        <family val="2"/>
        <charset val="204"/>
      </rPr>
      <t>выбор из списка</t>
    </r>
  </si>
  <si>
    <r>
      <t xml:space="preserve">Грузополучатель:												
</t>
    </r>
    <r>
      <rPr>
        <i/>
        <sz val="10"/>
        <color theme="1"/>
        <rFont val="Arial"/>
        <family val="2"/>
        <charset val="204"/>
      </rPr>
      <t>выбор из списка</t>
    </r>
  </si>
  <si>
    <r>
      <t xml:space="preserve">Сведения о грузе:
</t>
    </r>
    <r>
      <rPr>
        <i/>
        <sz val="10"/>
        <color theme="1"/>
        <rFont val="Arial"/>
        <family val="2"/>
        <charset val="204"/>
      </rPr>
      <t>заполнить</t>
    </r>
  </si>
  <si>
    <r>
      <t xml:space="preserve">Контактное лицо
грузополучателя:
</t>
    </r>
    <r>
      <rPr>
        <i/>
        <sz val="10"/>
        <color theme="1"/>
        <rFont val="Arial"/>
        <family val="2"/>
        <charset val="204"/>
      </rPr>
      <t>заполнить</t>
    </r>
  </si>
  <si>
    <r>
      <t xml:space="preserve">Дата заявки:
</t>
    </r>
    <r>
      <rPr>
        <i/>
        <sz val="10"/>
        <color theme="1"/>
        <rFont val="Arial"/>
        <family val="2"/>
        <charset val="204"/>
      </rPr>
      <t>заполнить</t>
    </r>
  </si>
  <si>
    <r>
      <t xml:space="preserve">Центр затрат:
</t>
    </r>
    <r>
      <rPr>
        <i/>
        <sz val="10"/>
        <color theme="1"/>
        <rFont val="Arial"/>
        <family val="2"/>
        <charset val="204"/>
      </rPr>
      <t>выбор из списка</t>
    </r>
  </si>
  <si>
    <r>
      <t xml:space="preserve">Номер накладной:
</t>
    </r>
    <r>
      <rPr>
        <i/>
        <sz val="10"/>
        <color theme="1"/>
        <rFont val="Arial"/>
        <family val="2"/>
        <charset val="204"/>
      </rPr>
      <t>заполнить</t>
    </r>
  </si>
  <si>
    <t>Игонин Олег Николаевич</t>
  </si>
  <si>
    <r>
      <t xml:space="preserve">№/дата накладной ТК:
</t>
    </r>
    <r>
      <rPr>
        <i/>
        <sz val="10"/>
        <color theme="1"/>
        <rFont val="Arial"/>
        <family val="2"/>
        <charset val="204"/>
      </rPr>
      <t>заполняется логистикой</t>
    </r>
  </si>
  <si>
    <t>Заявка на перевозку грузов автомобильным транспортом</t>
  </si>
  <si>
    <t>Контактные данные</t>
  </si>
  <si>
    <t>менеджера по транспорту</t>
  </si>
  <si>
    <t>Потапкин Алексей</t>
  </si>
  <si>
    <t>Мобильный: +7 (916) 420 10 80</t>
  </si>
  <si>
    <r>
      <t xml:space="preserve">E-mail: </t>
    </r>
    <r>
      <rPr>
        <u/>
        <sz val="8"/>
        <color theme="1"/>
        <rFont val="Arial"/>
        <family val="2"/>
        <charset val="204"/>
      </rPr>
      <t>potapaex@schaeffler.com</t>
    </r>
    <r>
      <rPr>
        <sz val="8"/>
        <color theme="1"/>
        <rFont val="Arial"/>
        <family val="2"/>
        <charset val="204"/>
      </rPr>
      <t xml:space="preserve"> </t>
    </r>
  </si>
  <si>
    <t>для внутреннего пользования ООО "Шэффлер Руссланд"</t>
  </si>
  <si>
    <t>Конина Екатерина Евгеньевна</t>
  </si>
  <si>
    <t>Чаплина Ольга Евгеньевна</t>
  </si>
  <si>
    <t>Реквизиты</t>
  </si>
  <si>
    <t>х</t>
  </si>
  <si>
    <t>Транспортная компания</t>
  </si>
  <si>
    <t>ООО "Шэффлер Руссланд" (офис)
119017 Москва, 1-й Казачий переулок, дом 5/2, стр.2</t>
  </si>
  <si>
    <t>Шэффлер Руссланд</t>
  </si>
  <si>
    <t>Обособленное подразделение ООО "Шэффлер Руссланд" в г. Мытищи (склад)
141031, Московская область, Мытищинский район, шоссе Липкинское, 2-й километр, владение 7</t>
  </si>
  <si>
    <t>ПАО "НЛМК" г.Липецк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</si>
  <si>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</si>
  <si>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</si>
  <si>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</si>
  <si>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</si>
  <si>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</si>
  <si>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</si>
  <si>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</si>
  <si>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ООО "Сименс Мобильность"  г. Санкт-Петербург</t>
  </si>
  <si>
    <t>83000-1</t>
  </si>
  <si>
    <t>ООО "Сименс Мобильность"  г. Сочи</t>
  </si>
  <si>
    <t>83000-2</t>
  </si>
  <si>
    <t>ООО "Сименс Мобильность"  г. Москва</t>
  </si>
  <si>
    <t>83000-3</t>
  </si>
  <si>
    <t>ОАО "Магнитогорский металлургический комбинат" г. Магнитогорск</t>
  </si>
  <si>
    <t>ООО "ПК НЭВЗ" г. Новочеркасск</t>
  </si>
  <si>
    <t>АО "ОЭМК"  г. Старый Оскол</t>
  </si>
  <si>
    <t>Контактное лицо грузополучателя</t>
  </si>
  <si>
    <t>Грузополучатель</t>
  </si>
  <si>
    <t>Номер грузополучателя</t>
  </si>
  <si>
    <t>Заявитель</t>
  </si>
  <si>
    <t>ООО "КРАФТЕР-ЦФО", 350000, Краснодарский край, ул. им. Гоголя, д. 74, литер А</t>
  </si>
  <si>
    <t>ООО "ГТЛС", Россия, 121354, г. Москва, ул. Дорогобужская, д. 14.ю стр. 5</t>
  </si>
  <si>
    <t xml:space="preserve">ФИО, подпись заявителя </t>
  </si>
  <si>
    <t xml:space="preserve">Номер грузополучателя:												
</t>
  </si>
  <si>
    <t>Болдырева Ольга Александровна</t>
  </si>
  <si>
    <r>
      <t xml:space="preserve">Номер поставки:
</t>
    </r>
    <r>
      <rPr>
        <i/>
        <sz val="10"/>
        <color theme="1"/>
        <rFont val="Arial"/>
        <family val="2"/>
        <charset val="204"/>
      </rPr>
      <t>заполнить</t>
    </r>
  </si>
  <si>
    <t>ОАО "Октябрьский электровагоноремонтный завод"</t>
  </si>
  <si>
    <t>Саломатин Анатолий Егорович, Т. (4742) 44-45-64; Орешина Екатерина Игоревна Тел.: +7 (4742) 44 49 55</t>
  </si>
  <si>
    <t>Боценко Влад 8(936)-222-25-03</t>
  </si>
  <si>
    <t>Абзалилов Руслан  8 916 733 46 77</t>
  </si>
  <si>
    <t>Комарова Е.Н. 8-903-526-20-49</t>
  </si>
  <si>
    <t xml:space="preserve">Дежурный по складу   тел. +7-981-864-08-91 </t>
  </si>
  <si>
    <t>Дежурный по складу, тел. +7 988 288 04 13</t>
  </si>
  <si>
    <t xml:space="preserve">Дежурный склад 7 (985) 638 40 95 </t>
  </si>
  <si>
    <t>Кириллова Юлия Сергеевна Тел. +7 3519 249322</t>
  </si>
  <si>
    <t>Зиборова Ольга Ивановна
37-55-57</t>
  </si>
  <si>
    <t>Сорокина Маргарита Сергеевна, Тел. (812) 4496322, доб. 478</t>
  </si>
  <si>
    <t>ФИО, подпись держателя центра затрат</t>
  </si>
  <si>
    <t>8-921-634-90-57 Рафаиль</t>
  </si>
  <si>
    <t>Ст. кладовщик Тюринова Ольга Сергеевна ( 8-918-892-79-68), ст. кладовщик  Подобина Оксана Сергеевна (8-903-525-47-59)</t>
  </si>
  <si>
    <t>Парехин Д.В. тел.(812) 318-12-85 (доб.306)</t>
  </si>
  <si>
    <t xml:space="preserve">Алексей 8 980 355 08 35 </t>
  </si>
  <si>
    <t>Климов Кирилл, тел. 8911 999-53-31,</t>
  </si>
  <si>
    <t>Ховалыг Маадыр</t>
  </si>
  <si>
    <r>
      <t xml:space="preserve">Адрес грузополучателя:												
</t>
    </r>
    <r>
      <rPr>
        <i/>
        <sz val="10"/>
        <color theme="1"/>
        <rFont val="Arial"/>
        <family val="2"/>
        <charset val="204"/>
      </rPr>
      <t>выбор из списка</t>
    </r>
  </si>
  <si>
    <t>Адрес грузополучателя</t>
  </si>
  <si>
    <t>г. Липецк, ул. Металлургов, д.2</t>
  </si>
  <si>
    <t>398040, г.Липецк, пл.Металлургов, д.2 на территории НЛМК. Въезд на территорию через КПП №8 (52.564843, 39.650639)</t>
  </si>
  <si>
    <t> г. Санкт-Петербург, ул. Киевская 5, склад № 5</t>
  </si>
  <si>
    <t>142632 Московская область, Орехово-Зуевский район, д. Демихиво</t>
  </si>
  <si>
    <t xml:space="preserve">196641 г. Санкт-Петербург, пос. Металлострой, Дорога на Металлострой, дом 3, корпус 10, строение 1 </t>
  </si>
  <si>
    <t>г. Сочи, ул. Ленина, 157, вагонное депо</t>
  </si>
  <si>
    <t>г. Москва, 2-й Амбулаторный проезд, 8а, вагонное депо</t>
  </si>
  <si>
    <t>192148, Санкт-Петербург г, Седова ул, дом № 45</t>
  </si>
  <si>
    <t xml:space="preserve">140408  г. Коломна ул.Партизан, д.42 </t>
  </si>
  <si>
    <t xml:space="preserve">141009 г. Мытищи, ул. Колонцова, д.4  </t>
  </si>
  <si>
    <t xml:space="preserve"> 346400 г. Новочеркасск, Ростовская обл.ул. Машиностроителей, д. 7- а  </t>
  </si>
  <si>
    <t>455000  город   Магнитогорск   область   Челябинская    улица   Кирова ,  дом  93</t>
  </si>
  <si>
    <t>192148, г.Санкт-Петербург, Железнодорожный проспект, дом 45, литер Д, здание № 8, помещение 1Н, комната 25</t>
  </si>
  <si>
    <t>Санкт-Петербург, ул.Белоостровская, 17, Въезд на территорию с ул. Земледельческая, напротив Третьего парка, ПРОЕЗД ПОД ШЛАГБАУМ</t>
  </si>
  <si>
    <t>г. Старый Оскол, проспект Алексея Угарова,218</t>
  </si>
  <si>
    <t>ООО "МЕТРОВАГОНМАШ-СЕРВИС"</t>
  </si>
  <si>
    <t>г. Москва, ул. Родниковая д. 3 стр. 1, территория электродепо «Солнцево».</t>
  </si>
  <si>
    <t>Ольга кладовщик 8 963 658-66-09</t>
  </si>
  <si>
    <t>060, 067-2019 IND</t>
  </si>
  <si>
    <t xml:space="preserve">14172664, 14172665 </t>
  </si>
  <si>
    <r>
      <t xml:space="preserve">Стоимость товаров без НДС:	</t>
    </r>
    <r>
      <rPr>
        <b/>
        <i/>
        <sz val="10"/>
        <color theme="1"/>
        <rFont val="Arial"/>
        <family val="2"/>
        <charset val="204"/>
      </rPr>
      <t xml:space="preserve"> 2 184 344,75 руб.</t>
    </r>
  </si>
  <si>
    <r>
      <t xml:space="preserve">Вес брутто: </t>
    </r>
    <r>
      <rPr>
        <b/>
        <i/>
        <sz val="10"/>
        <color theme="1"/>
        <rFont val="Arial"/>
        <family val="2"/>
        <charset val="204"/>
      </rPr>
      <t xml:space="preserve">1 106,96 кг </t>
    </r>
  </si>
  <si>
    <r>
      <t xml:space="preserve">Количество грузовых мест:	</t>
    </r>
    <r>
      <rPr>
        <i/>
        <sz val="10"/>
        <color theme="1"/>
        <rFont val="Arial"/>
        <family val="2"/>
        <charset val="204"/>
      </rPr>
      <t xml:space="preserve"> 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</si>
</sst>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5" x14ac:knownFonts="1"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Arial"/>
      <family val="2"/>
      <charset val="204"/>
    </font>
    <font>
      <b/>
      <sz val="13"/>
      <color theme="3"/>
      <name val="Arial"/>
      <family val="2"/>
      <charset val="204"/>
    </font>
    <font>
      <b/>
      <sz val="11"/>
      <color theme="3"/>
      <name val="Arial"/>
      <family val="2"/>
      <charset val="204"/>
    </font>
    <font>
      <sz val="10"/>
      <color rgb="FF006100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9C6500"/>
      <name val="Arial"/>
      <family val="2"/>
      <charset val="204"/>
    </font>
    <font>
      <sz val="10"/>
      <color rgb="FF3F3F76"/>
      <name val="Arial"/>
      <family val="2"/>
      <charset val="204"/>
    </font>
    <font>
      <b/>
      <sz val="10"/>
      <color rgb="FF3F3F3F"/>
      <name val="Arial"/>
      <family val="2"/>
      <charset val="204"/>
    </font>
    <font>
      <b/>
      <sz val="10"/>
      <color rgb="FFFA7D00"/>
      <name val="Arial"/>
      <family val="2"/>
      <charset val="204"/>
    </font>
    <font>
      <sz val="10"/>
      <color rgb="FFFA7D0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i/>
      <sz val="10"/>
      <color rgb="FF7F7F7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sz val="8"/>
      <name val="Arial Cyr"/>
      <charset val="204"/>
    </font>
    <font>
      <sz val="8"/>
      <color rgb="FFFF0000"/>
      <name val="Arial Cyr"/>
      <charset val="204"/>
    </font>
    <font>
      <sz val="10"/>
      <name val="Arial"/>
      <family val="2"/>
    </font>
    <font>
      <sz val="10"/>
      <name val="Arial Cyr"/>
      <charset val="204"/>
    </font>
    <font>
      <i/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8"/>
      <color rgb="FF00B050"/>
      <name val="Arial Cyr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u/>
      <sz val="8"/>
      <color theme="1"/>
      <name val="Arial"/>
      <family val="2"/>
      <charset val="204"/>
    </font>
    <font>
      <i/>
      <sz val="11"/>
      <color theme="1"/>
      <name val="Arial"/>
      <family val="2"/>
      <charset val="204"/>
    </font>
    <font>
      <b/>
      <sz val="8"/>
      <name val="Arial Cyr"/>
      <charset val="204"/>
    </font>
    <font>
      <b/>
      <sz val="11"/>
      <name val="Calibri"/>
      <family val="2"/>
      <charset val="204"/>
    </font>
    <font>
      <u/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2" fillId="0" borderId="0"/>
    <xf numFmtId="0" fontId="21" fillId="0" borderId="0"/>
  </cellStyleXfs>
  <cellXfs count="60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19" fillId="0" borderId="0" xfId="0" applyFont="1" applyFill="1" applyBorder="1"/>
    <xf numFmtId="0" fontId="19" fillId="0" borderId="0" xfId="0" applyFont="1" applyFill="1" applyBorder="1" applyAlignment="1">
      <alignment vertical="top" wrapText="1"/>
    </xf>
    <xf numFmtId="0" fontId="20" fillId="0" borderId="14" xfId="0" applyFont="1" applyFill="1" applyBorder="1" applyAlignment="1">
      <alignment horizontal="left" vertical="top" wrapText="1"/>
    </xf>
    <xf numFmtId="14" fontId="0" fillId="34" borderId="10" xfId="0" applyNumberFormat="1" applyFill="1" applyBorder="1" applyAlignment="1">
      <alignment horizontal="left" vertical="top"/>
    </xf>
    <xf numFmtId="0" fontId="0" fillId="0" borderId="22" xfId="0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16" fillId="33" borderId="0" xfId="0" applyFont="1" applyFill="1" applyBorder="1"/>
    <xf numFmtId="0" fontId="0" fillId="33" borderId="0" xfId="0" applyFill="1" applyBorder="1"/>
    <xf numFmtId="0" fontId="0" fillId="33" borderId="10" xfId="0" applyFill="1" applyBorder="1" applyAlignment="1">
      <alignment horizontal="left" vertical="center" wrapText="1"/>
    </xf>
    <xf numFmtId="0" fontId="16" fillId="33" borderId="18" xfId="0" applyFont="1" applyFill="1" applyBorder="1"/>
    <xf numFmtId="0" fontId="16" fillId="33" borderId="19" xfId="0" applyFont="1" applyFill="1" applyBorder="1"/>
    <xf numFmtId="0" fontId="0" fillId="33" borderId="0" xfId="0" applyFont="1" applyFill="1" applyBorder="1"/>
    <xf numFmtId="0" fontId="16" fillId="35" borderId="10" xfId="0" applyFont="1" applyFill="1" applyBorder="1" applyAlignment="1">
      <alignment wrapText="1"/>
    </xf>
    <xf numFmtId="0" fontId="16" fillId="35" borderId="10" xfId="0" applyFont="1" applyFill="1" applyBorder="1" applyAlignment="1">
      <alignment vertical="top" wrapText="1"/>
    </xf>
    <xf numFmtId="14" fontId="0" fillId="33" borderId="10" xfId="0" applyNumberFormat="1" applyFill="1" applyBorder="1" applyAlignment="1">
      <alignment horizontal="left" vertical="top" wrapText="1"/>
    </xf>
    <xf numFmtId="0" fontId="18" fillId="0" borderId="0" xfId="0" applyFont="1" applyFill="1"/>
    <xf numFmtId="0" fontId="16" fillId="33" borderId="0" xfId="0" applyFont="1" applyFill="1" applyBorder="1" applyAlignment="1">
      <alignment wrapText="1"/>
    </xf>
    <xf numFmtId="14" fontId="0" fillId="33" borderId="0" xfId="0" applyNumberFormat="1" applyFill="1" applyBorder="1" applyAlignment="1">
      <alignment horizontal="left" vertical="top"/>
    </xf>
    <xf numFmtId="0" fontId="0" fillId="33" borderId="20" xfId="0" applyFill="1" applyBorder="1"/>
    <xf numFmtId="0" fontId="0" fillId="33" borderId="21" xfId="0" applyFill="1" applyBorder="1"/>
    <xf numFmtId="0" fontId="26" fillId="0" borderId="14" xfId="0" applyFont="1" applyFill="1" applyBorder="1" applyAlignment="1">
      <alignment horizontal="left" vertical="top" wrapText="1"/>
    </xf>
    <xf numFmtId="0" fontId="0" fillId="33" borderId="23" xfId="0" applyFont="1" applyFill="1" applyBorder="1" applyAlignment="1">
      <alignment wrapText="1"/>
    </xf>
    <xf numFmtId="0" fontId="27" fillId="33" borderId="0" xfId="0" applyFont="1" applyFill="1" applyBorder="1" applyAlignment="1">
      <alignment wrapText="1"/>
    </xf>
    <xf numFmtId="0" fontId="28" fillId="33" borderId="0" xfId="0" applyFont="1" applyFill="1" applyBorder="1" applyAlignment="1">
      <alignment wrapText="1"/>
    </xf>
    <xf numFmtId="0" fontId="0" fillId="33" borderId="0" xfId="0" applyFill="1"/>
    <xf numFmtId="0" fontId="31" fillId="0" borderId="14" xfId="0" applyFont="1" applyFill="1" applyBorder="1" applyAlignment="1">
      <alignment horizontal="center"/>
    </xf>
    <xf numFmtId="0" fontId="26" fillId="0" borderId="0" xfId="0" applyFont="1" applyFill="1" applyBorder="1"/>
    <xf numFmtId="0" fontId="20" fillId="0" borderId="0" xfId="0" applyFont="1" applyFill="1" applyBorder="1"/>
    <xf numFmtId="0" fontId="26" fillId="0" borderId="14" xfId="0" applyFont="1" applyFill="1" applyBorder="1"/>
    <xf numFmtId="0" fontId="20" fillId="0" borderId="14" xfId="0" applyFont="1" applyFill="1" applyBorder="1"/>
    <xf numFmtId="0" fontId="0" fillId="36" borderId="11" xfId="0" applyFill="1" applyBorder="1"/>
    <xf numFmtId="0" fontId="0" fillId="36" borderId="13" xfId="0" applyFill="1" applyBorder="1"/>
    <xf numFmtId="0" fontId="24" fillId="36" borderId="12" xfId="0" quotePrefix="1" applyFont="1" applyFill="1" applyBorder="1"/>
    <xf numFmtId="14" fontId="0" fillId="36" borderId="10" xfId="0" applyNumberFormat="1" applyFill="1" applyBorder="1" applyAlignment="1">
      <alignment horizontal="left" vertical="center"/>
    </xf>
    <xf numFmtId="0" fontId="0" fillId="33" borderId="10" xfId="0" applyFill="1" applyBorder="1" applyAlignment="1">
      <alignment vertical="center"/>
    </xf>
    <xf numFmtId="164" fontId="0" fillId="36" borderId="10" xfId="0" applyNumberFormat="1" applyFont="1" applyFill="1" applyBorder="1" applyAlignment="1">
      <alignment horizontal="left" vertical="center" wrapText="1"/>
    </xf>
    <xf numFmtId="14" fontId="0" fillId="33" borderId="0" xfId="0" applyNumberFormat="1" applyFill="1" applyBorder="1" applyAlignment="1">
      <alignment horizontal="left" vertical="top" wrapText="1"/>
    </xf>
    <xf numFmtId="0" fontId="32" fillId="0" borderId="14" xfId="0" applyFont="1" applyBorder="1" applyAlignment="1">
      <alignment vertical="center"/>
    </xf>
    <xf numFmtId="0" fontId="0" fillId="0" borderId="14" xfId="0" applyBorder="1"/>
    <xf numFmtId="0" fontId="0" fillId="33" borderId="10" xfId="0" applyNumberFormat="1" applyFill="1" applyBorder="1" applyAlignment="1">
      <alignment horizontal="left" vertical="top" wrapText="1"/>
    </xf>
    <xf numFmtId="14" fontId="33" fillId="33" borderId="0" xfId="0" applyNumberFormat="1" applyFont="1" applyFill="1" applyBorder="1" applyAlignment="1">
      <alignment horizontal="left" vertical="top"/>
    </xf>
    <xf numFmtId="0" fontId="16" fillId="35" borderId="11" xfId="0" applyFont="1" applyFill="1" applyBorder="1" applyAlignment="1">
      <alignment vertical="top" wrapText="1"/>
    </xf>
    <xf numFmtId="0" fontId="16" fillId="35" borderId="13" xfId="0" applyFont="1" applyFill="1" applyBorder="1" applyAlignment="1">
      <alignment vertical="top" wrapText="1"/>
    </xf>
    <xf numFmtId="0" fontId="16" fillId="35" borderId="12" xfId="0" applyFont="1" applyFill="1" applyBorder="1" applyAlignment="1">
      <alignment vertical="top" wrapText="1"/>
    </xf>
    <xf numFmtId="0" fontId="0" fillId="0" borderId="10" xfId="0" applyFill="1" applyBorder="1" applyAlignment="1">
      <alignment vertical="center" wrapText="1"/>
    </xf>
    <xf numFmtId="0" fontId="34" fillId="0" borderId="14" xfId="0" applyFont="1" applyBorder="1" applyAlignment="1">
      <alignment horizontal="left" vertical="center"/>
    </xf>
    <xf numFmtId="0" fontId="34" fillId="0" borderId="14" xfId="0" applyFont="1" applyBorder="1" applyAlignment="1">
      <alignment horizontal="left" vertical="center" wrapText="1"/>
    </xf>
    <xf numFmtId="0" fontId="34" fillId="0" borderId="14" xfId="0" applyFont="1" applyFill="1" applyBorder="1" applyAlignment="1">
      <alignment horizontal="left" vertical="center"/>
    </xf>
    <xf numFmtId="0" fontId="0" fillId="0" borderId="14" xfId="0" applyFill="1" applyBorder="1"/>
    <xf numFmtId="0" fontId="25" fillId="33" borderId="0" xfId="0" applyFont="1" applyFill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30" fillId="33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</cellXfs>
  <cellStyles count="45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Normal_Лист1" xfId="42" xr:uid="{00000000-0005-0000-0000-000012000000}"/>
    <cellStyle name="Standard_Tabelle1" xfId="43" xr:uid="{00000000-0005-0000-0000-000013000000}"/>
    <cellStyle name="Stil 1" xfId="44" xr:uid="{00000000-0005-0000-0000-000014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12" workbookViewId="0">
      <selection activeCell="C19" sqref="C19"/>
    </sheetView>
  </sheetViews>
  <sheetFormatPr defaultRowHeight="12.75" x14ac:dyDescent="0.2"/>
  <cols>
    <col min="1" max="1" width="1.7109375" customWidth="1"/>
    <col min="2" max="2" width="26" customWidth="1"/>
    <col min="3" max="3" width="57.140625" customWidth="1"/>
    <col min="4" max="4" width="1.85546875" customWidth="1"/>
  </cols>
  <sheetData>
    <row r="1" spans="1:4" ht="9" customHeight="1" x14ac:dyDescent="0.2">
      <c r="A1" s="8"/>
      <c r="B1" s="9"/>
      <c r="C1" s="9"/>
      <c r="D1" s="10"/>
    </row>
    <row r="2" spans="1:4" ht="18" x14ac:dyDescent="0.2">
      <c r="A2" s="11"/>
      <c r="B2" s="56" t="s">
        <v>19</v>
      </c>
      <c r="C2" s="57"/>
      <c r="D2" s="12"/>
    </row>
    <row r="3" spans="1:4" ht="14.25" x14ac:dyDescent="0.2">
      <c r="A3" s="11"/>
      <c r="B3" s="58" t="s">
        <v>25</v>
      </c>
      <c r="C3" s="59"/>
      <c r="D3" s="12"/>
    </row>
    <row r="4" spans="1:4" ht="13.5" thickBot="1" x14ac:dyDescent="0.25">
      <c r="A4" s="11"/>
      <c r="B4" s="14"/>
      <c r="C4" s="14"/>
      <c r="D4" s="12"/>
    </row>
    <row r="5" spans="1:4" ht="26.25" thickBot="1" x14ac:dyDescent="0.25">
      <c r="A5" s="11"/>
      <c r="B5" s="19" t="s">
        <v>14</v>
      </c>
      <c r="C5" s="40">
        <f ca="1">TODAY()</f>
        <v>43914</v>
      </c>
      <c r="D5" s="12"/>
    </row>
    <row r="6" spans="1:4" ht="13.5" thickBot="1" x14ac:dyDescent="0.25">
      <c r="A6" s="11"/>
      <c r="B6" s="14"/>
      <c r="C6" s="14"/>
      <c r="D6" s="12"/>
    </row>
    <row r="7" spans="1:4" ht="26.25" thickBot="1" x14ac:dyDescent="0.25">
      <c r="A7" s="11"/>
      <c r="B7" s="19" t="s">
        <v>60</v>
      </c>
      <c r="C7" s="42" t="s">
        <v>99</v>
      </c>
      <c r="D7" s="12"/>
    </row>
    <row r="8" spans="1:4" ht="13.5" thickBot="1" x14ac:dyDescent="0.25">
      <c r="A8" s="11"/>
      <c r="B8" s="14"/>
      <c r="C8" s="14"/>
      <c r="D8" s="12"/>
    </row>
    <row r="9" spans="1:4" ht="26.25" thickBot="1" x14ac:dyDescent="0.25">
      <c r="A9" s="11"/>
      <c r="B9" s="19" t="s">
        <v>16</v>
      </c>
      <c r="C9" s="42" t="s">
        <v>100</v>
      </c>
      <c r="D9" s="12"/>
    </row>
    <row r="10" spans="1:4" ht="13.5" thickBot="1" x14ac:dyDescent="0.25">
      <c r="A10" s="11"/>
      <c r="B10" s="13"/>
      <c r="C10" s="14"/>
      <c r="D10" s="12"/>
    </row>
    <row r="11" spans="1:4" ht="51.75" thickBot="1" x14ac:dyDescent="0.25">
      <c r="A11" s="11"/>
      <c r="B11" s="20" t="s">
        <v>10</v>
      </c>
      <c r="C11" s="15" t="s">
        <v>33</v>
      </c>
      <c r="D11" s="12"/>
    </row>
    <row r="12" spans="1:4" ht="13.5" thickBot="1" x14ac:dyDescent="0.25">
      <c r="A12" s="11"/>
      <c r="B12" s="14"/>
      <c r="C12" s="14"/>
      <c r="D12" s="12"/>
    </row>
    <row r="13" spans="1:4" s="1" customFormat="1" ht="26.25" thickBot="1" x14ac:dyDescent="0.25">
      <c r="A13" s="16"/>
      <c r="B13" s="20" t="s">
        <v>9</v>
      </c>
      <c r="C13" s="15" t="s">
        <v>55</v>
      </c>
      <c r="D13" s="17"/>
    </row>
    <row r="14" spans="1:4" ht="13.5" thickBot="1" x14ac:dyDescent="0.25">
      <c r="A14" s="11"/>
      <c r="B14" s="14"/>
      <c r="C14" s="14"/>
      <c r="D14" s="12"/>
    </row>
    <row r="15" spans="1:4" ht="26.25" thickBot="1" x14ac:dyDescent="0.25">
      <c r="A15" s="11"/>
      <c r="B15" s="20" t="s">
        <v>11</v>
      </c>
      <c r="C15" s="21" t="s">
        <v>41</v>
      </c>
      <c r="D15" s="12"/>
    </row>
    <row r="16" spans="1:4" ht="13.5" thickBot="1" x14ac:dyDescent="0.25">
      <c r="A16" s="11"/>
      <c r="B16" s="43"/>
      <c r="C16" s="43"/>
      <c r="D16" s="12"/>
    </row>
    <row r="17" spans="1:4" ht="26.25" thickBot="1" x14ac:dyDescent="0.25">
      <c r="A17" s="11"/>
      <c r="B17" s="20" t="s">
        <v>79</v>
      </c>
      <c r="C17" s="21" t="str">
        <f>VLOOKUP(C15,Грузополучатели!A2:E17,5,0)</f>
        <v xml:space="preserve">140408  г. Коломна ул.Партизан, д.42 </v>
      </c>
      <c r="D17" s="12"/>
    </row>
    <row r="18" spans="1:4" ht="13.5" thickBot="1" x14ac:dyDescent="0.25">
      <c r="A18" s="11"/>
      <c r="B18" s="43"/>
      <c r="C18" s="43"/>
      <c r="D18" s="12"/>
    </row>
    <row r="19" spans="1:4" ht="15.75" customHeight="1" thickBot="1" x14ac:dyDescent="0.25">
      <c r="A19" s="11"/>
      <c r="B19" s="20" t="s">
        <v>58</v>
      </c>
      <c r="C19" s="46">
        <f>VLOOKUP(C15,Грузополучатели!A2:B17,2,0)</f>
        <v>120024314</v>
      </c>
      <c r="D19" s="12"/>
    </row>
    <row r="20" spans="1:4" ht="13.5" thickBot="1" x14ac:dyDescent="0.25">
      <c r="A20" s="11"/>
      <c r="B20" s="14"/>
      <c r="C20" s="18"/>
      <c r="D20" s="12"/>
    </row>
    <row r="21" spans="1:4" ht="39" thickBot="1" x14ac:dyDescent="0.25">
      <c r="A21" s="11"/>
      <c r="B21" s="20" t="s">
        <v>13</v>
      </c>
      <c r="C21" s="51" t="str">
        <f>VLOOKUP(C15,Грузополучатели!A1:D17,4,0)</f>
        <v>Комарова Е.Н. 8-903-526-20-49</v>
      </c>
      <c r="D21" s="12"/>
    </row>
    <row r="22" spans="1:4" ht="13.5" thickBot="1" x14ac:dyDescent="0.25">
      <c r="A22" s="11"/>
      <c r="B22" s="13"/>
      <c r="C22" s="18"/>
      <c r="D22" s="12"/>
    </row>
    <row r="23" spans="1:4" ht="12.75" customHeight="1" x14ac:dyDescent="0.2">
      <c r="A23" s="11"/>
      <c r="B23" s="48" t="s">
        <v>12</v>
      </c>
      <c r="C23" s="37" t="s">
        <v>101</v>
      </c>
      <c r="D23" s="12"/>
    </row>
    <row r="24" spans="1:4" x14ac:dyDescent="0.2">
      <c r="A24" s="11"/>
      <c r="B24" s="49"/>
      <c r="C24" s="38" t="s">
        <v>102</v>
      </c>
      <c r="D24" s="12"/>
    </row>
    <row r="25" spans="1:4" x14ac:dyDescent="0.2">
      <c r="A25" s="11"/>
      <c r="B25" s="49"/>
      <c r="C25" s="38" t="s">
        <v>103</v>
      </c>
      <c r="D25" s="12"/>
    </row>
    <row r="26" spans="1:4" x14ac:dyDescent="0.2">
      <c r="A26" s="11"/>
      <c r="B26" s="49"/>
      <c r="C26" s="38" t="s">
        <v>8</v>
      </c>
      <c r="D26" s="12"/>
    </row>
    <row r="27" spans="1:4" ht="13.5" thickBot="1" x14ac:dyDescent="0.25">
      <c r="A27" s="11"/>
      <c r="B27" s="50"/>
      <c r="C27" s="39"/>
      <c r="D27" s="12"/>
    </row>
    <row r="28" spans="1:4" ht="13.5" thickBot="1" x14ac:dyDescent="0.25">
      <c r="A28" s="11"/>
      <c r="B28" s="14" t="s">
        <v>0</v>
      </c>
      <c r="C28" s="14"/>
      <c r="D28" s="12"/>
    </row>
    <row r="29" spans="1:4" ht="26.25" thickBot="1" x14ac:dyDescent="0.25">
      <c r="A29" s="11"/>
      <c r="B29" s="19" t="s">
        <v>15</v>
      </c>
      <c r="C29" s="41" t="s">
        <v>1</v>
      </c>
      <c r="D29" s="12"/>
    </row>
    <row r="30" spans="1:4" ht="13.5" thickBot="1" x14ac:dyDescent="0.25">
      <c r="A30" s="11"/>
      <c r="B30" s="14"/>
      <c r="C30" s="14"/>
      <c r="D30" s="12"/>
    </row>
    <row r="31" spans="1:4" ht="26.25" thickBot="1" x14ac:dyDescent="0.25">
      <c r="A31" s="11"/>
      <c r="B31" s="19" t="s">
        <v>18</v>
      </c>
      <c r="C31" s="6"/>
      <c r="D31" s="12"/>
    </row>
    <row r="32" spans="1:4" x14ac:dyDescent="0.2">
      <c r="A32" s="11"/>
      <c r="B32" s="14"/>
      <c r="C32" s="14"/>
      <c r="D32" s="12"/>
    </row>
    <row r="33" spans="1:4" x14ac:dyDescent="0.2">
      <c r="A33" s="11"/>
      <c r="B33" s="31"/>
      <c r="C33" s="47" t="str">
        <f>VLOOKUP(C15,Грузополучатели!A1:C17,3,0)</f>
        <v>Ховалыг Маадыр</v>
      </c>
      <c r="D33" s="12"/>
    </row>
    <row r="34" spans="1:4" x14ac:dyDescent="0.2">
      <c r="A34" s="11"/>
      <c r="B34" s="29" t="s">
        <v>20</v>
      </c>
      <c r="C34" s="23" t="s">
        <v>57</v>
      </c>
      <c r="D34" s="12"/>
    </row>
    <row r="35" spans="1:4" x14ac:dyDescent="0.2">
      <c r="A35" s="11"/>
      <c r="B35" s="29" t="s">
        <v>21</v>
      </c>
      <c r="C35" s="24"/>
      <c r="D35" s="12"/>
    </row>
    <row r="36" spans="1:4" x14ac:dyDescent="0.2">
      <c r="A36" s="11"/>
      <c r="B36" s="30" t="s">
        <v>22</v>
      </c>
      <c r="C36" s="24"/>
      <c r="D36" s="12"/>
    </row>
    <row r="37" spans="1:4" x14ac:dyDescent="0.2">
      <c r="A37" s="11"/>
      <c r="B37" s="30" t="s">
        <v>23</v>
      </c>
      <c r="C37" s="28" t="s">
        <v>17</v>
      </c>
      <c r="D37" s="12"/>
    </row>
    <row r="38" spans="1:4" x14ac:dyDescent="0.2">
      <c r="A38" s="11"/>
      <c r="B38" s="30" t="s">
        <v>24</v>
      </c>
      <c r="C38" s="23" t="s">
        <v>72</v>
      </c>
      <c r="D38" s="12"/>
    </row>
    <row r="39" spans="1:4" ht="13.5" thickBot="1" x14ac:dyDescent="0.25">
      <c r="A39" s="25"/>
      <c r="B39" s="26"/>
      <c r="C39" s="26"/>
      <c r="D39" s="7"/>
    </row>
    <row r="40" spans="1:4" x14ac:dyDescent="0.2">
      <c r="B40" s="2"/>
    </row>
    <row r="41" spans="1:4" x14ac:dyDescent="0.2">
      <c r="B41" s="2"/>
    </row>
  </sheetData>
  <mergeCells count="2">
    <mergeCell ref="B2:C2"/>
    <mergeCell ref="B3:C3"/>
  </mergeCells>
  <dataValidations count="1">
    <dataValidation type="list" errorStyle="warning" allowBlank="1" showInputMessage="1" showErrorMessage="1" sqref="C21" xr:uid="{00000000-0002-0000-0000-000005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2000000}">
          <x14:formula1>
            <xm:f>Адреса!$A$2:$A$5</xm:f>
          </x14:formula1>
          <xm:sqref>C13</xm:sqref>
        </x14:dataValidation>
        <x14:dataValidation type="list" allowBlank="1" showInputMessage="1" showErrorMessage="1" xr:uid="{00000000-0002-0000-0000-000000000000}">
          <x14:formula1>
            <xm:f>Адреса!$A$6:$A$7</xm:f>
          </x14:formula1>
          <xm:sqref>C11</xm:sqref>
        </x14:dataValidation>
        <x14:dataValidation type="list" allowBlank="1" showInputMessage="1" showErrorMessage="1" xr:uid="{00000000-0002-0000-0000-000001000000}">
          <x14:formula1>
            <xm:f>МВЗ!$A$2:$A$2</xm:f>
          </x14:formula1>
          <xm:sqref>C29</xm:sqref>
        </x14:dataValidation>
        <x14:dataValidation type="list" errorStyle="warning" allowBlank="1" showInputMessage="1" showErrorMessage="1" xr:uid="{00000000-0002-0000-0000-000004000000}">
          <x14:formula1>
            <xm:f>Грузополучатели!$A$1:$A$30</xm:f>
          </x14:formula1>
          <xm:sqref>B18 C15:C18</xm:sqref>
        </x14:dataValidation>
        <x14:dataValidation type="list" errorStyle="warning" allowBlank="1" showInputMessage="1" showErrorMessage="1" xr:uid="{5058D7C8-675E-4E79-89A9-24B61969764B}">
          <x14:formula1>
            <xm:f>Грузополучатели!$B$1:$B$16</xm:f>
          </x14:formula1>
          <xm:sqref>C19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2" sqref="B2"/>
    </sheetView>
  </sheetViews>
  <sheetFormatPr defaultRowHeight="14.25" x14ac:dyDescent="0.2"/>
  <cols>
    <col min="1" max="1" width="19.28515625" style="22" customWidth="1"/>
    <col min="2" max="2" width="32.140625" style="22" bestFit="1" customWidth="1"/>
    <col min="3" max="3" width="28.5703125" style="22" bestFit="1" customWidth="1"/>
    <col min="4" max="16384" width="9.140625" style="22"/>
  </cols>
  <sheetData>
    <row r="1" spans="1:3" x14ac:dyDescent="0.2">
      <c r="A1" s="22" t="s">
        <v>2</v>
      </c>
      <c r="B1" s="22" t="s">
        <v>3</v>
      </c>
      <c r="C1" s="22" t="s">
        <v>4</v>
      </c>
    </row>
    <row r="2" spans="1:3" x14ac:dyDescent="0.2">
      <c r="A2" s="22" t="s">
        <v>1</v>
      </c>
      <c r="B2" s="22" t="s">
        <v>17</v>
      </c>
      <c r="C2" s="2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J7"/>
  <sheetViews>
    <sheetView workbookViewId="0">
      <selection activeCell="B21" sqref="B21"/>
    </sheetView>
  </sheetViews>
  <sheetFormatPr defaultColWidth="18.28515625" defaultRowHeight="11.25" x14ac:dyDescent="0.2"/>
  <cols>
    <col min="1" max="1" width="119.28515625" style="3" customWidth="1"/>
    <col min="2" max="2" width="18.28515625" style="33"/>
    <col min="3" max="3" width="19" style="34" bestFit="1" customWidth="1"/>
    <col min="4" max="16384" width="18.28515625" style="3"/>
  </cols>
  <sheetData>
    <row r="1" spans="1:114" x14ac:dyDescent="0.2">
      <c r="A1" s="32" t="s">
        <v>28</v>
      </c>
      <c r="B1" s="35" t="s">
        <v>32</v>
      </c>
      <c r="C1" s="36" t="s">
        <v>30</v>
      </c>
    </row>
    <row r="2" spans="1:114" ht="22.5" x14ac:dyDescent="0.2">
      <c r="A2" s="5" t="s">
        <v>7</v>
      </c>
      <c r="B2" s="35"/>
      <c r="C2" s="36" t="s">
        <v>29</v>
      </c>
    </row>
    <row r="3" spans="1:114" ht="22.5" x14ac:dyDescent="0.2">
      <c r="A3" s="5" t="s">
        <v>6</v>
      </c>
      <c r="B3" s="35"/>
      <c r="C3" s="36" t="s">
        <v>29</v>
      </c>
    </row>
    <row r="4" spans="1:114" x14ac:dyDescent="0.2">
      <c r="A4" s="5" t="s">
        <v>55</v>
      </c>
      <c r="B4" s="35"/>
      <c r="C4" s="36" t="s">
        <v>29</v>
      </c>
    </row>
    <row r="5" spans="1:114" x14ac:dyDescent="0.2">
      <c r="A5" s="5" t="s">
        <v>56</v>
      </c>
      <c r="B5" s="35"/>
      <c r="C5" s="36" t="s">
        <v>29</v>
      </c>
    </row>
    <row r="6" spans="1:114" ht="22.5" x14ac:dyDescent="0.2">
      <c r="A6" s="27" t="s">
        <v>31</v>
      </c>
      <c r="B6" s="35" t="s">
        <v>29</v>
      </c>
      <c r="C6" s="36"/>
    </row>
    <row r="7" spans="1:114" s="4" customFormat="1" ht="22.5" x14ac:dyDescent="0.2">
      <c r="A7" s="27" t="s">
        <v>33</v>
      </c>
      <c r="B7" s="35" t="s">
        <v>29</v>
      </c>
      <c r="C7" s="3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</row>
  </sheetData>
  <sortState xmlns:xlrd2="http://schemas.microsoft.com/office/spreadsheetml/2017/richdata2" ref="A2:DJ7">
    <sortCondition ref="A2:A7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workbookViewId="0">
      <selection activeCell="D16" sqref="D16"/>
    </sheetView>
  </sheetViews>
  <sheetFormatPr defaultRowHeight="12.75" x14ac:dyDescent="0.2"/>
  <cols>
    <col min="1" max="1" width="65.42578125" bestFit="1" customWidth="1"/>
    <col min="2" max="2" width="23.5703125" bestFit="1" customWidth="1"/>
    <col min="3" max="3" width="31" bestFit="1" customWidth="1"/>
    <col min="4" max="4" width="107.85546875" customWidth="1"/>
    <col min="5" max="5" width="127.42578125" bestFit="1" customWidth="1"/>
  </cols>
  <sheetData>
    <row r="1" spans="1:5" ht="15" x14ac:dyDescent="0.2">
      <c r="A1" s="44" t="s">
        <v>52</v>
      </c>
      <c r="B1" s="44" t="s">
        <v>53</v>
      </c>
      <c r="C1" s="44" t="s">
        <v>54</v>
      </c>
      <c r="D1" s="44" t="s">
        <v>51</v>
      </c>
      <c r="E1" s="44" t="s">
        <v>80</v>
      </c>
    </row>
    <row r="2" spans="1:5" x14ac:dyDescent="0.2">
      <c r="A2" s="52" t="s">
        <v>34</v>
      </c>
      <c r="B2" s="52">
        <v>79436</v>
      </c>
      <c r="C2" s="45" t="s">
        <v>59</v>
      </c>
      <c r="D2" s="53" t="s">
        <v>62</v>
      </c>
      <c r="E2" s="45" t="s">
        <v>81</v>
      </c>
    </row>
    <row r="3" spans="1:5" x14ac:dyDescent="0.2">
      <c r="A3" s="52" t="s">
        <v>35</v>
      </c>
      <c r="B3" s="52">
        <v>85625</v>
      </c>
      <c r="C3" s="45" t="s">
        <v>59</v>
      </c>
      <c r="D3" s="53" t="s">
        <v>76</v>
      </c>
      <c r="E3" s="45" t="s">
        <v>82</v>
      </c>
    </row>
    <row r="4" spans="1:5" x14ac:dyDescent="0.2">
      <c r="A4" s="52" t="s">
        <v>36</v>
      </c>
      <c r="B4" s="52">
        <v>58859</v>
      </c>
      <c r="C4" s="45" t="s">
        <v>26</v>
      </c>
      <c r="D4" s="52" t="s">
        <v>77</v>
      </c>
      <c r="E4" s="45" t="s">
        <v>83</v>
      </c>
    </row>
    <row r="5" spans="1:5" x14ac:dyDescent="0.2">
      <c r="A5" s="52" t="s">
        <v>37</v>
      </c>
      <c r="B5" s="52">
        <v>58850</v>
      </c>
      <c r="C5" s="45" t="s">
        <v>26</v>
      </c>
      <c r="D5" s="52" t="s">
        <v>75</v>
      </c>
      <c r="E5" s="45" t="s">
        <v>93</v>
      </c>
    </row>
    <row r="6" spans="1:5" x14ac:dyDescent="0.2">
      <c r="A6" s="52" t="s">
        <v>38</v>
      </c>
      <c r="B6" s="52">
        <v>60649</v>
      </c>
      <c r="C6" s="45" t="s">
        <v>26</v>
      </c>
      <c r="D6" s="52" t="s">
        <v>73</v>
      </c>
      <c r="E6" s="45" t="s">
        <v>94</v>
      </c>
    </row>
    <row r="7" spans="1:5" x14ac:dyDescent="0.2">
      <c r="A7" s="52" t="s">
        <v>39</v>
      </c>
      <c r="B7" s="52">
        <v>59752</v>
      </c>
      <c r="C7" s="45" t="s">
        <v>78</v>
      </c>
      <c r="D7" s="52" t="s">
        <v>63</v>
      </c>
      <c r="E7" s="45" t="s">
        <v>90</v>
      </c>
    </row>
    <row r="8" spans="1:5" x14ac:dyDescent="0.2">
      <c r="A8" s="52" t="s">
        <v>40</v>
      </c>
      <c r="B8" s="52">
        <v>79288</v>
      </c>
      <c r="C8" s="45" t="s">
        <v>78</v>
      </c>
      <c r="D8" s="52" t="s">
        <v>64</v>
      </c>
      <c r="E8" s="45" t="s">
        <v>84</v>
      </c>
    </row>
    <row r="9" spans="1:5" x14ac:dyDescent="0.2">
      <c r="A9" s="52" t="s">
        <v>41</v>
      </c>
      <c r="B9" s="52">
        <v>120024314</v>
      </c>
      <c r="C9" s="45" t="s">
        <v>78</v>
      </c>
      <c r="D9" s="52" t="s">
        <v>65</v>
      </c>
      <c r="E9" s="45" t="s">
        <v>89</v>
      </c>
    </row>
    <row r="10" spans="1:5" x14ac:dyDescent="0.2">
      <c r="A10" s="52" t="s">
        <v>42</v>
      </c>
      <c r="B10" s="52" t="s">
        <v>43</v>
      </c>
      <c r="C10" s="45" t="s">
        <v>78</v>
      </c>
      <c r="D10" s="53" t="s">
        <v>66</v>
      </c>
      <c r="E10" s="45" t="s">
        <v>85</v>
      </c>
    </row>
    <row r="11" spans="1:5" x14ac:dyDescent="0.2">
      <c r="A11" s="52" t="s">
        <v>44</v>
      </c>
      <c r="B11" s="52" t="s">
        <v>45</v>
      </c>
      <c r="C11" s="45" t="s">
        <v>78</v>
      </c>
      <c r="D11" s="52" t="s">
        <v>67</v>
      </c>
      <c r="E11" s="45" t="s">
        <v>86</v>
      </c>
    </row>
    <row r="12" spans="1:5" x14ac:dyDescent="0.2">
      <c r="A12" s="52" t="s">
        <v>46</v>
      </c>
      <c r="B12" s="52" t="s">
        <v>47</v>
      </c>
      <c r="C12" s="45" t="s">
        <v>78</v>
      </c>
      <c r="D12" s="52" t="s">
        <v>68</v>
      </c>
      <c r="E12" s="45" t="s">
        <v>87</v>
      </c>
    </row>
    <row r="13" spans="1:5" x14ac:dyDescent="0.2">
      <c r="A13" s="52" t="s">
        <v>48</v>
      </c>
      <c r="B13" s="52">
        <v>19824</v>
      </c>
      <c r="C13" s="45" t="s">
        <v>78</v>
      </c>
      <c r="D13" s="52" t="s">
        <v>69</v>
      </c>
      <c r="E13" s="45" t="s">
        <v>92</v>
      </c>
    </row>
    <row r="14" spans="1:5" x14ac:dyDescent="0.2">
      <c r="A14" s="52" t="s">
        <v>49</v>
      </c>
      <c r="B14" s="52">
        <v>120024315</v>
      </c>
      <c r="C14" s="52" t="s">
        <v>78</v>
      </c>
      <c r="D14" s="52" t="s">
        <v>74</v>
      </c>
      <c r="E14" s="52" t="s">
        <v>91</v>
      </c>
    </row>
    <row r="15" spans="1:5" x14ac:dyDescent="0.2">
      <c r="A15" s="52" t="s">
        <v>50</v>
      </c>
      <c r="B15" s="52">
        <v>75472</v>
      </c>
      <c r="C15" s="45" t="s">
        <v>27</v>
      </c>
      <c r="D15" s="52" t="s">
        <v>70</v>
      </c>
      <c r="E15" s="45" t="s">
        <v>95</v>
      </c>
    </row>
    <row r="16" spans="1:5" x14ac:dyDescent="0.2">
      <c r="A16" s="52" t="s">
        <v>61</v>
      </c>
      <c r="B16" s="52">
        <v>120031114</v>
      </c>
      <c r="C16" s="45" t="s">
        <v>78</v>
      </c>
      <c r="D16" s="53" t="s">
        <v>71</v>
      </c>
      <c r="E16" s="45" t="s">
        <v>88</v>
      </c>
    </row>
    <row r="17" spans="1:5" x14ac:dyDescent="0.2">
      <c r="A17" s="54" t="s">
        <v>96</v>
      </c>
      <c r="B17" s="54">
        <v>100297</v>
      </c>
      <c r="C17" s="45" t="s">
        <v>78</v>
      </c>
      <c r="D17" s="54" t="s">
        <v>98</v>
      </c>
      <c r="E17" s="55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Заявка</vt:lpstr>
      <vt:lpstr>МВЗ</vt:lpstr>
      <vt:lpstr>Адреса</vt:lpstr>
      <vt:lpstr>Грузополучатели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Igonin, Oleg  SWCSRG-L</dc:creator>
  <cp:lastModifiedBy>Koltsov, Alexander  SWCSRG-LT</cp:lastModifiedBy>
  <cp:lastPrinted>2017-08-03T14:57:15Z</cp:lastPrinted>
  <dcterms:created xsi:type="dcterms:W3CDTF">2017-08-03T11:00:40Z</dcterms:created>
  <dcterms:modified xsi:type="dcterms:W3CDTF">2020-03-24T10:19:34Z</dcterms:modified>
</cp:coreProperties>
</file>