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g\Desktop\"/>
    </mc:Choice>
  </mc:AlternateContent>
  <bookViews>
    <workbookView xWindow="0" yWindow="0" windowWidth="15345" windowHeight="4455" xr2:uid="{00000000-000D-0000-FFFF-FFFF00000000}"/>
  </bookViews>
  <sheets>
    <sheet name="Hoja1" sheetId="1" r:id="rId1"/>
  </sheets>
  <calcPr calcId="171027"/>
</workbook>
</file>

<file path=xl/calcChain.xml><?xml version="1.0" encoding="utf-8"?>
<calcChain xmlns="http://schemas.openxmlformats.org/spreadsheetml/2006/main">
  <c r="K10" i="1" l="1"/>
  <c r="O10" i="1" s="1"/>
  <c r="Q10" i="1" s="1"/>
  <c r="R10" i="1" s="1"/>
  <c r="K9" i="1"/>
  <c r="O9" i="1" s="1"/>
  <c r="Q9" i="1" s="1"/>
  <c r="R9" i="1" s="1"/>
  <c r="I8" i="1"/>
  <c r="K8" i="1" s="1"/>
  <c r="O8" i="1" s="1"/>
  <c r="K7" i="1"/>
  <c r="O7" i="1" s="1"/>
  <c r="Q7" i="1" s="1"/>
  <c r="R7" i="1" s="1"/>
  <c r="K6" i="1"/>
  <c r="O6" i="1" s="1"/>
  <c r="Q6" i="1" s="1"/>
  <c r="R6" i="1" s="1"/>
  <c r="I5" i="1"/>
  <c r="K5" i="1" s="1"/>
  <c r="I4" i="1"/>
  <c r="K4" i="1" s="1"/>
  <c r="O4" i="1" s="1"/>
  <c r="Q4" i="1" s="1"/>
  <c r="R4" i="1" s="1"/>
  <c r="I3" i="1"/>
  <c r="K3" i="1" s="1"/>
  <c r="O3" i="1" s="1"/>
  <c r="Q3" i="1" s="1"/>
  <c r="R3" i="1" s="1"/>
  <c r="I2" i="1"/>
  <c r="K2" i="1" s="1"/>
  <c r="M7" i="1" l="1"/>
  <c r="N7" i="1" s="1"/>
  <c r="M4" i="1"/>
  <c r="N4" i="1" s="1"/>
  <c r="O2" i="1"/>
  <c r="Q2" i="1" s="1"/>
  <c r="R2" i="1" s="1"/>
  <c r="L4" i="1"/>
  <c r="L7" i="1"/>
  <c r="O5" i="1"/>
  <c r="Q5" i="1" s="1"/>
  <c r="R5" i="1" s="1"/>
  <c r="T7" i="1" s="1"/>
  <c r="U7" i="1" s="1"/>
  <c r="M10" i="1"/>
  <c r="N10" i="1" s="1"/>
  <c r="P10" i="1"/>
  <c r="L10" i="1"/>
  <c r="Q8" i="1"/>
  <c r="R8" i="1" s="1"/>
  <c r="P4" i="1" l="1"/>
  <c r="S7" i="1"/>
  <c r="S10" i="1"/>
  <c r="T10" i="1"/>
  <c r="U10" i="1" s="1"/>
  <c r="S4" i="1"/>
  <c r="T4" i="1"/>
  <c r="U4" i="1" s="1"/>
  <c r="P7" i="1"/>
</calcChain>
</file>

<file path=xl/sharedStrings.xml><?xml version="1.0" encoding="utf-8"?>
<sst xmlns="http://schemas.openxmlformats.org/spreadsheetml/2006/main" count="55" uniqueCount="37">
  <si>
    <t>GENOTIPO</t>
  </si>
  <si>
    <t>Código muestra</t>
  </si>
  <si>
    <t>N° Panojas por metro lineal</t>
  </si>
  <si>
    <t>N° Panojas</t>
  </si>
  <si>
    <t>Peso muestra (g)</t>
  </si>
  <si>
    <t>Peso por planta</t>
  </si>
  <si>
    <t>Peso por metro lineal</t>
  </si>
  <si>
    <t>SALCEDO</t>
  </si>
  <si>
    <t>SALCE 5.1</t>
  </si>
  <si>
    <t>SALCE 5.2</t>
  </si>
  <si>
    <t>SALCE 5.3</t>
  </si>
  <si>
    <t xml:space="preserve">TITI </t>
  </si>
  <si>
    <t>REGALONA</t>
  </si>
  <si>
    <t>Regalona3</t>
  </si>
  <si>
    <t>Regalona4</t>
  </si>
  <si>
    <t>Regalona5</t>
  </si>
  <si>
    <t>TITI 1</t>
  </si>
  <si>
    <t>TITI 2</t>
  </si>
  <si>
    <t>TITI 3</t>
  </si>
  <si>
    <t>Kg por hc</t>
  </si>
  <si>
    <t>peso por planta</t>
  </si>
  <si>
    <t>SD</t>
  </si>
  <si>
    <t>Error</t>
  </si>
  <si>
    <t>Promedio metro lineal</t>
  </si>
  <si>
    <t>Altura Planta</t>
  </si>
  <si>
    <t>Diametro Tallo</t>
  </si>
  <si>
    <t>Longitud Panoja</t>
  </si>
  <si>
    <t>Diametro Panoja</t>
  </si>
  <si>
    <t xml:space="preserve">50 dias </t>
  </si>
  <si>
    <t>3,5 meses</t>
  </si>
  <si>
    <t>70 dias</t>
  </si>
  <si>
    <t>6 meses</t>
  </si>
  <si>
    <t>5,5 meses</t>
  </si>
  <si>
    <t xml:space="preserve">100 dias </t>
  </si>
  <si>
    <t>Floracion</t>
  </si>
  <si>
    <t>Maduracion</t>
  </si>
  <si>
    <t>Kg.entre.1000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</si>
</sst>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3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zoomScale="70" zoomScaleNormal="70" workbookViewId="0">
      <selection sqref="A1:XFD1"/>
    </sheetView>
  </sheetViews>
  <sheetFormatPr defaultColWidth="11.42578125" defaultRowHeight="15" x14ac:dyDescent="0.25"/>
  <cols>
    <col min="1" max="1" width="11.42578125" style="2"/>
    <col min="2" max="2" width="12.42578125" style="2" customWidth="1"/>
    <col min="3" max="6" width="14.28515625" style="2" customWidth="1"/>
    <col min="7" max="7" width="19.5703125" style="2" customWidth="1"/>
    <col min="8" max="8" width="27.7109375" style="2" customWidth="1"/>
    <col min="9" max="9" width="14" style="2" customWidth="1"/>
    <col min="10" max="10" width="15.28515625" style="2" customWidth="1"/>
    <col min="11" max="14" width="14.7109375" style="2" customWidth="1"/>
    <col min="15" max="15" width="21.85546875" style="2" customWidth="1"/>
    <col min="16" max="16" width="23" style="2" customWidth="1"/>
    <col min="17" max="16384" width="11.42578125" style="2"/>
  </cols>
  <sheetData>
    <row r="1" spans="1:23" x14ac:dyDescent="0.25">
      <c r="B1" s="2" t="s">
        <v>0</v>
      </c>
      <c r="C1" s="2" t="s">
        <v>1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</v>
      </c>
      <c r="I1" s="2" t="s">
        <v>3</v>
      </c>
      <c r="J1" s="3" t="s">
        <v>4</v>
      </c>
      <c r="K1" s="2" t="s">
        <v>5</v>
      </c>
      <c r="L1" s="2" t="s">
        <v>20</v>
      </c>
      <c r="M1" s="2" t="s">
        <v>21</v>
      </c>
      <c r="N1" s="2" t="s">
        <v>22</v>
      </c>
      <c r="O1" s="2" t="s">
        <v>6</v>
      </c>
      <c r="P1" s="2" t="s">
        <v>23</v>
      </c>
      <c r="Q1" s="2" t="s">
        <v>19</v>
      </c>
      <c r="R1" s="2" t="s">
        <v>36</v>
      </c>
      <c r="V1" s="2" t="s">
        <v>34</v>
      </c>
      <c r="W1" s="2" t="s">
        <v>35</v>
      </c>
    </row>
    <row r="2" spans="1:23" x14ac:dyDescent="0.25">
      <c r="A2" s="2">
        <v>3</v>
      </c>
      <c r="B2" s="2" t="s">
        <v>7</v>
      </c>
      <c r="C2" s="2" t="s">
        <v>8</v>
      </c>
      <c r="D2" s="4">
        <v>0.85</v>
      </c>
      <c r="E2" s="1">
        <v>10</v>
      </c>
      <c r="F2" s="1">
        <v>35</v>
      </c>
      <c r="G2" s="1">
        <v>7</v>
      </c>
      <c r="H2" s="1">
        <v>7</v>
      </c>
      <c r="I2" s="1">
        <f>H2/4</f>
        <v>1.75</v>
      </c>
      <c r="J2" s="1">
        <v>77.099999999999994</v>
      </c>
      <c r="K2" s="1">
        <f t="shared" ref="K2:K10" si="0">J2/I2</f>
        <v>44.057142857142857</v>
      </c>
      <c r="L2" s="1"/>
      <c r="M2" s="1"/>
      <c r="N2" s="1"/>
      <c r="O2" s="5">
        <f t="shared" ref="O2:O10" si="1">H2*K2</f>
        <v>308.39999999999998</v>
      </c>
      <c r="P2" s="6"/>
      <c r="Q2" s="1">
        <f t="shared" ref="Q2:Q10" si="2">O2*2200*4</f>
        <v>2713920</v>
      </c>
      <c r="R2" s="5">
        <f t="shared" ref="R2:R10" si="3">Q2/1000</f>
        <v>2713.92</v>
      </c>
      <c r="S2" s="6"/>
      <c r="T2" s="5"/>
      <c r="U2" s="6"/>
      <c r="V2" s="2" t="s">
        <v>33</v>
      </c>
      <c r="W2" s="2" t="s">
        <v>31</v>
      </c>
    </row>
    <row r="3" spans="1:23" x14ac:dyDescent="0.25">
      <c r="A3" s="2">
        <v>3</v>
      </c>
      <c r="B3" s="2" t="s">
        <v>7</v>
      </c>
      <c r="C3" s="2" t="s">
        <v>9</v>
      </c>
      <c r="D3" s="4">
        <v>0.75</v>
      </c>
      <c r="E3" s="1">
        <v>11</v>
      </c>
      <c r="F3" s="1">
        <v>32</v>
      </c>
      <c r="G3" s="1">
        <v>7</v>
      </c>
      <c r="H3" s="1">
        <v>10</v>
      </c>
      <c r="I3" s="1">
        <f>H3/4</f>
        <v>2.5</v>
      </c>
      <c r="J3" s="1">
        <v>76.2</v>
      </c>
      <c r="K3" s="1">
        <f t="shared" si="0"/>
        <v>30.48</v>
      </c>
      <c r="L3" s="1"/>
      <c r="M3" s="1"/>
      <c r="N3" s="1"/>
      <c r="O3" s="5">
        <f t="shared" si="1"/>
        <v>304.8</v>
      </c>
      <c r="P3" s="6"/>
      <c r="Q3" s="1">
        <f t="shared" si="2"/>
        <v>2682240</v>
      </c>
      <c r="R3" s="5">
        <f t="shared" si="3"/>
        <v>2682.24</v>
      </c>
      <c r="S3" s="6"/>
      <c r="T3" s="5"/>
      <c r="U3" s="6"/>
      <c r="V3" s="2" t="s">
        <v>33</v>
      </c>
      <c r="W3" s="2" t="s">
        <v>31</v>
      </c>
    </row>
    <row r="4" spans="1:23" x14ac:dyDescent="0.25">
      <c r="A4" s="2">
        <v>3</v>
      </c>
      <c r="B4" s="2" t="s">
        <v>7</v>
      </c>
      <c r="C4" s="2" t="s">
        <v>10</v>
      </c>
      <c r="D4" s="4">
        <v>0.92</v>
      </c>
      <c r="E4" s="1">
        <v>13</v>
      </c>
      <c r="F4" s="1">
        <v>28</v>
      </c>
      <c r="G4" s="1">
        <v>7</v>
      </c>
      <c r="H4" s="1">
        <v>9</v>
      </c>
      <c r="I4" s="1">
        <f>H4/4</f>
        <v>2.25</v>
      </c>
      <c r="J4" s="1">
        <v>80.5</v>
      </c>
      <c r="K4" s="1">
        <f t="shared" si="0"/>
        <v>35.777777777777779</v>
      </c>
      <c r="L4" s="1">
        <f>AVERAGE(K2:K4)</f>
        <v>36.771640211640211</v>
      </c>
      <c r="M4" s="1">
        <f>STDEV(K2:K4)</f>
        <v>6.8429177946179038</v>
      </c>
      <c r="N4" s="1">
        <f>M4/1.73205</f>
        <v>3.9507622728084661</v>
      </c>
      <c r="O4" s="5">
        <f t="shared" si="1"/>
        <v>322</v>
      </c>
      <c r="P4" s="5">
        <f>AVERAGE(O2:O4)</f>
        <v>311.73333333333335</v>
      </c>
      <c r="Q4" s="1">
        <f t="shared" si="2"/>
        <v>2833600</v>
      </c>
      <c r="R4" s="5">
        <f t="shared" si="3"/>
        <v>2833.6</v>
      </c>
      <c r="S4" s="5">
        <f>AVERAGE(R2:R4)</f>
        <v>2743.2533333333336</v>
      </c>
      <c r="T4" s="5">
        <f>STDEV(R2:R4)</f>
        <v>79.829792266630236</v>
      </c>
      <c r="U4" s="5">
        <f>T4/1.73205</f>
        <v>46.089773543852793</v>
      </c>
      <c r="V4" s="2" t="s">
        <v>33</v>
      </c>
      <c r="W4" s="2" t="s">
        <v>31</v>
      </c>
    </row>
    <row r="5" spans="1:23" x14ac:dyDescent="0.25">
      <c r="A5" s="2">
        <v>7</v>
      </c>
      <c r="B5" s="2" t="s">
        <v>11</v>
      </c>
      <c r="C5" s="2" t="s">
        <v>16</v>
      </c>
      <c r="D5" s="4">
        <v>1</v>
      </c>
      <c r="E5" s="1">
        <v>13</v>
      </c>
      <c r="F5" s="1">
        <v>23</v>
      </c>
      <c r="G5" s="1">
        <v>7</v>
      </c>
      <c r="H5" s="1">
        <v>8</v>
      </c>
      <c r="I5" s="1">
        <f>H5/4</f>
        <v>2</v>
      </c>
      <c r="J5" s="1">
        <v>64.5</v>
      </c>
      <c r="K5" s="1">
        <f t="shared" si="0"/>
        <v>32.25</v>
      </c>
      <c r="L5" s="1"/>
      <c r="M5" s="1"/>
      <c r="N5" s="1"/>
      <c r="O5" s="5">
        <f t="shared" si="1"/>
        <v>258</v>
      </c>
      <c r="P5" s="6"/>
      <c r="Q5" s="1">
        <f t="shared" si="2"/>
        <v>2270400</v>
      </c>
      <c r="R5" s="5">
        <f t="shared" si="3"/>
        <v>2270.4</v>
      </c>
      <c r="S5" s="6"/>
      <c r="T5" s="5"/>
      <c r="U5" s="6"/>
      <c r="V5" s="2" t="s">
        <v>28</v>
      </c>
      <c r="W5" s="2" t="s">
        <v>29</v>
      </c>
    </row>
    <row r="6" spans="1:23" x14ac:dyDescent="0.25">
      <c r="A6" s="2">
        <v>7</v>
      </c>
      <c r="B6" s="2" t="s">
        <v>11</v>
      </c>
      <c r="C6" s="2" t="s">
        <v>17</v>
      </c>
      <c r="D6" s="4">
        <v>1.1399999999999999</v>
      </c>
      <c r="E6" s="1">
        <v>11</v>
      </c>
      <c r="F6" s="1">
        <v>20</v>
      </c>
      <c r="G6" s="1">
        <v>7</v>
      </c>
      <c r="H6" s="1">
        <v>13</v>
      </c>
      <c r="I6" s="1">
        <v>2</v>
      </c>
      <c r="J6" s="1">
        <v>102.5</v>
      </c>
      <c r="K6" s="1">
        <f t="shared" si="0"/>
        <v>51.25</v>
      </c>
      <c r="L6" s="1"/>
      <c r="M6" s="1"/>
      <c r="N6" s="1"/>
      <c r="O6" s="5">
        <f t="shared" si="1"/>
        <v>666.25</v>
      </c>
      <c r="P6" s="6"/>
      <c r="Q6" s="1">
        <f t="shared" si="2"/>
        <v>5863000</v>
      </c>
      <c r="R6" s="5">
        <f t="shared" si="3"/>
        <v>5863</v>
      </c>
      <c r="S6" s="6"/>
      <c r="T6" s="5"/>
      <c r="U6" s="6"/>
      <c r="V6" s="2" t="s">
        <v>28</v>
      </c>
      <c r="W6" s="2" t="s">
        <v>29</v>
      </c>
    </row>
    <row r="7" spans="1:23" x14ac:dyDescent="0.25">
      <c r="A7" s="2">
        <v>7</v>
      </c>
      <c r="B7" s="2" t="s">
        <v>11</v>
      </c>
      <c r="C7" s="2" t="s">
        <v>18</v>
      </c>
      <c r="D7" s="4">
        <v>0.98</v>
      </c>
      <c r="E7" s="1">
        <v>12</v>
      </c>
      <c r="F7" s="1">
        <v>24</v>
      </c>
      <c r="G7" s="1">
        <v>7</v>
      </c>
      <c r="H7" s="1">
        <v>12</v>
      </c>
      <c r="I7" s="1">
        <v>2</v>
      </c>
      <c r="J7" s="1">
        <v>90.3</v>
      </c>
      <c r="K7" s="1">
        <f t="shared" si="0"/>
        <v>45.15</v>
      </c>
      <c r="L7" s="1">
        <f>AVERAGE(K5:K7)</f>
        <v>42.883333333333333</v>
      </c>
      <c r="M7" s="1">
        <f>STDEV(K5:K7)</f>
        <v>9.7006872608765722</v>
      </c>
      <c r="N7" s="1">
        <f>M7/1.73205</f>
        <v>5.6006970127170534</v>
      </c>
      <c r="O7" s="5">
        <f t="shared" si="1"/>
        <v>541.79999999999995</v>
      </c>
      <c r="P7" s="5">
        <f>AVERAGE(O5:O7)</f>
        <v>488.68333333333334</v>
      </c>
      <c r="Q7" s="1">
        <f t="shared" si="2"/>
        <v>4767840</v>
      </c>
      <c r="R7" s="5">
        <f t="shared" si="3"/>
        <v>4767.84</v>
      </c>
      <c r="S7" s="5">
        <f>AVERAGE(R5:R7)</f>
        <v>4300.413333333333</v>
      </c>
      <c r="T7" s="5">
        <f>STDEV(R5:R7)</f>
        <v>1841.3471852242672</v>
      </c>
      <c r="U7" s="5">
        <f>T7/1.73205</f>
        <v>1063.1027887325811</v>
      </c>
      <c r="V7" s="2" t="s">
        <v>28</v>
      </c>
      <c r="W7" s="2" t="s">
        <v>29</v>
      </c>
    </row>
    <row r="8" spans="1:23" x14ac:dyDescent="0.25">
      <c r="A8" s="2">
        <v>9</v>
      </c>
      <c r="B8" s="2" t="s">
        <v>12</v>
      </c>
      <c r="C8" s="2" t="s">
        <v>13</v>
      </c>
      <c r="D8" s="4">
        <v>1.25</v>
      </c>
      <c r="E8" s="1">
        <v>17</v>
      </c>
      <c r="F8" s="1">
        <v>18</v>
      </c>
      <c r="G8" s="1">
        <v>11</v>
      </c>
      <c r="H8" s="1">
        <v>6</v>
      </c>
      <c r="I8" s="1">
        <f>H8/4</f>
        <v>1.5</v>
      </c>
      <c r="J8" s="1">
        <v>83.5</v>
      </c>
      <c r="K8" s="1">
        <f t="shared" si="0"/>
        <v>55.666666666666664</v>
      </c>
      <c r="L8" s="1"/>
      <c r="M8" s="1"/>
      <c r="N8" s="1"/>
      <c r="O8" s="5">
        <f t="shared" si="1"/>
        <v>334</v>
      </c>
      <c r="P8" s="6"/>
      <c r="Q8" s="1">
        <f t="shared" si="2"/>
        <v>2939200</v>
      </c>
      <c r="R8" s="5">
        <f t="shared" si="3"/>
        <v>2939.2</v>
      </c>
      <c r="S8" s="6"/>
      <c r="T8" s="5"/>
      <c r="U8" s="6"/>
      <c r="V8" s="2" t="s">
        <v>30</v>
      </c>
      <c r="W8" s="2" t="s">
        <v>32</v>
      </c>
    </row>
    <row r="9" spans="1:23" x14ac:dyDescent="0.25">
      <c r="A9" s="2">
        <v>9</v>
      </c>
      <c r="B9" s="2" t="s">
        <v>12</v>
      </c>
      <c r="C9" s="2" t="s">
        <v>14</v>
      </c>
      <c r="D9" s="4">
        <v>1.29</v>
      </c>
      <c r="E9" s="4">
        <v>14</v>
      </c>
      <c r="F9" s="4">
        <v>17</v>
      </c>
      <c r="G9" s="4">
        <v>10</v>
      </c>
      <c r="H9" s="1">
        <v>7</v>
      </c>
      <c r="I9" s="1">
        <v>3</v>
      </c>
      <c r="J9" s="1">
        <v>105</v>
      </c>
      <c r="K9" s="1">
        <f t="shared" si="0"/>
        <v>35</v>
      </c>
      <c r="L9" s="1"/>
      <c r="M9" s="1"/>
      <c r="N9" s="1"/>
      <c r="O9" s="5">
        <f t="shared" si="1"/>
        <v>245</v>
      </c>
      <c r="P9" s="6"/>
      <c r="Q9" s="1">
        <f t="shared" si="2"/>
        <v>2156000</v>
      </c>
      <c r="R9" s="5">
        <f t="shared" si="3"/>
        <v>2156</v>
      </c>
      <c r="S9" s="6"/>
      <c r="T9" s="5"/>
      <c r="U9" s="6"/>
      <c r="V9" s="2" t="s">
        <v>30</v>
      </c>
      <c r="W9" s="2" t="s">
        <v>32</v>
      </c>
    </row>
    <row r="10" spans="1:23" x14ac:dyDescent="0.25">
      <c r="A10" s="2">
        <v>9</v>
      </c>
      <c r="B10" s="2" t="s">
        <v>12</v>
      </c>
      <c r="C10" s="2" t="s">
        <v>15</v>
      </c>
      <c r="D10" s="4">
        <v>1.36</v>
      </c>
      <c r="E10" s="4">
        <v>15</v>
      </c>
      <c r="F10" s="4">
        <v>16</v>
      </c>
      <c r="G10" s="4">
        <v>12</v>
      </c>
      <c r="H10" s="1">
        <v>8</v>
      </c>
      <c r="I10" s="1">
        <v>4</v>
      </c>
      <c r="J10" s="1">
        <v>120</v>
      </c>
      <c r="K10" s="1">
        <f t="shared" si="0"/>
        <v>30</v>
      </c>
      <c r="L10" s="1">
        <f>AVERAGE(K8:K10)</f>
        <v>40.222222222222221</v>
      </c>
      <c r="M10" s="1">
        <f>STDEV(K8:K10)</f>
        <v>13.606915453112371</v>
      </c>
      <c r="N10" s="1">
        <f>M10/1.73205</f>
        <v>7.8559599625370922</v>
      </c>
      <c r="O10" s="5">
        <f t="shared" si="1"/>
        <v>240</v>
      </c>
      <c r="P10" s="5">
        <f>AVERAGE(O8:O10)</f>
        <v>273</v>
      </c>
      <c r="Q10" s="1">
        <f t="shared" si="2"/>
        <v>2112000</v>
      </c>
      <c r="R10" s="5">
        <f t="shared" si="3"/>
        <v>2112</v>
      </c>
      <c r="S10" s="5">
        <f>AVERAGE(R8:R10)</f>
        <v>2402.4</v>
      </c>
      <c r="T10" s="5">
        <f>STDEV(R8:R10)</f>
        <v>465.40270734064444</v>
      </c>
      <c r="U10" s="5">
        <f>T10/1.73205</f>
        <v>268.70050364634068</v>
      </c>
      <c r="V10" s="2" t="s">
        <v>30</v>
      </c>
      <c r="W10" s="2" t="s">
        <v>32</v>
      </c>
    </row>
    <row r="31" spans="10:11" x14ac:dyDescent="0.25">
      <c r="J31" s="7"/>
      <c r="K31" s="7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Alex GG</cp:lastModifiedBy>
  <dcterms:created xsi:type="dcterms:W3CDTF">2016-08-05T18:53:28Z</dcterms:created>
  <dcterms:modified xsi:type="dcterms:W3CDTF">2017-11-10T16:22:50Z</dcterms:modified>
</cp:coreProperties>
</file>