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alexg\OneDrive - Stony Brook University\13. Proyectos\DATOS PROYECTO QUINOA\Estadistica Alex y rawdata\Proteina (es N total Kjeldahl1883) y antioxidante FRAP\"/>
    </mc:Choice>
  </mc:AlternateContent>
  <xr:revisionPtr revIDLastSave="115" documentId="9D6FA35847BD8CFB5693B555CA9F6B8E654CCAC6" xr6:coauthVersionLast="23" xr6:coauthVersionMax="23" xr10:uidLastSave="{7EE4E7DD-5466-4955-9504-79BF7230AD2C}"/>
  <bookViews>
    <workbookView xWindow="0" yWindow="0" windowWidth="20490" windowHeight="7530" tabRatio="493" xr2:uid="{00000000-000D-0000-FFFF-FFFF00000000}"/>
  </bookViews>
  <sheets>
    <sheet name="Planilla H. QUINOA" sheetId="1" r:id="rId1"/>
  </sheets>
  <calcPr calcId="171027"/>
</workbook>
</file>

<file path=xl/calcChain.xml><?xml version="1.0" encoding="utf-8"?>
<calcChain xmlns="http://schemas.openxmlformats.org/spreadsheetml/2006/main">
  <c r="G2" i="1" l="1"/>
  <c r="G3" i="1" l="1"/>
  <c r="J2" i="1"/>
  <c r="K2" i="1" s="1"/>
  <c r="L2" i="1" s="1"/>
  <c r="M2" i="1" s="1"/>
  <c r="J5" i="1"/>
  <c r="J4" i="1"/>
  <c r="J3" i="1"/>
  <c r="G4" i="1" l="1"/>
  <c r="G5" i="1"/>
  <c r="G6" i="1"/>
  <c r="K3" i="1"/>
  <c r="L3" i="1" s="1"/>
  <c r="M3" i="1" s="1"/>
  <c r="K5" i="1"/>
  <c r="L5" i="1" s="1"/>
  <c r="M5" i="1" s="1"/>
  <c r="J6" i="1"/>
  <c r="K6" i="1" s="1"/>
  <c r="L6" i="1" s="1"/>
  <c r="M6" i="1" s="1"/>
  <c r="J7" i="1"/>
  <c r="K7" i="1" s="1"/>
  <c r="L7" i="1" s="1"/>
  <c r="M7" i="1" s="1"/>
  <c r="J8" i="1"/>
  <c r="K8" i="1" s="1"/>
  <c r="L8" i="1" s="1"/>
  <c r="M8" i="1" s="1"/>
  <c r="J9" i="1"/>
  <c r="K9" i="1" s="1"/>
  <c r="L9" i="1" s="1"/>
  <c r="M9" i="1" s="1"/>
  <c r="J10" i="1"/>
  <c r="K10" i="1" s="1"/>
  <c r="L10" i="1" s="1"/>
  <c r="M10" i="1" s="1"/>
  <c r="J11" i="1"/>
  <c r="K11" i="1" s="1"/>
  <c r="L11" i="1" s="1"/>
  <c r="M11" i="1" s="1"/>
  <c r="J12" i="1"/>
  <c r="K12" i="1" s="1"/>
  <c r="L12" i="1" s="1"/>
  <c r="M12" i="1" s="1"/>
  <c r="J13" i="1"/>
  <c r="K13" i="1" s="1"/>
  <c r="L13" i="1" s="1"/>
  <c r="M13" i="1" s="1"/>
  <c r="J14" i="1"/>
  <c r="K14" i="1" s="1"/>
  <c r="L14" i="1" s="1"/>
  <c r="M14" i="1" s="1"/>
  <c r="J15" i="1"/>
  <c r="K15" i="1" s="1"/>
  <c r="L15" i="1" s="1"/>
  <c r="M15" i="1" s="1"/>
  <c r="K4" i="1"/>
  <c r="L4" i="1" s="1"/>
  <c r="M4" i="1" s="1"/>
  <c r="G15" i="1"/>
  <c r="G13" i="1"/>
  <c r="G11" i="1"/>
  <c r="G9" i="1"/>
  <c r="G12" i="1"/>
  <c r="G14" i="1"/>
  <c r="G7" i="1"/>
  <c r="G8" i="1"/>
  <c r="G10" i="1"/>
</calcChain>
</file>

<file path=xl/sharedStrings.xml><?xml version="1.0" encoding="utf-8"?>
<sst xmlns="http://schemas.openxmlformats.org/spreadsheetml/2006/main" count="55" uniqueCount="26">
  <si>
    <t xml:space="preserve">mmol ET/ 100 g </t>
  </si>
  <si>
    <t>Muestra</t>
  </si>
  <si>
    <t>VAR.PAIS</t>
  </si>
  <si>
    <t>VARIEDAD</t>
  </si>
  <si>
    <t>PAIS</t>
  </si>
  <si>
    <t>Salcedo</t>
  </si>
  <si>
    <t>Regalona</t>
  </si>
  <si>
    <t>Titicaca</t>
  </si>
  <si>
    <t>España</t>
  </si>
  <si>
    <t>Chile</t>
  </si>
  <si>
    <t>Perú</t>
  </si>
  <si>
    <t>Salcedo-España</t>
  </si>
  <si>
    <t>Regalona-Chile</t>
  </si>
  <si>
    <t>Salcedo-Chile</t>
  </si>
  <si>
    <t>Salcedo-Perú</t>
  </si>
  <si>
    <t>Regalona-España</t>
  </si>
  <si>
    <t>Titicaca-España</t>
  </si>
  <si>
    <t>Titicaca-Chile</t>
  </si>
  <si>
    <t>PESO.MUESTRA.N</t>
  </si>
  <si>
    <t>GASTO.H2SO4 0.100 N</t>
  </si>
  <si>
    <t>PROT.PERCENT</t>
  </si>
  <si>
    <t>PESO.MUESTRA.FRAP</t>
  </si>
  <si>
    <t>ABS</t>
  </si>
  <si>
    <t>CURVA</t>
  </si>
  <si>
    <t xml:space="preserve">uM ET/g </t>
  </si>
  <si>
    <t>uM ET/100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</si>
</sst>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2"/>
      <color indexed="8"/>
      <name val="Calibri"/>
      <family val="2"/>
      <charset val="1"/>
    </font>
    <font>
      <sz val="12"/>
      <color indexed="8"/>
      <name val="Times New Roman"/>
      <family val="1"/>
      <charset val="1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9">
    <xf numFmtId="0" fontId="0" fillId="0" borderId="0" xfId="0"/>
    <xf numFmtId="2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1" applyFont="1" applyFill="1" applyBorder="1"/>
    <xf numFmtId="0" fontId="5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9" fillId="0" borderId="0" xfId="1" applyFont="1" applyFill="1" applyBorder="1"/>
    <xf numFmtId="0" fontId="3" fillId="0" borderId="0" xfId="1" applyFont="1" applyFill="1" applyBorder="1" applyAlignment="1"/>
  </cellXfs>
  <cellStyles count="3">
    <cellStyle name="Excel Built-in Normal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BF1DE"/>
      <rgbColor rgb="00F2F2F2"/>
      <rgbColor rgb="00660066"/>
      <rgbColor rgb="00FF8080"/>
      <rgbColor rgb="000066CC"/>
      <rgbColor rgb="00DDD9C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9"/>
  <sheetViews>
    <sheetView tabSelected="1" topLeftCell="B1" zoomScale="110" zoomScaleNormal="110" workbookViewId="0">
      <selection activeCell="L1" sqref="L1"/>
    </sheetView>
  </sheetViews>
  <sheetFormatPr defaultColWidth="10.7109375" defaultRowHeight="15" x14ac:dyDescent="0.25"/>
  <cols>
    <col min="1" max="1" width="10.5703125" style="8" customWidth="1"/>
    <col min="2" max="2" width="18.5703125" style="8" bestFit="1" customWidth="1"/>
    <col min="3" max="3" width="10.5703125" style="8" bestFit="1" customWidth="1"/>
    <col min="4" max="4" width="8.42578125" style="8" bestFit="1" customWidth="1"/>
    <col min="5" max="5" width="17.7109375" style="8" bestFit="1" customWidth="1"/>
    <col min="6" max="6" width="21" style="8" bestFit="1" customWidth="1"/>
    <col min="7" max="7" width="14.85546875" style="8" bestFit="1" customWidth="1"/>
    <col min="8" max="8" width="18.5703125" style="8" bestFit="1" customWidth="1"/>
    <col min="9" max="9" width="6.140625" style="8" bestFit="1" customWidth="1"/>
    <col min="10" max="10" width="6.5703125" style="17" bestFit="1" customWidth="1"/>
    <col min="11" max="11" width="9" style="8" bestFit="1" customWidth="1"/>
    <col min="12" max="12" width="12.140625" style="8" bestFit="1" customWidth="1"/>
    <col min="13" max="13" width="15.28515625" style="8" bestFit="1" customWidth="1"/>
    <col min="14" max="16384" width="10.7109375" style="8"/>
  </cols>
  <sheetData>
    <row r="1" spans="1:13" s="18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E1" s="3" t="s">
        <v>18</v>
      </c>
      <c r="F1" s="3" t="s">
        <v>19</v>
      </c>
      <c r="G1" s="3" t="s">
        <v>20</v>
      </c>
      <c r="H1" s="4" t="s">
        <v>21</v>
      </c>
      <c r="I1" s="4" t="s">
        <v>22</v>
      </c>
      <c r="J1" s="5" t="s">
        <v>23</v>
      </c>
      <c r="K1" s="6" t="s">
        <v>24</v>
      </c>
      <c r="L1" s="6" t="s">
        <v>25</v>
      </c>
      <c r="M1" s="7" t="s">
        <v>0</v>
      </c>
    </row>
    <row r="2" spans="1:13" ht="15" customHeight="1" x14ac:dyDescent="0.25">
      <c r="A2" s="10">
        <v>1.1000000000000001</v>
      </c>
      <c r="B2" s="9" t="s">
        <v>11</v>
      </c>
      <c r="C2" s="9" t="s">
        <v>5</v>
      </c>
      <c r="D2" s="9" t="s">
        <v>8</v>
      </c>
      <c r="E2" s="11">
        <v>0.50070000000000003</v>
      </c>
      <c r="F2" s="10">
        <v>9.1999999999999993</v>
      </c>
      <c r="G2" s="11">
        <f>((F2*0.14*6.25)/E2)</f>
        <v>16.077491511883363</v>
      </c>
      <c r="H2" s="8">
        <v>0.99929999999999997</v>
      </c>
      <c r="I2" s="12">
        <v>0.37</v>
      </c>
      <c r="J2" s="13">
        <f>(I2-0.0621)/0.001</f>
        <v>307.89999999999998</v>
      </c>
      <c r="K2" s="14">
        <f>J2/H2</f>
        <v>308.11568097668368</v>
      </c>
      <c r="L2" s="14">
        <f>K2*100</f>
        <v>30811.568097668369</v>
      </c>
      <c r="M2" s="14">
        <f>(L2/1000)*0.01</f>
        <v>0.30811568097668374</v>
      </c>
    </row>
    <row r="3" spans="1:13" ht="15" customHeight="1" x14ac:dyDescent="0.25">
      <c r="A3" s="10">
        <v>1.2</v>
      </c>
      <c r="B3" s="9" t="s">
        <v>11</v>
      </c>
      <c r="C3" s="9" t="s">
        <v>5</v>
      </c>
      <c r="D3" s="9" t="s">
        <v>8</v>
      </c>
      <c r="E3" s="10">
        <v>0.50819999999999999</v>
      </c>
      <c r="F3" s="15">
        <v>8.4</v>
      </c>
      <c r="G3" s="11">
        <f>((F3*0.14*6.25)/E3)</f>
        <v>14.462809917355376</v>
      </c>
      <c r="H3" s="8">
        <v>0.99929999999999997</v>
      </c>
      <c r="I3" s="16">
        <v>0.35899999999999999</v>
      </c>
      <c r="J3" s="13">
        <f>(I3-0.0621)/0.001</f>
        <v>296.89999999999998</v>
      </c>
      <c r="K3" s="14">
        <f t="shared" ref="K3:K15" si="0">J3/H3</f>
        <v>297.10797558290801</v>
      </c>
      <c r="L3" s="14">
        <f t="shared" ref="L3:L15" si="1">K3*100</f>
        <v>29710.7975582908</v>
      </c>
      <c r="M3" s="14">
        <f t="shared" ref="M3:M15" si="2">(L3/1000)*0.01</f>
        <v>0.29710797558290802</v>
      </c>
    </row>
    <row r="4" spans="1:13" ht="15" customHeight="1" x14ac:dyDescent="0.25">
      <c r="A4" s="10">
        <v>2.1</v>
      </c>
      <c r="B4" s="9" t="s">
        <v>12</v>
      </c>
      <c r="C4" s="9" t="s">
        <v>6</v>
      </c>
      <c r="D4" s="9" t="s">
        <v>9</v>
      </c>
      <c r="E4" s="11">
        <v>0.50649999999999995</v>
      </c>
      <c r="F4" s="10">
        <v>10.9</v>
      </c>
      <c r="G4" s="11">
        <f>((F4*0.14*6.25)/E4)</f>
        <v>18.830207305034556</v>
      </c>
      <c r="H4" s="8">
        <v>1.0071000000000001</v>
      </c>
      <c r="I4" s="16">
        <v>0.90100000000000002</v>
      </c>
      <c r="J4" s="13">
        <f>(I4-0.0621)/0.001</f>
        <v>838.9</v>
      </c>
      <c r="K4" s="14">
        <f t="shared" si="0"/>
        <v>832.98580081421892</v>
      </c>
      <c r="L4" s="14">
        <f t="shared" si="1"/>
        <v>83298.580081421896</v>
      </c>
      <c r="M4" s="14">
        <f t="shared" si="2"/>
        <v>0.83298580081421902</v>
      </c>
    </row>
    <row r="5" spans="1:13" ht="15" customHeight="1" x14ac:dyDescent="0.25">
      <c r="A5" s="10">
        <v>2.2000000000000002</v>
      </c>
      <c r="B5" s="9" t="s">
        <v>12</v>
      </c>
      <c r="C5" s="9" t="s">
        <v>6</v>
      </c>
      <c r="D5" s="9" t="s">
        <v>9</v>
      </c>
      <c r="E5" s="11">
        <v>0.50619999999999998</v>
      </c>
      <c r="F5" s="15">
        <v>10</v>
      </c>
      <c r="G5" s="11">
        <f>((F5*0.14*6.25)/E5)</f>
        <v>17.285657842749902</v>
      </c>
      <c r="H5" s="8">
        <v>1.0071000000000001</v>
      </c>
      <c r="I5" s="16">
        <v>0.81799999999999995</v>
      </c>
      <c r="J5" s="13">
        <f>(I5-0.0621)/0.001</f>
        <v>755.89999999999986</v>
      </c>
      <c r="K5" s="14">
        <f t="shared" si="0"/>
        <v>750.5709462814018</v>
      </c>
      <c r="L5" s="14">
        <f t="shared" si="1"/>
        <v>75057.094628140185</v>
      </c>
      <c r="M5" s="14">
        <f t="shared" si="2"/>
        <v>0.75057094628140197</v>
      </c>
    </row>
    <row r="6" spans="1:13" ht="15" customHeight="1" x14ac:dyDescent="0.25">
      <c r="A6" s="10">
        <v>3.1</v>
      </c>
      <c r="B6" s="9" t="s">
        <v>13</v>
      </c>
      <c r="C6" s="9" t="s">
        <v>5</v>
      </c>
      <c r="D6" s="9" t="s">
        <v>9</v>
      </c>
      <c r="E6" s="11">
        <v>0.49759999999999999</v>
      </c>
      <c r="F6" s="10">
        <v>9.6999999999999993</v>
      </c>
      <c r="G6" s="11">
        <f>((F6*0.14*6.25)/E6)</f>
        <v>17.0568729903537</v>
      </c>
      <c r="H6" s="8">
        <v>0.50660000000000005</v>
      </c>
      <c r="I6" s="16">
        <v>0.307</v>
      </c>
      <c r="J6" s="13">
        <f t="shared" ref="J6:J15" si="3">(I6-0.0621)/0.001</f>
        <v>244.9</v>
      </c>
      <c r="K6" s="14">
        <f t="shared" si="0"/>
        <v>483.4188709040663</v>
      </c>
      <c r="L6" s="14">
        <f t="shared" si="1"/>
        <v>48341.887090406628</v>
      </c>
      <c r="M6" s="14">
        <f t="shared" si="2"/>
        <v>0.48341887090406632</v>
      </c>
    </row>
    <row r="7" spans="1:13" ht="15" customHeight="1" x14ac:dyDescent="0.25">
      <c r="A7" s="10">
        <v>3.2</v>
      </c>
      <c r="B7" s="9" t="s">
        <v>13</v>
      </c>
      <c r="C7" s="9" t="s">
        <v>5</v>
      </c>
      <c r="D7" s="9" t="s">
        <v>9</v>
      </c>
      <c r="E7" s="11">
        <v>0.50229999999999997</v>
      </c>
      <c r="F7" s="15">
        <v>9</v>
      </c>
      <c r="G7" s="11">
        <f t="shared" ref="G7:G15" si="4">((F7*0.14*6.25)/E7)</f>
        <v>15.677881743977707</v>
      </c>
      <c r="H7" s="8">
        <v>0.50660000000000005</v>
      </c>
      <c r="I7" s="16">
        <v>0.27800000000000002</v>
      </c>
      <c r="J7" s="13">
        <f t="shared" si="3"/>
        <v>215.90000000000003</v>
      </c>
      <c r="K7" s="14">
        <f t="shared" si="0"/>
        <v>426.17449664429535</v>
      </c>
      <c r="L7" s="14">
        <f t="shared" si="1"/>
        <v>42617.449664429536</v>
      </c>
      <c r="M7" s="14">
        <f t="shared" si="2"/>
        <v>0.42617449664429535</v>
      </c>
    </row>
    <row r="8" spans="1:13" ht="15" customHeight="1" x14ac:dyDescent="0.25">
      <c r="A8" s="10">
        <v>4.0999999999999996</v>
      </c>
      <c r="B8" s="9" t="s">
        <v>14</v>
      </c>
      <c r="C8" s="9" t="s">
        <v>5</v>
      </c>
      <c r="D8" s="9" t="s">
        <v>10</v>
      </c>
      <c r="E8" s="11">
        <v>0.50929999999999997</v>
      </c>
      <c r="F8" s="10">
        <v>8.4</v>
      </c>
      <c r="G8" s="11">
        <f t="shared" si="4"/>
        <v>14.431572746907523</v>
      </c>
      <c r="H8" s="8">
        <v>1.0118</v>
      </c>
      <c r="I8" s="16">
        <v>0.255</v>
      </c>
      <c r="J8" s="13">
        <f t="shared" si="3"/>
        <v>192.9</v>
      </c>
      <c r="K8" s="14">
        <f t="shared" si="0"/>
        <v>190.65032615141331</v>
      </c>
      <c r="L8" s="14">
        <f t="shared" si="1"/>
        <v>19065.032615141332</v>
      </c>
      <c r="M8" s="14">
        <f t="shared" si="2"/>
        <v>0.19065032615141331</v>
      </c>
    </row>
    <row r="9" spans="1:13" ht="15" customHeight="1" x14ac:dyDescent="0.25">
      <c r="A9" s="10">
        <v>4.2</v>
      </c>
      <c r="B9" s="9" t="s">
        <v>14</v>
      </c>
      <c r="C9" s="9" t="s">
        <v>5</v>
      </c>
      <c r="D9" s="9" t="s">
        <v>10</v>
      </c>
      <c r="E9" s="11">
        <v>0.50849999999999995</v>
      </c>
      <c r="F9" s="10">
        <v>8.6</v>
      </c>
      <c r="G9" s="11">
        <f t="shared" si="4"/>
        <v>14.798426745329401</v>
      </c>
      <c r="H9" s="8">
        <v>1.0118</v>
      </c>
      <c r="I9" s="16">
        <v>0.23499999999999999</v>
      </c>
      <c r="J9" s="13">
        <f t="shared" si="3"/>
        <v>172.9</v>
      </c>
      <c r="K9" s="14">
        <f t="shared" si="0"/>
        <v>170.88357382881992</v>
      </c>
      <c r="L9" s="14">
        <f t="shared" si="1"/>
        <v>17088.357382881994</v>
      </c>
      <c r="M9" s="14">
        <f t="shared" si="2"/>
        <v>0.17088357382881994</v>
      </c>
    </row>
    <row r="10" spans="1:13" ht="15" customHeight="1" x14ac:dyDescent="0.25">
      <c r="A10" s="10">
        <v>5.0999999999999996</v>
      </c>
      <c r="B10" s="9" t="s">
        <v>15</v>
      </c>
      <c r="C10" s="9" t="s">
        <v>6</v>
      </c>
      <c r="D10" s="9" t="s">
        <v>8</v>
      </c>
      <c r="E10" s="10">
        <v>0.50660000000000005</v>
      </c>
      <c r="F10" s="15">
        <v>9</v>
      </c>
      <c r="G10" s="11">
        <f t="shared" si="4"/>
        <v>15.544808527437823</v>
      </c>
      <c r="H10" s="8">
        <v>1.0115000000000001</v>
      </c>
      <c r="I10" s="12">
        <v>0.37</v>
      </c>
      <c r="J10" s="13">
        <f t="shared" si="3"/>
        <v>307.89999999999998</v>
      </c>
      <c r="K10" s="14">
        <f t="shared" si="0"/>
        <v>304.39940682155213</v>
      </c>
      <c r="L10" s="14">
        <f t="shared" si="1"/>
        <v>30439.940682155215</v>
      </c>
      <c r="M10" s="14">
        <f t="shared" si="2"/>
        <v>0.30439940682155214</v>
      </c>
    </row>
    <row r="11" spans="1:13" ht="15" customHeight="1" x14ac:dyDescent="0.25">
      <c r="A11" s="10">
        <v>5.2</v>
      </c>
      <c r="B11" s="9" t="s">
        <v>15</v>
      </c>
      <c r="C11" s="9" t="s">
        <v>6</v>
      </c>
      <c r="D11" s="9" t="s">
        <v>8</v>
      </c>
      <c r="E11" s="11">
        <v>0.50849999999999995</v>
      </c>
      <c r="F11" s="15">
        <v>9.1999999999999993</v>
      </c>
      <c r="G11" s="11">
        <f t="shared" si="4"/>
        <v>15.830875122910523</v>
      </c>
      <c r="H11" s="8">
        <v>1.0115000000000001</v>
      </c>
      <c r="I11" s="16">
        <v>0.35799999999999998</v>
      </c>
      <c r="J11" s="13">
        <f t="shared" si="3"/>
        <v>295.89999999999998</v>
      </c>
      <c r="K11" s="14">
        <f t="shared" si="0"/>
        <v>292.53583786455755</v>
      </c>
      <c r="L11" s="14">
        <f t="shared" si="1"/>
        <v>29253.583786455754</v>
      </c>
      <c r="M11" s="14">
        <f t="shared" si="2"/>
        <v>0.29253583786455756</v>
      </c>
    </row>
    <row r="12" spans="1:13" ht="15" customHeight="1" x14ac:dyDescent="0.25">
      <c r="A12" s="10">
        <v>6.1</v>
      </c>
      <c r="B12" s="9" t="s">
        <v>16</v>
      </c>
      <c r="C12" s="9" t="s">
        <v>7</v>
      </c>
      <c r="D12" s="9" t="s">
        <v>8</v>
      </c>
      <c r="E12" s="10">
        <v>0.50449999999999995</v>
      </c>
      <c r="F12" s="10">
        <v>8.6999999999999993</v>
      </c>
      <c r="G12" s="11">
        <f t="shared" si="4"/>
        <v>15.089197224975225</v>
      </c>
      <c r="H12" s="8">
        <v>1.0054000000000001</v>
      </c>
      <c r="I12" s="16">
        <v>0.77400000000000002</v>
      </c>
      <c r="J12" s="13">
        <f t="shared" si="3"/>
        <v>711.9</v>
      </c>
      <c r="K12" s="14">
        <f t="shared" si="0"/>
        <v>708.07638750745969</v>
      </c>
      <c r="L12" s="14">
        <f t="shared" si="1"/>
        <v>70807.638750745973</v>
      </c>
      <c r="M12" s="14">
        <f t="shared" si="2"/>
        <v>0.70807638750745983</v>
      </c>
    </row>
    <row r="13" spans="1:13" ht="15" customHeight="1" x14ac:dyDescent="0.25">
      <c r="A13" s="10">
        <v>6.2</v>
      </c>
      <c r="B13" s="9" t="s">
        <v>16</v>
      </c>
      <c r="C13" s="9" t="s">
        <v>7</v>
      </c>
      <c r="D13" s="9" t="s">
        <v>8</v>
      </c>
      <c r="E13" s="10">
        <v>0.50239999999999996</v>
      </c>
      <c r="F13" s="15">
        <v>8.8000000000000007</v>
      </c>
      <c r="G13" s="11">
        <f t="shared" si="4"/>
        <v>15.326433121019111</v>
      </c>
      <c r="H13" s="8">
        <v>1.0054000000000001</v>
      </c>
      <c r="I13" s="16">
        <v>0.67800000000000005</v>
      </c>
      <c r="J13" s="13">
        <f t="shared" si="3"/>
        <v>615.9</v>
      </c>
      <c r="K13" s="14">
        <f t="shared" si="0"/>
        <v>612.59200318281273</v>
      </c>
      <c r="L13" s="14">
        <f t="shared" si="1"/>
        <v>61259.200318281277</v>
      </c>
      <c r="M13" s="14">
        <f t="shared" si="2"/>
        <v>0.61259200318281282</v>
      </c>
    </row>
    <row r="14" spans="1:13" ht="15" customHeight="1" x14ac:dyDescent="0.25">
      <c r="A14" s="10">
        <v>7.1</v>
      </c>
      <c r="B14" s="9" t="s">
        <v>17</v>
      </c>
      <c r="C14" s="9" t="s">
        <v>7</v>
      </c>
      <c r="D14" s="9" t="s">
        <v>9</v>
      </c>
      <c r="E14" s="11">
        <v>0.50990000000000002</v>
      </c>
      <c r="F14" s="10">
        <v>10.3</v>
      </c>
      <c r="G14" s="11">
        <f t="shared" si="4"/>
        <v>17.675034320454994</v>
      </c>
      <c r="H14" s="8">
        <v>1.0065</v>
      </c>
      <c r="I14" s="16">
        <v>0.90800000000000003</v>
      </c>
      <c r="J14" s="13">
        <f t="shared" si="3"/>
        <v>845.9</v>
      </c>
      <c r="K14" s="14">
        <f t="shared" si="0"/>
        <v>840.43715846994542</v>
      </c>
      <c r="L14" s="14">
        <f t="shared" si="1"/>
        <v>84043.715846994543</v>
      </c>
      <c r="M14" s="14">
        <f t="shared" si="2"/>
        <v>0.84043715846994549</v>
      </c>
    </row>
    <row r="15" spans="1:13" ht="15" customHeight="1" x14ac:dyDescent="0.25">
      <c r="A15" s="10">
        <v>7.2</v>
      </c>
      <c r="B15" s="9" t="s">
        <v>17</v>
      </c>
      <c r="C15" s="9" t="s">
        <v>7</v>
      </c>
      <c r="D15" s="9" t="s">
        <v>9</v>
      </c>
      <c r="E15" s="11">
        <v>0.5091</v>
      </c>
      <c r="F15" s="10">
        <v>10.4</v>
      </c>
      <c r="G15" s="11">
        <f t="shared" si="4"/>
        <v>17.874680809271265</v>
      </c>
      <c r="H15" s="8">
        <v>1.0065</v>
      </c>
      <c r="I15" s="16">
        <v>0.79900000000000004</v>
      </c>
      <c r="J15" s="13">
        <f t="shared" si="3"/>
        <v>736.9</v>
      </c>
      <c r="K15" s="14">
        <f t="shared" si="0"/>
        <v>732.14108296075506</v>
      </c>
      <c r="L15" s="14">
        <f t="shared" si="1"/>
        <v>73214.108296075501</v>
      </c>
      <c r="M15" s="14">
        <f t="shared" si="2"/>
        <v>0.73214108296075497</v>
      </c>
    </row>
    <row r="16" spans="1:13" ht="15.75" customHeight="1" x14ac:dyDescent="0.25">
      <c r="J16" s="1"/>
    </row>
    <row r="17" spans="5:5" x14ac:dyDescent="0.25">
      <c r="E17" s="10"/>
    </row>
    <row r="18" spans="5:5" x14ac:dyDescent="0.25">
      <c r="E18" s="10"/>
    </row>
    <row r="19" spans="5:5" ht="15" customHeight="1" x14ac:dyDescent="0.25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Planilla H. QUINOA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</dc:creator>
  <cp:lastModifiedBy>Alex GG</cp:lastModifiedBy>
  <dcterms:created xsi:type="dcterms:W3CDTF">2017-03-13T19:46:48Z</dcterms:created>
  <dcterms:modified xsi:type="dcterms:W3CDTF">2017-10-09T13:33:04Z</dcterms:modified>
</cp:coreProperties>
</file>