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GG\OneDrive - Stony Brook University\DATOS PROYECTO QUINOA\Datos Paper Proyecto Enero 2017\"/>
    </mc:Choice>
  </mc:AlternateContent>
  <xr:revisionPtr revIDLastSave="0" documentId="27032F018E5E0E20CCE29AD5FA4BBD4F4940115F" xr6:coauthVersionLast="21" xr6:coauthVersionMax="21" xr10:uidLastSave="{00000000-0000-0000-0000-000000000000}"/>
  <bookViews>
    <workbookView xWindow="120" yWindow="15" windowWidth="18960" windowHeight="11325" firstSheet="1" activeTab="4" xr2:uid="{00000000-000D-0000-FFFF-FFFF00000000}"/>
  </bookViews>
  <sheets>
    <sheet name="Table 1" sheetId="1" r:id="rId1"/>
    <sheet name="Hoja2" sheetId="3" r:id="rId2"/>
    <sheet name="Hoja3" sheetId="4" r:id="rId3"/>
    <sheet name="Datos tratados" sheetId="2" r:id="rId4"/>
    <sheet name="Datos tratados finales (2)" sheetId="5" r:id="rId5"/>
    <sheet name="Datos tratados con eliminad (3)" sheetId="6" r:id="rId6"/>
  </sheets>
  <calcPr calcId="171027"/>
</workbook>
</file>

<file path=xl/calcChain.xml><?xml version="1.0" encoding="utf-8"?>
<calcChain xmlns="http://schemas.openxmlformats.org/spreadsheetml/2006/main">
  <c r="Z2" i="4" l="1"/>
  <c r="AO7" i="6" l="1"/>
  <c r="BE25" i="6"/>
  <c r="BD25" i="6"/>
  <c r="BC25" i="6"/>
  <c r="BB25" i="6"/>
  <c r="BA25" i="6"/>
  <c r="AZ25" i="6"/>
  <c r="AY25" i="6"/>
  <c r="AX25" i="6"/>
  <c r="AU25" i="6"/>
  <c r="AT25" i="6"/>
  <c r="AS25" i="6"/>
  <c r="AR25" i="6"/>
  <c r="AP25" i="6"/>
  <c r="AO25" i="6"/>
  <c r="AC25" i="6"/>
  <c r="AB25" i="6"/>
  <c r="AA25" i="6"/>
  <c r="Z25" i="6"/>
  <c r="BC24" i="6"/>
  <c r="BB24" i="6"/>
  <c r="BA24" i="6"/>
  <c r="AZ24" i="6"/>
  <c r="AY24" i="6"/>
  <c r="AX24" i="6"/>
  <c r="AU24" i="6"/>
  <c r="AT24" i="6"/>
  <c r="AS24" i="6"/>
  <c r="AR24" i="6"/>
  <c r="AP24" i="6"/>
  <c r="AO24" i="6"/>
  <c r="AK24" i="6"/>
  <c r="AJ24" i="6"/>
  <c r="AH24" i="6"/>
  <c r="AC24" i="6"/>
  <c r="AB24" i="6"/>
  <c r="AA24" i="6"/>
  <c r="Z24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P9" i="6"/>
  <c r="AO9" i="6"/>
  <c r="AK9" i="6"/>
  <c r="AJ9" i="6"/>
  <c r="AC9" i="6"/>
  <c r="AB9" i="6"/>
  <c r="AA9" i="6"/>
  <c r="Z9" i="6"/>
  <c r="BC8" i="6"/>
  <c r="BB8" i="6"/>
  <c r="BA8" i="6"/>
  <c r="AZ8" i="6"/>
  <c r="AY8" i="6"/>
  <c r="AX8" i="6"/>
  <c r="AW8" i="6"/>
  <c r="AV8" i="6"/>
  <c r="AU8" i="6"/>
  <c r="AT8" i="6"/>
  <c r="AS8" i="6"/>
  <c r="AR8" i="6"/>
  <c r="AP8" i="6"/>
  <c r="AO8" i="6"/>
  <c r="AK8" i="6"/>
  <c r="AJ8" i="6"/>
  <c r="AI8" i="6"/>
  <c r="AH8" i="6"/>
  <c r="AC8" i="6"/>
  <c r="AB8" i="6"/>
  <c r="AA8" i="6"/>
  <c r="Z8" i="6"/>
  <c r="BC7" i="6"/>
  <c r="BB7" i="6"/>
  <c r="BA7" i="6"/>
  <c r="AZ7" i="6"/>
  <c r="AY7" i="6"/>
  <c r="AX7" i="6"/>
  <c r="AW7" i="6"/>
  <c r="AV7" i="6"/>
  <c r="AU7" i="6"/>
  <c r="AT7" i="6"/>
  <c r="AS7" i="6"/>
  <c r="AR7" i="6"/>
  <c r="AP7" i="6"/>
  <c r="AK7" i="6"/>
  <c r="AJ7" i="6"/>
  <c r="AI7" i="6"/>
  <c r="AH7" i="6"/>
  <c r="AC7" i="6"/>
  <c r="AB7" i="6"/>
  <c r="AA7" i="6"/>
  <c r="Z7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P6" i="6"/>
  <c r="AO6" i="6"/>
  <c r="AK6" i="6"/>
  <c r="AJ6" i="6"/>
  <c r="AC6" i="6"/>
  <c r="AB6" i="6"/>
  <c r="AA6" i="6"/>
  <c r="Z6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P5" i="6"/>
  <c r="AO5" i="6"/>
  <c r="AK5" i="6"/>
  <c r="AJ5" i="6"/>
  <c r="AC5" i="6"/>
  <c r="AB5" i="6"/>
  <c r="AA5" i="6"/>
  <c r="Z5" i="6"/>
  <c r="BC4" i="6"/>
  <c r="BB4" i="6"/>
  <c r="BA4" i="6"/>
  <c r="AZ4" i="6"/>
  <c r="AY4" i="6"/>
  <c r="AX4" i="6"/>
  <c r="AW4" i="6"/>
  <c r="AV4" i="6"/>
  <c r="AU4" i="6"/>
  <c r="AT4" i="6"/>
  <c r="AS4" i="6"/>
  <c r="AR4" i="6"/>
  <c r="AP4" i="6"/>
  <c r="AO4" i="6"/>
  <c r="AK4" i="6"/>
  <c r="AJ4" i="6"/>
  <c r="AC4" i="6"/>
  <c r="AB4" i="6"/>
  <c r="AA4" i="6"/>
  <c r="Z4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P3" i="6"/>
  <c r="AO3" i="6"/>
  <c r="AK3" i="6"/>
  <c r="AJ3" i="6"/>
  <c r="AC3" i="6"/>
  <c r="AB3" i="6"/>
  <c r="AA3" i="6"/>
  <c r="Z3" i="6"/>
  <c r="BD25" i="5"/>
  <c r="AZ25" i="5"/>
  <c r="AY25" i="5"/>
  <c r="AO25" i="5"/>
  <c r="AC25" i="5"/>
  <c r="AZ24" i="5"/>
  <c r="AY24" i="5"/>
  <c r="AO24" i="5"/>
  <c r="AK24" i="5"/>
  <c r="AC24" i="5"/>
  <c r="BE9" i="5"/>
  <c r="BA9" i="5"/>
  <c r="AW9" i="5"/>
  <c r="AS9" i="5"/>
  <c r="AP9" i="5"/>
  <c r="AK9" i="5"/>
  <c r="AC9" i="5"/>
  <c r="BA8" i="5"/>
  <c r="AW8" i="5"/>
  <c r="AS8" i="5"/>
  <c r="AP8" i="5"/>
  <c r="AK8" i="5"/>
  <c r="AI8" i="5"/>
  <c r="AC8" i="5"/>
  <c r="AY7" i="5"/>
  <c r="AW7" i="5"/>
  <c r="AP7" i="5"/>
  <c r="AI7" i="5"/>
  <c r="AC7" i="5"/>
  <c r="BE6" i="5"/>
  <c r="AY6" i="5"/>
  <c r="AW6" i="5"/>
  <c r="AP6" i="5"/>
  <c r="AC6" i="5"/>
  <c r="BE5" i="5"/>
  <c r="BA5" i="5"/>
  <c r="AW5" i="5"/>
  <c r="AS5" i="5"/>
  <c r="AP5" i="5"/>
  <c r="AK5" i="5"/>
  <c r="AC5" i="5"/>
  <c r="BA4" i="5"/>
  <c r="AW4" i="5"/>
  <c r="AS4" i="5"/>
  <c r="AP4" i="5"/>
  <c r="AK4" i="5"/>
  <c r="AC4" i="5"/>
  <c r="BE3" i="5"/>
  <c r="AY3" i="5"/>
  <c r="AW3" i="5"/>
  <c r="AP3" i="5"/>
  <c r="AC3" i="5"/>
  <c r="BE25" i="5"/>
  <c r="BC25" i="5"/>
  <c r="BB25" i="5"/>
  <c r="BA25" i="5"/>
  <c r="AX25" i="5"/>
  <c r="AU25" i="5"/>
  <c r="AT25" i="5"/>
  <c r="AS25" i="5"/>
  <c r="AR25" i="5"/>
  <c r="AP25" i="5"/>
  <c r="AA25" i="5"/>
  <c r="Z25" i="5"/>
  <c r="BC24" i="5"/>
  <c r="BB24" i="5"/>
  <c r="BA24" i="5"/>
  <c r="AX24" i="5"/>
  <c r="AU24" i="5"/>
  <c r="AT24" i="5"/>
  <c r="AS24" i="5"/>
  <c r="AR24" i="5"/>
  <c r="AP24" i="5"/>
  <c r="AJ24" i="5"/>
  <c r="AH24" i="5"/>
  <c r="AA24" i="5"/>
  <c r="Z24" i="5"/>
  <c r="BC9" i="5"/>
  <c r="BB9" i="5"/>
  <c r="AZ9" i="5"/>
  <c r="AY9" i="5"/>
  <c r="AX9" i="5"/>
  <c r="AU9" i="5"/>
  <c r="AT9" i="5"/>
  <c r="AR9" i="5"/>
  <c r="AO9" i="5"/>
  <c r="AB9" i="5"/>
  <c r="AA9" i="5"/>
  <c r="Z9" i="5"/>
  <c r="BC8" i="5"/>
  <c r="BB8" i="5"/>
  <c r="AZ8" i="5"/>
  <c r="AY8" i="5"/>
  <c r="AX8" i="5"/>
  <c r="AU8" i="5"/>
  <c r="AT8" i="5"/>
  <c r="AR8" i="5"/>
  <c r="AO8" i="5"/>
  <c r="AH8" i="5"/>
  <c r="AA8" i="5"/>
  <c r="Z8" i="5"/>
  <c r="BC7" i="5"/>
  <c r="BB7" i="5"/>
  <c r="BA7" i="5"/>
  <c r="AZ7" i="5"/>
  <c r="AV7" i="5"/>
  <c r="AU7" i="5"/>
  <c r="AT7" i="5"/>
  <c r="AS7" i="5"/>
  <c r="AR7" i="5"/>
  <c r="AK7" i="5"/>
  <c r="AJ7" i="5"/>
  <c r="AB7" i="5"/>
  <c r="AA7" i="5"/>
  <c r="Z7" i="5"/>
  <c r="BD6" i="5"/>
  <c r="BC6" i="5"/>
  <c r="BB6" i="5"/>
  <c r="BA6" i="5"/>
  <c r="AZ6" i="5"/>
  <c r="AV6" i="5"/>
  <c r="AU6" i="5"/>
  <c r="AT6" i="5"/>
  <c r="AS6" i="5"/>
  <c r="AR6" i="5"/>
  <c r="AK6" i="5"/>
  <c r="AJ6" i="5"/>
  <c r="AA6" i="5"/>
  <c r="Z6" i="5"/>
  <c r="BC5" i="5"/>
  <c r="BB5" i="5"/>
  <c r="AZ5" i="5"/>
  <c r="AY5" i="5"/>
  <c r="AX5" i="5"/>
  <c r="AU5" i="5"/>
  <c r="AT5" i="5"/>
  <c r="AR5" i="5"/>
  <c r="AO5" i="5"/>
  <c r="AB5" i="5"/>
  <c r="AA5" i="5"/>
  <c r="Z5" i="5"/>
  <c r="BC4" i="5"/>
  <c r="BB4" i="5"/>
  <c r="AZ4" i="5"/>
  <c r="AY4" i="5"/>
  <c r="AX4" i="5"/>
  <c r="AU4" i="5"/>
  <c r="AT4" i="5"/>
  <c r="AR4" i="5"/>
  <c r="AO4" i="5"/>
  <c r="AB4" i="5"/>
  <c r="AA4" i="5"/>
  <c r="Z4" i="5"/>
  <c r="BD3" i="5"/>
  <c r="BC3" i="5"/>
  <c r="BB3" i="5"/>
  <c r="BA3" i="5"/>
  <c r="AZ3" i="5"/>
  <c r="AV3" i="5"/>
  <c r="AU3" i="5"/>
  <c r="AT3" i="5"/>
  <c r="AS3" i="5"/>
  <c r="AR3" i="5"/>
  <c r="AK3" i="5"/>
  <c r="AJ3" i="5"/>
  <c r="AA3" i="5"/>
  <c r="Z3" i="5"/>
  <c r="AU2" i="4"/>
  <c r="BP2" i="4" s="1"/>
  <c r="BA2" i="4"/>
  <c r="BV2" i="4" s="1"/>
  <c r="Y2" i="4"/>
  <c r="AT2" i="4" s="1"/>
  <c r="BO2" i="4" s="1"/>
  <c r="AA2" i="4"/>
  <c r="AV2" i="4" s="1"/>
  <c r="BQ2" i="4" s="1"/>
  <c r="AB2" i="4"/>
  <c r="AW2" i="4" s="1"/>
  <c r="BR2" i="4" s="1"/>
  <c r="AC2" i="4"/>
  <c r="AX2" i="4" s="1"/>
  <c r="BS2" i="4" s="1"/>
  <c r="AD2" i="4"/>
  <c r="AY2" i="4" s="1"/>
  <c r="BT2" i="4" s="1"/>
  <c r="AE2" i="4"/>
  <c r="AZ2" i="4" s="1"/>
  <c r="BU2" i="4" s="1"/>
  <c r="AF2" i="4"/>
  <c r="AG2" i="4"/>
  <c r="BB2" i="4" s="1"/>
  <c r="BW2" i="4" s="1"/>
  <c r="AH2" i="4"/>
  <c r="BC2" i="4" s="1"/>
  <c r="BX2" i="4" s="1"/>
  <c r="AI2" i="4"/>
  <c r="BD2" i="4" s="1"/>
  <c r="BY2" i="4" s="1"/>
  <c r="AJ2" i="4"/>
  <c r="BE2" i="4" s="1"/>
  <c r="BZ2" i="4" s="1"/>
  <c r="AK2" i="4"/>
  <c r="BF2" i="4" s="1"/>
  <c r="CA2" i="4" s="1"/>
  <c r="AL2" i="4"/>
  <c r="BG2" i="4" s="1"/>
  <c r="CB2" i="4" s="1"/>
  <c r="AM2" i="4"/>
  <c r="BH2" i="4" s="1"/>
  <c r="CC2" i="4" s="1"/>
  <c r="AN2" i="4"/>
  <c r="BI2" i="4" s="1"/>
  <c r="CD2" i="4" s="1"/>
  <c r="AO2" i="4"/>
  <c r="BJ2" i="4" s="1"/>
  <c r="CE2" i="4" s="1"/>
  <c r="AP2" i="4"/>
  <c r="BK2" i="4" s="1"/>
  <c r="CF2" i="4" s="1"/>
  <c r="AQ2" i="4"/>
  <c r="BL2" i="4" s="1"/>
  <c r="CG2" i="4" s="1"/>
  <c r="Y3" i="4"/>
  <c r="AT3" i="4" s="1"/>
  <c r="BO3" i="4" s="1"/>
  <c r="Z3" i="4"/>
  <c r="AU3" i="4" s="1"/>
  <c r="BP3" i="4" s="1"/>
  <c r="AA3" i="4"/>
  <c r="AV3" i="4" s="1"/>
  <c r="BQ3" i="4" s="1"/>
  <c r="AB3" i="4"/>
  <c r="AW3" i="4" s="1"/>
  <c r="BR3" i="4" s="1"/>
  <c r="AC3" i="4"/>
  <c r="AX3" i="4" s="1"/>
  <c r="BS3" i="4" s="1"/>
  <c r="AD3" i="4"/>
  <c r="AY3" i="4" s="1"/>
  <c r="BT3" i="4" s="1"/>
  <c r="AE3" i="4"/>
  <c r="AZ3" i="4" s="1"/>
  <c r="BU3" i="4" s="1"/>
  <c r="AF3" i="4"/>
  <c r="BA3" i="4" s="1"/>
  <c r="BV3" i="4" s="1"/>
  <c r="AG3" i="4"/>
  <c r="BB3" i="4" s="1"/>
  <c r="BW3" i="4" s="1"/>
  <c r="AH3" i="4"/>
  <c r="BC3" i="4" s="1"/>
  <c r="BX3" i="4" s="1"/>
  <c r="AI3" i="4"/>
  <c r="BD3" i="4" s="1"/>
  <c r="BY3" i="4" s="1"/>
  <c r="AJ3" i="4"/>
  <c r="BE3" i="4" s="1"/>
  <c r="BZ3" i="4" s="1"/>
  <c r="AK3" i="4"/>
  <c r="BF3" i="4" s="1"/>
  <c r="CA3" i="4" s="1"/>
  <c r="AL3" i="4"/>
  <c r="BG3" i="4" s="1"/>
  <c r="CB3" i="4" s="1"/>
  <c r="AM3" i="4"/>
  <c r="BH3" i="4" s="1"/>
  <c r="CC3" i="4" s="1"/>
  <c r="AN3" i="4"/>
  <c r="BI3" i="4" s="1"/>
  <c r="CD3" i="4" s="1"/>
  <c r="AO3" i="4"/>
  <c r="BJ3" i="4" s="1"/>
  <c r="CE3" i="4" s="1"/>
  <c r="AP3" i="4"/>
  <c r="BK3" i="4" s="1"/>
  <c r="CF3" i="4" s="1"/>
  <c r="AQ3" i="4"/>
  <c r="BL3" i="4" s="1"/>
  <c r="CG3" i="4" s="1"/>
  <c r="Y4" i="4"/>
  <c r="AT4" i="4" s="1"/>
  <c r="BO4" i="4" s="1"/>
  <c r="Z4" i="4"/>
  <c r="AU4" i="4" s="1"/>
  <c r="BP4" i="4" s="1"/>
  <c r="AA4" i="4"/>
  <c r="AV4" i="4" s="1"/>
  <c r="BQ4" i="4" s="1"/>
  <c r="AB4" i="4"/>
  <c r="AW4" i="4" s="1"/>
  <c r="BR4" i="4" s="1"/>
  <c r="AC4" i="4"/>
  <c r="AX4" i="4" s="1"/>
  <c r="BS4" i="4" s="1"/>
  <c r="AD4" i="4"/>
  <c r="AY4" i="4" s="1"/>
  <c r="BT4" i="4" s="1"/>
  <c r="AE4" i="4"/>
  <c r="AZ4" i="4" s="1"/>
  <c r="BU4" i="4" s="1"/>
  <c r="AF4" i="4"/>
  <c r="BA4" i="4" s="1"/>
  <c r="BV4" i="4" s="1"/>
  <c r="AG4" i="4"/>
  <c r="BB4" i="4" s="1"/>
  <c r="BW4" i="4" s="1"/>
  <c r="AH4" i="4"/>
  <c r="BC4" i="4" s="1"/>
  <c r="BX4" i="4" s="1"/>
  <c r="AI4" i="4"/>
  <c r="BD4" i="4" s="1"/>
  <c r="BY4" i="4" s="1"/>
  <c r="AJ4" i="4"/>
  <c r="BE4" i="4" s="1"/>
  <c r="BZ4" i="4" s="1"/>
  <c r="AK4" i="4"/>
  <c r="BF4" i="4" s="1"/>
  <c r="CA4" i="4" s="1"/>
  <c r="AL4" i="4"/>
  <c r="BG4" i="4" s="1"/>
  <c r="CB4" i="4" s="1"/>
  <c r="AM4" i="4"/>
  <c r="BH4" i="4" s="1"/>
  <c r="CC4" i="4" s="1"/>
  <c r="AN4" i="4"/>
  <c r="BI4" i="4" s="1"/>
  <c r="CD4" i="4" s="1"/>
  <c r="AO4" i="4"/>
  <c r="BJ4" i="4" s="1"/>
  <c r="CE4" i="4" s="1"/>
  <c r="AP4" i="4"/>
  <c r="BK4" i="4" s="1"/>
  <c r="CF4" i="4" s="1"/>
  <c r="AQ4" i="4"/>
  <c r="BL4" i="4" s="1"/>
  <c r="CG4" i="4" s="1"/>
  <c r="Y5" i="4"/>
  <c r="AT5" i="4" s="1"/>
  <c r="BO5" i="4" s="1"/>
  <c r="Z5" i="4"/>
  <c r="AU5" i="4" s="1"/>
  <c r="BP5" i="4" s="1"/>
  <c r="AA5" i="4"/>
  <c r="AV5" i="4" s="1"/>
  <c r="BQ5" i="4" s="1"/>
  <c r="AB5" i="4"/>
  <c r="AW5" i="4" s="1"/>
  <c r="BR5" i="4" s="1"/>
  <c r="AC5" i="4"/>
  <c r="AX5" i="4" s="1"/>
  <c r="BS5" i="4" s="1"/>
  <c r="AD5" i="4"/>
  <c r="AY5" i="4" s="1"/>
  <c r="BT5" i="4" s="1"/>
  <c r="AE5" i="4"/>
  <c r="AZ5" i="4" s="1"/>
  <c r="BU5" i="4" s="1"/>
  <c r="AF5" i="4"/>
  <c r="BA5" i="4" s="1"/>
  <c r="BV5" i="4" s="1"/>
  <c r="AG5" i="4"/>
  <c r="BB5" i="4" s="1"/>
  <c r="BW5" i="4" s="1"/>
  <c r="AH5" i="4"/>
  <c r="BC5" i="4" s="1"/>
  <c r="BX5" i="4" s="1"/>
  <c r="AI5" i="4"/>
  <c r="BD5" i="4" s="1"/>
  <c r="BY5" i="4" s="1"/>
  <c r="AJ5" i="4"/>
  <c r="BE5" i="4" s="1"/>
  <c r="BZ5" i="4" s="1"/>
  <c r="AK5" i="4"/>
  <c r="BF5" i="4" s="1"/>
  <c r="CA5" i="4" s="1"/>
  <c r="AL5" i="4"/>
  <c r="BG5" i="4" s="1"/>
  <c r="CB5" i="4" s="1"/>
  <c r="AM5" i="4"/>
  <c r="BH5" i="4" s="1"/>
  <c r="CC5" i="4" s="1"/>
  <c r="AN5" i="4"/>
  <c r="BI5" i="4" s="1"/>
  <c r="CD5" i="4" s="1"/>
  <c r="AO5" i="4"/>
  <c r="BJ5" i="4" s="1"/>
  <c r="CE5" i="4" s="1"/>
  <c r="AP5" i="4"/>
  <c r="BK5" i="4" s="1"/>
  <c r="CF5" i="4" s="1"/>
  <c r="AQ5" i="4"/>
  <c r="BL5" i="4" s="1"/>
  <c r="CG5" i="4" s="1"/>
  <c r="Y6" i="4"/>
  <c r="AT6" i="4" s="1"/>
  <c r="BO6" i="4" s="1"/>
  <c r="Z6" i="4"/>
  <c r="AU6" i="4" s="1"/>
  <c r="BP6" i="4" s="1"/>
  <c r="AA6" i="4"/>
  <c r="AV6" i="4" s="1"/>
  <c r="BQ6" i="4" s="1"/>
  <c r="AB6" i="4"/>
  <c r="AW6" i="4" s="1"/>
  <c r="BR6" i="4" s="1"/>
  <c r="AC6" i="4"/>
  <c r="AX6" i="4" s="1"/>
  <c r="BS6" i="4" s="1"/>
  <c r="AD6" i="4"/>
  <c r="AY6" i="4" s="1"/>
  <c r="BT6" i="4" s="1"/>
  <c r="AE6" i="4"/>
  <c r="AZ6" i="4" s="1"/>
  <c r="BU6" i="4" s="1"/>
  <c r="AF6" i="4"/>
  <c r="BA6" i="4" s="1"/>
  <c r="BV6" i="4" s="1"/>
  <c r="AG6" i="4"/>
  <c r="BB6" i="4" s="1"/>
  <c r="BW6" i="4" s="1"/>
  <c r="AH6" i="4"/>
  <c r="BC6" i="4" s="1"/>
  <c r="BX6" i="4" s="1"/>
  <c r="AI6" i="4"/>
  <c r="BD6" i="4" s="1"/>
  <c r="BY6" i="4" s="1"/>
  <c r="AJ6" i="4"/>
  <c r="BE6" i="4" s="1"/>
  <c r="BZ6" i="4" s="1"/>
  <c r="AK6" i="4"/>
  <c r="BF6" i="4" s="1"/>
  <c r="CA6" i="4" s="1"/>
  <c r="AL6" i="4"/>
  <c r="BG6" i="4" s="1"/>
  <c r="CB6" i="4" s="1"/>
  <c r="AM6" i="4"/>
  <c r="BH6" i="4" s="1"/>
  <c r="CC6" i="4" s="1"/>
  <c r="AN6" i="4"/>
  <c r="BI6" i="4" s="1"/>
  <c r="CD6" i="4" s="1"/>
  <c r="AO6" i="4"/>
  <c r="BJ6" i="4" s="1"/>
  <c r="CE6" i="4" s="1"/>
  <c r="AP6" i="4"/>
  <c r="BK6" i="4" s="1"/>
  <c r="CF6" i="4" s="1"/>
  <c r="AQ6" i="4"/>
  <c r="BL6" i="4" s="1"/>
  <c r="CG6" i="4" s="1"/>
  <c r="Y7" i="4"/>
  <c r="AT7" i="4" s="1"/>
  <c r="BO7" i="4" s="1"/>
  <c r="Z7" i="4"/>
  <c r="AU7" i="4" s="1"/>
  <c r="BP7" i="4" s="1"/>
  <c r="AA7" i="4"/>
  <c r="AV7" i="4" s="1"/>
  <c r="BQ7" i="4" s="1"/>
  <c r="AB7" i="4"/>
  <c r="AW7" i="4" s="1"/>
  <c r="BR7" i="4" s="1"/>
  <c r="AC7" i="4"/>
  <c r="AX7" i="4" s="1"/>
  <c r="BS7" i="4" s="1"/>
  <c r="AD7" i="4"/>
  <c r="AY7" i="4" s="1"/>
  <c r="BT7" i="4" s="1"/>
  <c r="AE7" i="4"/>
  <c r="AZ7" i="4" s="1"/>
  <c r="BU7" i="4" s="1"/>
  <c r="AF7" i="4"/>
  <c r="BA7" i="4" s="1"/>
  <c r="BV7" i="4" s="1"/>
  <c r="AG7" i="4"/>
  <c r="BB7" i="4" s="1"/>
  <c r="BW7" i="4" s="1"/>
  <c r="AH7" i="4"/>
  <c r="BC7" i="4" s="1"/>
  <c r="BX7" i="4" s="1"/>
  <c r="AI7" i="4"/>
  <c r="BD7" i="4" s="1"/>
  <c r="BY7" i="4" s="1"/>
  <c r="AJ7" i="4"/>
  <c r="BE7" i="4" s="1"/>
  <c r="BZ7" i="4" s="1"/>
  <c r="AK7" i="4"/>
  <c r="BF7" i="4" s="1"/>
  <c r="CA7" i="4" s="1"/>
  <c r="AL7" i="4"/>
  <c r="BG7" i="4" s="1"/>
  <c r="CB7" i="4" s="1"/>
  <c r="AM7" i="4"/>
  <c r="BH7" i="4" s="1"/>
  <c r="CC7" i="4" s="1"/>
  <c r="AN7" i="4"/>
  <c r="BI7" i="4" s="1"/>
  <c r="CD7" i="4" s="1"/>
  <c r="AO7" i="4"/>
  <c r="BJ7" i="4" s="1"/>
  <c r="CE7" i="4" s="1"/>
  <c r="AP7" i="4"/>
  <c r="BK7" i="4" s="1"/>
  <c r="CF7" i="4" s="1"/>
  <c r="AQ7" i="4"/>
  <c r="BL7" i="4" s="1"/>
  <c r="CG7" i="4" s="1"/>
  <c r="Y8" i="4"/>
  <c r="AT8" i="4" s="1"/>
  <c r="BO8" i="4" s="1"/>
  <c r="Z8" i="4"/>
  <c r="AU8" i="4" s="1"/>
  <c r="BP8" i="4" s="1"/>
  <c r="AA8" i="4"/>
  <c r="AV8" i="4" s="1"/>
  <c r="BQ8" i="4" s="1"/>
  <c r="AB8" i="4"/>
  <c r="AW8" i="4" s="1"/>
  <c r="BR8" i="4" s="1"/>
  <c r="AC8" i="4"/>
  <c r="AX8" i="4" s="1"/>
  <c r="BS8" i="4" s="1"/>
  <c r="AD8" i="4"/>
  <c r="AY8" i="4" s="1"/>
  <c r="BT8" i="4" s="1"/>
  <c r="AE8" i="4"/>
  <c r="AZ8" i="4" s="1"/>
  <c r="BU8" i="4" s="1"/>
  <c r="AF8" i="4"/>
  <c r="BA8" i="4" s="1"/>
  <c r="BV8" i="4" s="1"/>
  <c r="AG8" i="4"/>
  <c r="BB8" i="4" s="1"/>
  <c r="BW8" i="4" s="1"/>
  <c r="AH8" i="4"/>
  <c r="BC8" i="4" s="1"/>
  <c r="BX8" i="4" s="1"/>
  <c r="AI8" i="4"/>
  <c r="BD8" i="4" s="1"/>
  <c r="BY8" i="4" s="1"/>
  <c r="AJ8" i="4"/>
  <c r="BE8" i="4" s="1"/>
  <c r="BZ8" i="4" s="1"/>
  <c r="AK8" i="4"/>
  <c r="BF8" i="4" s="1"/>
  <c r="CA8" i="4" s="1"/>
  <c r="AL8" i="4"/>
  <c r="BG8" i="4" s="1"/>
  <c r="CB8" i="4" s="1"/>
  <c r="AM8" i="4"/>
  <c r="BH8" i="4" s="1"/>
  <c r="CC8" i="4" s="1"/>
  <c r="AN8" i="4"/>
  <c r="BI8" i="4" s="1"/>
  <c r="CD8" i="4" s="1"/>
  <c r="AO8" i="4"/>
  <c r="BJ8" i="4" s="1"/>
  <c r="CE8" i="4" s="1"/>
  <c r="AP8" i="4"/>
  <c r="BK8" i="4" s="1"/>
  <c r="CF8" i="4" s="1"/>
  <c r="AQ8" i="4"/>
  <c r="BL8" i="4" s="1"/>
  <c r="CG8" i="4" s="1"/>
  <c r="Y9" i="4"/>
  <c r="AT9" i="4" s="1"/>
  <c r="BO9" i="4" s="1"/>
  <c r="Z9" i="4"/>
  <c r="AU9" i="4" s="1"/>
  <c r="BP9" i="4" s="1"/>
  <c r="AA9" i="4"/>
  <c r="AV9" i="4" s="1"/>
  <c r="BQ9" i="4" s="1"/>
  <c r="AB9" i="4"/>
  <c r="AW9" i="4" s="1"/>
  <c r="BR9" i="4" s="1"/>
  <c r="AC9" i="4"/>
  <c r="AX9" i="4" s="1"/>
  <c r="BS9" i="4" s="1"/>
  <c r="AD9" i="4"/>
  <c r="AY9" i="4" s="1"/>
  <c r="BT9" i="4" s="1"/>
  <c r="AE9" i="4"/>
  <c r="AZ9" i="4" s="1"/>
  <c r="BU9" i="4" s="1"/>
  <c r="AF9" i="4"/>
  <c r="BA9" i="4" s="1"/>
  <c r="BV9" i="4" s="1"/>
  <c r="AG9" i="4"/>
  <c r="BB9" i="4" s="1"/>
  <c r="BW9" i="4" s="1"/>
  <c r="AH9" i="4"/>
  <c r="BC9" i="4" s="1"/>
  <c r="BX9" i="4" s="1"/>
  <c r="AI9" i="4"/>
  <c r="BD9" i="4" s="1"/>
  <c r="BY9" i="4" s="1"/>
  <c r="AJ9" i="4"/>
  <c r="BE9" i="4" s="1"/>
  <c r="BZ9" i="4" s="1"/>
  <c r="AK9" i="4"/>
  <c r="BF9" i="4" s="1"/>
  <c r="CA9" i="4" s="1"/>
  <c r="AL9" i="4"/>
  <c r="BG9" i="4" s="1"/>
  <c r="CB9" i="4" s="1"/>
  <c r="AM9" i="4"/>
  <c r="BH9" i="4" s="1"/>
  <c r="CC9" i="4" s="1"/>
  <c r="AN9" i="4"/>
  <c r="BI9" i="4" s="1"/>
  <c r="CD9" i="4" s="1"/>
  <c r="AO9" i="4"/>
  <c r="BJ9" i="4" s="1"/>
  <c r="CE9" i="4" s="1"/>
  <c r="AP9" i="4"/>
  <c r="BK9" i="4" s="1"/>
  <c r="CF9" i="4" s="1"/>
  <c r="AQ9" i="4"/>
  <c r="BL9" i="4" s="1"/>
  <c r="CG9" i="4" s="1"/>
  <c r="Y10" i="4"/>
  <c r="AT10" i="4" s="1"/>
  <c r="BO10" i="4" s="1"/>
  <c r="Z10" i="4"/>
  <c r="AU10" i="4" s="1"/>
  <c r="BP10" i="4" s="1"/>
  <c r="AA10" i="4"/>
  <c r="AV10" i="4" s="1"/>
  <c r="BQ10" i="4" s="1"/>
  <c r="AB10" i="4"/>
  <c r="AW10" i="4" s="1"/>
  <c r="BR10" i="4" s="1"/>
  <c r="AC10" i="4"/>
  <c r="AX10" i="4" s="1"/>
  <c r="BS10" i="4" s="1"/>
  <c r="AD10" i="4"/>
  <c r="AY10" i="4" s="1"/>
  <c r="BT10" i="4" s="1"/>
  <c r="AE10" i="4"/>
  <c r="AZ10" i="4" s="1"/>
  <c r="BU10" i="4" s="1"/>
  <c r="AF10" i="4"/>
  <c r="BA10" i="4" s="1"/>
  <c r="BV10" i="4" s="1"/>
  <c r="AG10" i="4"/>
  <c r="BB10" i="4" s="1"/>
  <c r="BW10" i="4" s="1"/>
  <c r="AH10" i="4"/>
  <c r="BC10" i="4" s="1"/>
  <c r="BX10" i="4" s="1"/>
  <c r="AI10" i="4"/>
  <c r="BD10" i="4" s="1"/>
  <c r="BY10" i="4" s="1"/>
  <c r="AJ10" i="4"/>
  <c r="BE10" i="4" s="1"/>
  <c r="BZ10" i="4" s="1"/>
  <c r="AK10" i="4"/>
  <c r="BF10" i="4" s="1"/>
  <c r="CA10" i="4" s="1"/>
  <c r="AL10" i="4"/>
  <c r="BG10" i="4" s="1"/>
  <c r="CB10" i="4" s="1"/>
  <c r="AM10" i="4"/>
  <c r="BH10" i="4" s="1"/>
  <c r="CC10" i="4" s="1"/>
  <c r="AN10" i="4"/>
  <c r="BI10" i="4" s="1"/>
  <c r="CD10" i="4" s="1"/>
  <c r="AO10" i="4"/>
  <c r="BJ10" i="4" s="1"/>
  <c r="CE10" i="4" s="1"/>
  <c r="AP10" i="4"/>
  <c r="BK10" i="4" s="1"/>
  <c r="CF10" i="4" s="1"/>
  <c r="AQ10" i="4"/>
  <c r="BL10" i="4" s="1"/>
  <c r="CG10" i="4" s="1"/>
  <c r="Y11" i="4"/>
  <c r="AT11" i="4" s="1"/>
  <c r="BO11" i="4" s="1"/>
  <c r="Z11" i="4"/>
  <c r="AU11" i="4" s="1"/>
  <c r="BP11" i="4" s="1"/>
  <c r="AA11" i="4"/>
  <c r="AV11" i="4" s="1"/>
  <c r="BQ11" i="4" s="1"/>
  <c r="AB11" i="4"/>
  <c r="AW11" i="4" s="1"/>
  <c r="BR11" i="4" s="1"/>
  <c r="AC11" i="4"/>
  <c r="AX11" i="4" s="1"/>
  <c r="BS11" i="4" s="1"/>
  <c r="AD11" i="4"/>
  <c r="AY11" i="4" s="1"/>
  <c r="BT11" i="4" s="1"/>
  <c r="AE11" i="4"/>
  <c r="AZ11" i="4" s="1"/>
  <c r="BU11" i="4" s="1"/>
  <c r="AF11" i="4"/>
  <c r="BA11" i="4" s="1"/>
  <c r="BV11" i="4" s="1"/>
  <c r="AG11" i="4"/>
  <c r="BB11" i="4" s="1"/>
  <c r="BW11" i="4" s="1"/>
  <c r="AH11" i="4"/>
  <c r="BC11" i="4" s="1"/>
  <c r="BX11" i="4" s="1"/>
  <c r="AI11" i="4"/>
  <c r="BD11" i="4" s="1"/>
  <c r="BY11" i="4" s="1"/>
  <c r="AJ11" i="4"/>
  <c r="BE11" i="4" s="1"/>
  <c r="BZ11" i="4" s="1"/>
  <c r="AK11" i="4"/>
  <c r="BF11" i="4" s="1"/>
  <c r="CA11" i="4" s="1"/>
  <c r="AL11" i="4"/>
  <c r="BG11" i="4" s="1"/>
  <c r="CB11" i="4" s="1"/>
  <c r="AM11" i="4"/>
  <c r="BH11" i="4" s="1"/>
  <c r="CC11" i="4" s="1"/>
  <c r="AN11" i="4"/>
  <c r="BI11" i="4" s="1"/>
  <c r="CD11" i="4" s="1"/>
  <c r="AO11" i="4"/>
  <c r="BJ11" i="4" s="1"/>
  <c r="CE11" i="4" s="1"/>
  <c r="AP11" i="4"/>
  <c r="BK11" i="4" s="1"/>
  <c r="CF11" i="4" s="1"/>
  <c r="AQ11" i="4"/>
  <c r="BL11" i="4" s="1"/>
  <c r="CG11" i="4" s="1"/>
  <c r="Y12" i="4"/>
  <c r="AT12" i="4" s="1"/>
  <c r="BO12" i="4" s="1"/>
  <c r="Z12" i="4"/>
  <c r="AU12" i="4" s="1"/>
  <c r="BP12" i="4" s="1"/>
  <c r="AA12" i="4"/>
  <c r="AV12" i="4" s="1"/>
  <c r="BQ12" i="4" s="1"/>
  <c r="AB12" i="4"/>
  <c r="AW12" i="4" s="1"/>
  <c r="BR12" i="4" s="1"/>
  <c r="AC12" i="4"/>
  <c r="AX12" i="4" s="1"/>
  <c r="BS12" i="4" s="1"/>
  <c r="AD12" i="4"/>
  <c r="AY12" i="4" s="1"/>
  <c r="BT12" i="4" s="1"/>
  <c r="AE12" i="4"/>
  <c r="AZ12" i="4" s="1"/>
  <c r="BU12" i="4" s="1"/>
  <c r="AF12" i="4"/>
  <c r="BA12" i="4" s="1"/>
  <c r="BV12" i="4" s="1"/>
  <c r="AG12" i="4"/>
  <c r="BB12" i="4" s="1"/>
  <c r="BW12" i="4" s="1"/>
  <c r="AH12" i="4"/>
  <c r="BC12" i="4" s="1"/>
  <c r="BX12" i="4" s="1"/>
  <c r="AI12" i="4"/>
  <c r="BD12" i="4" s="1"/>
  <c r="BY12" i="4" s="1"/>
  <c r="AJ12" i="4"/>
  <c r="BE12" i="4" s="1"/>
  <c r="BZ12" i="4" s="1"/>
  <c r="AK12" i="4"/>
  <c r="BF12" i="4" s="1"/>
  <c r="CA12" i="4" s="1"/>
  <c r="AL12" i="4"/>
  <c r="BG12" i="4" s="1"/>
  <c r="CB12" i="4" s="1"/>
  <c r="AM12" i="4"/>
  <c r="BH12" i="4" s="1"/>
  <c r="CC12" i="4" s="1"/>
  <c r="AN12" i="4"/>
  <c r="BI12" i="4" s="1"/>
  <c r="CD12" i="4" s="1"/>
  <c r="AO12" i="4"/>
  <c r="BJ12" i="4" s="1"/>
  <c r="CE12" i="4" s="1"/>
  <c r="AP12" i="4"/>
  <c r="BK12" i="4" s="1"/>
  <c r="CF12" i="4" s="1"/>
  <c r="AQ12" i="4"/>
  <c r="BL12" i="4" s="1"/>
  <c r="CG12" i="4" s="1"/>
  <c r="Y13" i="4"/>
  <c r="AT13" i="4" s="1"/>
  <c r="BO13" i="4" s="1"/>
  <c r="Z13" i="4"/>
  <c r="AU13" i="4" s="1"/>
  <c r="BP13" i="4" s="1"/>
  <c r="AA13" i="4"/>
  <c r="AV13" i="4" s="1"/>
  <c r="BQ13" i="4" s="1"/>
  <c r="AB13" i="4"/>
  <c r="AW13" i="4" s="1"/>
  <c r="BR13" i="4" s="1"/>
  <c r="AC13" i="4"/>
  <c r="AX13" i="4" s="1"/>
  <c r="BS13" i="4" s="1"/>
  <c r="AD13" i="4"/>
  <c r="AY13" i="4" s="1"/>
  <c r="BT13" i="4" s="1"/>
  <c r="AE13" i="4"/>
  <c r="AZ13" i="4" s="1"/>
  <c r="BU13" i="4" s="1"/>
  <c r="AF13" i="4"/>
  <c r="BA13" i="4" s="1"/>
  <c r="BV13" i="4" s="1"/>
  <c r="AG13" i="4"/>
  <c r="BB13" i="4" s="1"/>
  <c r="BW13" i="4" s="1"/>
  <c r="AH13" i="4"/>
  <c r="BC13" i="4" s="1"/>
  <c r="BX13" i="4" s="1"/>
  <c r="AI13" i="4"/>
  <c r="BD13" i="4" s="1"/>
  <c r="BY13" i="4" s="1"/>
  <c r="AJ13" i="4"/>
  <c r="BE13" i="4" s="1"/>
  <c r="BZ13" i="4" s="1"/>
  <c r="AK13" i="4"/>
  <c r="BF13" i="4" s="1"/>
  <c r="CA13" i="4" s="1"/>
  <c r="AL13" i="4"/>
  <c r="BG13" i="4" s="1"/>
  <c r="CB13" i="4" s="1"/>
  <c r="AM13" i="4"/>
  <c r="BH13" i="4" s="1"/>
  <c r="CC13" i="4" s="1"/>
  <c r="AN13" i="4"/>
  <c r="BI13" i="4" s="1"/>
  <c r="CD13" i="4" s="1"/>
  <c r="AO13" i="4"/>
  <c r="BJ13" i="4" s="1"/>
  <c r="CE13" i="4" s="1"/>
  <c r="AP13" i="4"/>
  <c r="BK13" i="4" s="1"/>
  <c r="CF13" i="4" s="1"/>
  <c r="AQ13" i="4"/>
  <c r="BL13" i="4" s="1"/>
  <c r="CG13" i="4" s="1"/>
  <c r="Y14" i="4"/>
  <c r="AT14" i="4" s="1"/>
  <c r="BO14" i="4" s="1"/>
  <c r="Z14" i="4"/>
  <c r="AU14" i="4" s="1"/>
  <c r="BP14" i="4" s="1"/>
  <c r="AA14" i="4"/>
  <c r="AV14" i="4" s="1"/>
  <c r="BQ14" i="4" s="1"/>
  <c r="AB14" i="4"/>
  <c r="AW14" i="4" s="1"/>
  <c r="BR14" i="4" s="1"/>
  <c r="AC14" i="4"/>
  <c r="AX14" i="4" s="1"/>
  <c r="BS14" i="4" s="1"/>
  <c r="AD14" i="4"/>
  <c r="AY14" i="4" s="1"/>
  <c r="BT14" i="4" s="1"/>
  <c r="AE14" i="4"/>
  <c r="AZ14" i="4" s="1"/>
  <c r="BU14" i="4" s="1"/>
  <c r="AF14" i="4"/>
  <c r="BA14" i="4" s="1"/>
  <c r="BV14" i="4" s="1"/>
  <c r="AG14" i="4"/>
  <c r="BB14" i="4" s="1"/>
  <c r="BW14" i="4" s="1"/>
  <c r="AH14" i="4"/>
  <c r="BC14" i="4" s="1"/>
  <c r="BX14" i="4" s="1"/>
  <c r="AI14" i="4"/>
  <c r="BD14" i="4" s="1"/>
  <c r="BY14" i="4" s="1"/>
  <c r="AJ14" i="4"/>
  <c r="BE14" i="4" s="1"/>
  <c r="BZ14" i="4" s="1"/>
  <c r="AK14" i="4"/>
  <c r="BF14" i="4" s="1"/>
  <c r="CA14" i="4" s="1"/>
  <c r="AL14" i="4"/>
  <c r="BG14" i="4" s="1"/>
  <c r="CB14" i="4" s="1"/>
  <c r="AM14" i="4"/>
  <c r="BH14" i="4" s="1"/>
  <c r="CC14" i="4" s="1"/>
  <c r="AN14" i="4"/>
  <c r="BI14" i="4" s="1"/>
  <c r="CD14" i="4" s="1"/>
  <c r="AO14" i="4"/>
  <c r="BJ14" i="4" s="1"/>
  <c r="CE14" i="4" s="1"/>
  <c r="AP14" i="4"/>
  <c r="BK14" i="4" s="1"/>
  <c r="CF14" i="4" s="1"/>
  <c r="AQ14" i="4"/>
  <c r="BL14" i="4" s="1"/>
  <c r="CG14" i="4" s="1"/>
  <c r="Y15" i="4"/>
  <c r="AT15" i="4" s="1"/>
  <c r="BO15" i="4" s="1"/>
  <c r="Z15" i="4"/>
  <c r="AU15" i="4" s="1"/>
  <c r="BP15" i="4" s="1"/>
  <c r="AA15" i="4"/>
  <c r="AV15" i="4" s="1"/>
  <c r="BQ15" i="4" s="1"/>
  <c r="AB15" i="4"/>
  <c r="AW15" i="4" s="1"/>
  <c r="BR15" i="4" s="1"/>
  <c r="AC15" i="4"/>
  <c r="AX15" i="4" s="1"/>
  <c r="BS15" i="4" s="1"/>
  <c r="AD15" i="4"/>
  <c r="AY15" i="4" s="1"/>
  <c r="BT15" i="4" s="1"/>
  <c r="AE15" i="4"/>
  <c r="AZ15" i="4" s="1"/>
  <c r="BU15" i="4" s="1"/>
  <c r="AF15" i="4"/>
  <c r="BA15" i="4" s="1"/>
  <c r="BV15" i="4" s="1"/>
  <c r="AG15" i="4"/>
  <c r="BB15" i="4" s="1"/>
  <c r="BW15" i="4" s="1"/>
  <c r="AH15" i="4"/>
  <c r="BC15" i="4" s="1"/>
  <c r="BX15" i="4" s="1"/>
  <c r="AI15" i="4"/>
  <c r="BD15" i="4" s="1"/>
  <c r="BY15" i="4" s="1"/>
  <c r="AJ15" i="4"/>
  <c r="BE15" i="4" s="1"/>
  <c r="BZ15" i="4" s="1"/>
  <c r="AK15" i="4"/>
  <c r="BF15" i="4" s="1"/>
  <c r="CA15" i="4" s="1"/>
  <c r="AL15" i="4"/>
  <c r="BG15" i="4" s="1"/>
  <c r="CB15" i="4" s="1"/>
  <c r="AM15" i="4"/>
  <c r="BH15" i="4" s="1"/>
  <c r="CC15" i="4" s="1"/>
  <c r="AN15" i="4"/>
  <c r="BI15" i="4" s="1"/>
  <c r="CD15" i="4" s="1"/>
  <c r="AO15" i="4"/>
  <c r="BJ15" i="4" s="1"/>
  <c r="CE15" i="4" s="1"/>
  <c r="AP15" i="4"/>
  <c r="BK15" i="4" s="1"/>
  <c r="CF15" i="4" s="1"/>
  <c r="AQ15" i="4"/>
  <c r="BL15" i="4" s="1"/>
  <c r="CG15" i="4" s="1"/>
  <c r="Y16" i="4"/>
  <c r="AT16" i="4" s="1"/>
  <c r="BO16" i="4" s="1"/>
  <c r="Z16" i="4"/>
  <c r="AU16" i="4" s="1"/>
  <c r="BP16" i="4" s="1"/>
  <c r="AA16" i="4"/>
  <c r="AV16" i="4" s="1"/>
  <c r="BQ16" i="4" s="1"/>
  <c r="AB16" i="4"/>
  <c r="AW16" i="4" s="1"/>
  <c r="BR16" i="4" s="1"/>
  <c r="AC16" i="4"/>
  <c r="AX16" i="4" s="1"/>
  <c r="BS16" i="4" s="1"/>
  <c r="AD16" i="4"/>
  <c r="AY16" i="4" s="1"/>
  <c r="BT16" i="4" s="1"/>
  <c r="AE16" i="4"/>
  <c r="AZ16" i="4" s="1"/>
  <c r="BU16" i="4" s="1"/>
  <c r="AF16" i="4"/>
  <c r="BA16" i="4" s="1"/>
  <c r="BV16" i="4" s="1"/>
  <c r="AG16" i="4"/>
  <c r="BB16" i="4" s="1"/>
  <c r="BW16" i="4" s="1"/>
  <c r="AH16" i="4"/>
  <c r="BC16" i="4" s="1"/>
  <c r="BX16" i="4" s="1"/>
  <c r="AI16" i="4"/>
  <c r="BD16" i="4" s="1"/>
  <c r="BY16" i="4" s="1"/>
  <c r="AJ16" i="4"/>
  <c r="BE16" i="4" s="1"/>
  <c r="BZ16" i="4" s="1"/>
  <c r="AK16" i="4"/>
  <c r="BF16" i="4" s="1"/>
  <c r="CA16" i="4" s="1"/>
  <c r="AL16" i="4"/>
  <c r="BG16" i="4" s="1"/>
  <c r="CB16" i="4" s="1"/>
  <c r="AM16" i="4"/>
  <c r="BH16" i="4" s="1"/>
  <c r="CC16" i="4" s="1"/>
  <c r="AN16" i="4"/>
  <c r="BI16" i="4" s="1"/>
  <c r="CD16" i="4" s="1"/>
  <c r="AO16" i="4"/>
  <c r="BJ16" i="4" s="1"/>
  <c r="CE16" i="4" s="1"/>
  <c r="AP16" i="4"/>
  <c r="BK16" i="4" s="1"/>
  <c r="CF16" i="4" s="1"/>
  <c r="AQ16" i="4"/>
  <c r="BL16" i="4" s="1"/>
  <c r="CG16" i="4" s="1"/>
  <c r="Y17" i="4"/>
  <c r="AT17" i="4" s="1"/>
  <c r="BO17" i="4" s="1"/>
  <c r="Z17" i="4"/>
  <c r="AU17" i="4" s="1"/>
  <c r="BP17" i="4" s="1"/>
  <c r="AA17" i="4"/>
  <c r="AV17" i="4" s="1"/>
  <c r="BQ17" i="4" s="1"/>
  <c r="AB17" i="4"/>
  <c r="AW17" i="4" s="1"/>
  <c r="BR17" i="4" s="1"/>
  <c r="AC17" i="4"/>
  <c r="AX17" i="4" s="1"/>
  <c r="BS17" i="4" s="1"/>
  <c r="AD17" i="4"/>
  <c r="AY17" i="4" s="1"/>
  <c r="BT17" i="4" s="1"/>
  <c r="AE17" i="4"/>
  <c r="AZ17" i="4" s="1"/>
  <c r="BU17" i="4" s="1"/>
  <c r="AF17" i="4"/>
  <c r="BA17" i="4" s="1"/>
  <c r="BV17" i="4" s="1"/>
  <c r="AG17" i="4"/>
  <c r="BB17" i="4" s="1"/>
  <c r="BW17" i="4" s="1"/>
  <c r="AH17" i="4"/>
  <c r="BC17" i="4" s="1"/>
  <c r="BX17" i="4" s="1"/>
  <c r="AI17" i="4"/>
  <c r="BD17" i="4" s="1"/>
  <c r="BY17" i="4" s="1"/>
  <c r="AJ17" i="4"/>
  <c r="BE17" i="4" s="1"/>
  <c r="BZ17" i="4" s="1"/>
  <c r="AK17" i="4"/>
  <c r="BF17" i="4" s="1"/>
  <c r="CA17" i="4" s="1"/>
  <c r="AL17" i="4"/>
  <c r="BG17" i="4" s="1"/>
  <c r="CB17" i="4" s="1"/>
  <c r="AM17" i="4"/>
  <c r="BH17" i="4" s="1"/>
  <c r="CC17" i="4" s="1"/>
  <c r="AN17" i="4"/>
  <c r="BI17" i="4" s="1"/>
  <c r="CD17" i="4" s="1"/>
  <c r="AO17" i="4"/>
  <c r="BJ17" i="4" s="1"/>
  <c r="CE17" i="4" s="1"/>
  <c r="AP17" i="4"/>
  <c r="BK17" i="4" s="1"/>
  <c r="CF17" i="4" s="1"/>
  <c r="AQ17" i="4"/>
  <c r="BL17" i="4" s="1"/>
  <c r="CG17" i="4" s="1"/>
  <c r="Y18" i="4"/>
  <c r="AT18" i="4" s="1"/>
  <c r="BO18" i="4" s="1"/>
  <c r="Z18" i="4"/>
  <c r="AU18" i="4" s="1"/>
  <c r="BP18" i="4" s="1"/>
  <c r="AA18" i="4"/>
  <c r="AV18" i="4" s="1"/>
  <c r="BQ18" i="4" s="1"/>
  <c r="AB18" i="4"/>
  <c r="AW18" i="4" s="1"/>
  <c r="BR18" i="4" s="1"/>
  <c r="AC18" i="4"/>
  <c r="AX18" i="4" s="1"/>
  <c r="BS18" i="4" s="1"/>
  <c r="AD18" i="4"/>
  <c r="AY18" i="4" s="1"/>
  <c r="BT18" i="4" s="1"/>
  <c r="AE18" i="4"/>
  <c r="AZ18" i="4" s="1"/>
  <c r="BU18" i="4" s="1"/>
  <c r="AF18" i="4"/>
  <c r="BA18" i="4" s="1"/>
  <c r="BV18" i="4" s="1"/>
  <c r="AG18" i="4"/>
  <c r="BB18" i="4" s="1"/>
  <c r="BW18" i="4" s="1"/>
  <c r="AH18" i="4"/>
  <c r="BC18" i="4" s="1"/>
  <c r="BX18" i="4" s="1"/>
  <c r="AI18" i="4"/>
  <c r="BD18" i="4" s="1"/>
  <c r="BY18" i="4" s="1"/>
  <c r="AJ18" i="4"/>
  <c r="BE18" i="4" s="1"/>
  <c r="BZ18" i="4" s="1"/>
  <c r="AK18" i="4"/>
  <c r="BF18" i="4" s="1"/>
  <c r="CA18" i="4" s="1"/>
  <c r="AL18" i="4"/>
  <c r="BG18" i="4" s="1"/>
  <c r="CB18" i="4" s="1"/>
  <c r="AM18" i="4"/>
  <c r="BH18" i="4" s="1"/>
  <c r="CC18" i="4" s="1"/>
  <c r="AN18" i="4"/>
  <c r="BI18" i="4" s="1"/>
  <c r="CD18" i="4" s="1"/>
  <c r="AO18" i="4"/>
  <c r="BJ18" i="4" s="1"/>
  <c r="CE18" i="4" s="1"/>
  <c r="AP18" i="4"/>
  <c r="BK18" i="4" s="1"/>
  <c r="CF18" i="4" s="1"/>
  <c r="AQ18" i="4"/>
  <c r="BL18" i="4" s="1"/>
  <c r="CG18" i="4" s="1"/>
  <c r="Y19" i="4"/>
  <c r="AT19" i="4" s="1"/>
  <c r="BO19" i="4" s="1"/>
  <c r="Z19" i="4"/>
  <c r="AU19" i="4" s="1"/>
  <c r="BP19" i="4" s="1"/>
  <c r="AA19" i="4"/>
  <c r="AV19" i="4" s="1"/>
  <c r="BQ19" i="4" s="1"/>
  <c r="AB19" i="4"/>
  <c r="AW19" i="4" s="1"/>
  <c r="BR19" i="4" s="1"/>
  <c r="AC19" i="4"/>
  <c r="AX19" i="4" s="1"/>
  <c r="BS19" i="4" s="1"/>
  <c r="AD19" i="4"/>
  <c r="AY19" i="4" s="1"/>
  <c r="BT19" i="4" s="1"/>
  <c r="AE19" i="4"/>
  <c r="AZ19" i="4" s="1"/>
  <c r="BU19" i="4" s="1"/>
  <c r="AF19" i="4"/>
  <c r="BA19" i="4" s="1"/>
  <c r="BV19" i="4" s="1"/>
  <c r="AG19" i="4"/>
  <c r="BB19" i="4" s="1"/>
  <c r="BW19" i="4" s="1"/>
  <c r="AH19" i="4"/>
  <c r="BC19" i="4" s="1"/>
  <c r="BX19" i="4" s="1"/>
  <c r="AI19" i="4"/>
  <c r="BD19" i="4" s="1"/>
  <c r="BY19" i="4" s="1"/>
  <c r="AJ19" i="4"/>
  <c r="BE19" i="4" s="1"/>
  <c r="BZ19" i="4" s="1"/>
  <c r="AK19" i="4"/>
  <c r="BF19" i="4" s="1"/>
  <c r="CA19" i="4" s="1"/>
  <c r="AL19" i="4"/>
  <c r="BG19" i="4" s="1"/>
  <c r="CB19" i="4" s="1"/>
  <c r="AM19" i="4"/>
  <c r="BH19" i="4" s="1"/>
  <c r="CC19" i="4" s="1"/>
  <c r="AN19" i="4"/>
  <c r="BI19" i="4" s="1"/>
  <c r="CD19" i="4" s="1"/>
  <c r="AO19" i="4"/>
  <c r="BJ19" i="4" s="1"/>
  <c r="CE19" i="4" s="1"/>
  <c r="AP19" i="4"/>
  <c r="BK19" i="4" s="1"/>
  <c r="CF19" i="4" s="1"/>
  <c r="AQ19" i="4"/>
  <c r="BL19" i="4" s="1"/>
  <c r="CG19" i="4" s="1"/>
  <c r="Y20" i="4"/>
  <c r="AT20" i="4" s="1"/>
  <c r="BO20" i="4" s="1"/>
  <c r="Z20" i="4"/>
  <c r="AU20" i="4" s="1"/>
  <c r="BP20" i="4" s="1"/>
  <c r="AA20" i="4"/>
  <c r="AV20" i="4" s="1"/>
  <c r="BQ20" i="4" s="1"/>
  <c r="AB20" i="4"/>
  <c r="AW20" i="4" s="1"/>
  <c r="BR20" i="4" s="1"/>
  <c r="AC20" i="4"/>
  <c r="AX20" i="4" s="1"/>
  <c r="BS20" i="4" s="1"/>
  <c r="AD20" i="4"/>
  <c r="AY20" i="4" s="1"/>
  <c r="BT20" i="4" s="1"/>
  <c r="AE20" i="4"/>
  <c r="AZ20" i="4" s="1"/>
  <c r="BU20" i="4" s="1"/>
  <c r="AF20" i="4"/>
  <c r="BA20" i="4" s="1"/>
  <c r="BV20" i="4" s="1"/>
  <c r="AG20" i="4"/>
  <c r="BB20" i="4" s="1"/>
  <c r="BW20" i="4" s="1"/>
  <c r="AH20" i="4"/>
  <c r="BC20" i="4" s="1"/>
  <c r="BX20" i="4" s="1"/>
  <c r="AI20" i="4"/>
  <c r="BD20" i="4" s="1"/>
  <c r="BY20" i="4" s="1"/>
  <c r="AJ20" i="4"/>
  <c r="BE20" i="4" s="1"/>
  <c r="BZ20" i="4" s="1"/>
  <c r="AK20" i="4"/>
  <c r="BF20" i="4" s="1"/>
  <c r="CA20" i="4" s="1"/>
  <c r="AL20" i="4"/>
  <c r="BG20" i="4" s="1"/>
  <c r="CB20" i="4" s="1"/>
  <c r="AM20" i="4"/>
  <c r="BH20" i="4" s="1"/>
  <c r="CC20" i="4" s="1"/>
  <c r="AN20" i="4"/>
  <c r="BI20" i="4" s="1"/>
  <c r="CD20" i="4" s="1"/>
  <c r="AO20" i="4"/>
  <c r="BJ20" i="4" s="1"/>
  <c r="CE20" i="4" s="1"/>
  <c r="AP20" i="4"/>
  <c r="BK20" i="4" s="1"/>
  <c r="CF20" i="4" s="1"/>
  <c r="AQ20" i="4"/>
  <c r="BL20" i="4" s="1"/>
  <c r="CG20" i="4" s="1"/>
  <c r="Y21" i="4"/>
  <c r="AT21" i="4" s="1"/>
  <c r="BO21" i="4" s="1"/>
  <c r="Z21" i="4"/>
  <c r="AU21" i="4" s="1"/>
  <c r="BP21" i="4" s="1"/>
  <c r="AA21" i="4"/>
  <c r="AV21" i="4" s="1"/>
  <c r="BQ21" i="4" s="1"/>
  <c r="AB21" i="4"/>
  <c r="AW21" i="4" s="1"/>
  <c r="BR21" i="4" s="1"/>
  <c r="AC21" i="4"/>
  <c r="AX21" i="4" s="1"/>
  <c r="BS21" i="4" s="1"/>
  <c r="AD21" i="4"/>
  <c r="AY21" i="4" s="1"/>
  <c r="BT21" i="4" s="1"/>
  <c r="AE21" i="4"/>
  <c r="AZ21" i="4" s="1"/>
  <c r="BU21" i="4" s="1"/>
  <c r="AF21" i="4"/>
  <c r="BA21" i="4" s="1"/>
  <c r="BV21" i="4" s="1"/>
  <c r="AG21" i="4"/>
  <c r="BB21" i="4" s="1"/>
  <c r="BW21" i="4" s="1"/>
  <c r="AH21" i="4"/>
  <c r="BC21" i="4" s="1"/>
  <c r="BX21" i="4" s="1"/>
  <c r="AI21" i="4"/>
  <c r="BD21" i="4" s="1"/>
  <c r="BY21" i="4" s="1"/>
  <c r="AJ21" i="4"/>
  <c r="BE21" i="4" s="1"/>
  <c r="BZ21" i="4" s="1"/>
  <c r="AK21" i="4"/>
  <c r="BF21" i="4" s="1"/>
  <c r="CA21" i="4" s="1"/>
  <c r="AL21" i="4"/>
  <c r="BG21" i="4" s="1"/>
  <c r="CB21" i="4" s="1"/>
  <c r="AM21" i="4"/>
  <c r="BH21" i="4" s="1"/>
  <c r="CC21" i="4" s="1"/>
  <c r="AN21" i="4"/>
  <c r="BI21" i="4" s="1"/>
  <c r="CD21" i="4" s="1"/>
  <c r="AO21" i="4"/>
  <c r="BJ21" i="4" s="1"/>
  <c r="CE21" i="4" s="1"/>
  <c r="AP21" i="4"/>
  <c r="BK21" i="4" s="1"/>
  <c r="CF21" i="4" s="1"/>
  <c r="AQ21" i="4"/>
  <c r="BL21" i="4" s="1"/>
  <c r="CG21" i="4" s="1"/>
  <c r="Y22" i="4"/>
  <c r="AT22" i="4" s="1"/>
  <c r="BO22" i="4" s="1"/>
  <c r="Z22" i="4"/>
  <c r="AU22" i="4" s="1"/>
  <c r="BP22" i="4" s="1"/>
  <c r="AA22" i="4"/>
  <c r="AV22" i="4" s="1"/>
  <c r="BQ22" i="4" s="1"/>
  <c r="AB22" i="4"/>
  <c r="AW22" i="4" s="1"/>
  <c r="BR22" i="4" s="1"/>
  <c r="AC22" i="4"/>
  <c r="AX22" i="4" s="1"/>
  <c r="BS22" i="4" s="1"/>
  <c r="AD22" i="4"/>
  <c r="AY22" i="4" s="1"/>
  <c r="BT22" i="4" s="1"/>
  <c r="AE22" i="4"/>
  <c r="AZ22" i="4" s="1"/>
  <c r="BU22" i="4" s="1"/>
  <c r="AF22" i="4"/>
  <c r="BA22" i="4" s="1"/>
  <c r="BV22" i="4" s="1"/>
  <c r="AG22" i="4"/>
  <c r="BB22" i="4" s="1"/>
  <c r="BW22" i="4" s="1"/>
  <c r="AH22" i="4"/>
  <c r="BC22" i="4" s="1"/>
  <c r="BX22" i="4" s="1"/>
  <c r="AI22" i="4"/>
  <c r="BD22" i="4" s="1"/>
  <c r="BY22" i="4" s="1"/>
  <c r="AJ22" i="4"/>
  <c r="BE22" i="4" s="1"/>
  <c r="BZ22" i="4" s="1"/>
  <c r="AK22" i="4"/>
  <c r="BF22" i="4" s="1"/>
  <c r="CA22" i="4" s="1"/>
  <c r="AL22" i="4"/>
  <c r="BG22" i="4" s="1"/>
  <c r="CB22" i="4" s="1"/>
  <c r="AM22" i="4"/>
  <c r="BH22" i="4" s="1"/>
  <c r="CC22" i="4" s="1"/>
  <c r="AN22" i="4"/>
  <c r="BI22" i="4" s="1"/>
  <c r="CD22" i="4" s="1"/>
  <c r="AO22" i="4"/>
  <c r="BJ22" i="4" s="1"/>
  <c r="CE22" i="4" s="1"/>
  <c r="AP22" i="4"/>
  <c r="BK22" i="4" s="1"/>
  <c r="CF22" i="4" s="1"/>
  <c r="AQ22" i="4"/>
  <c r="BL22" i="4" s="1"/>
  <c r="CG22" i="4" s="1"/>
  <c r="Y23" i="4"/>
  <c r="AT23" i="4" s="1"/>
  <c r="BO23" i="4" s="1"/>
  <c r="Z23" i="4"/>
  <c r="AU23" i="4" s="1"/>
  <c r="BP23" i="4" s="1"/>
  <c r="AA23" i="4"/>
  <c r="AV23" i="4" s="1"/>
  <c r="BQ23" i="4" s="1"/>
  <c r="AB23" i="4"/>
  <c r="AW23" i="4" s="1"/>
  <c r="BR23" i="4" s="1"/>
  <c r="AC23" i="4"/>
  <c r="AX23" i="4" s="1"/>
  <c r="BS23" i="4" s="1"/>
  <c r="AD23" i="4"/>
  <c r="AY23" i="4" s="1"/>
  <c r="BT23" i="4" s="1"/>
  <c r="AE23" i="4"/>
  <c r="AZ23" i="4" s="1"/>
  <c r="BU23" i="4" s="1"/>
  <c r="AF23" i="4"/>
  <c r="BA23" i="4" s="1"/>
  <c r="BV23" i="4" s="1"/>
  <c r="AG23" i="4"/>
  <c r="BB23" i="4" s="1"/>
  <c r="BW23" i="4" s="1"/>
  <c r="AH23" i="4"/>
  <c r="BC23" i="4" s="1"/>
  <c r="BX23" i="4" s="1"/>
  <c r="AI23" i="4"/>
  <c r="BD23" i="4" s="1"/>
  <c r="BY23" i="4" s="1"/>
  <c r="AJ23" i="4"/>
  <c r="BE23" i="4" s="1"/>
  <c r="BZ23" i="4" s="1"/>
  <c r="AK23" i="4"/>
  <c r="BF23" i="4" s="1"/>
  <c r="CA23" i="4" s="1"/>
  <c r="AL23" i="4"/>
  <c r="BG23" i="4" s="1"/>
  <c r="CB23" i="4" s="1"/>
  <c r="AM23" i="4"/>
  <c r="BH23" i="4" s="1"/>
  <c r="CC23" i="4" s="1"/>
  <c r="AN23" i="4"/>
  <c r="BI23" i="4" s="1"/>
  <c r="CD23" i="4" s="1"/>
  <c r="AO23" i="4"/>
  <c r="BJ23" i="4" s="1"/>
  <c r="CE23" i="4" s="1"/>
  <c r="AP23" i="4"/>
  <c r="BK23" i="4" s="1"/>
  <c r="CF23" i="4" s="1"/>
  <c r="AQ23" i="4"/>
  <c r="BL23" i="4" s="1"/>
  <c r="CG23" i="4" s="1"/>
  <c r="Y24" i="4"/>
  <c r="AT24" i="4" s="1"/>
  <c r="BO24" i="4" s="1"/>
  <c r="Z24" i="4"/>
  <c r="AU24" i="4" s="1"/>
  <c r="BP24" i="4" s="1"/>
  <c r="AA24" i="4"/>
  <c r="AV24" i="4" s="1"/>
  <c r="BQ24" i="4" s="1"/>
  <c r="AB24" i="4"/>
  <c r="AW24" i="4" s="1"/>
  <c r="BR24" i="4" s="1"/>
  <c r="AC24" i="4"/>
  <c r="AX24" i="4" s="1"/>
  <c r="BS24" i="4" s="1"/>
  <c r="AD24" i="4"/>
  <c r="AY24" i="4" s="1"/>
  <c r="BT24" i="4" s="1"/>
  <c r="AE24" i="4"/>
  <c r="AZ24" i="4" s="1"/>
  <c r="BU24" i="4" s="1"/>
  <c r="AF24" i="4"/>
  <c r="BA24" i="4" s="1"/>
  <c r="BV24" i="4" s="1"/>
  <c r="AG24" i="4"/>
  <c r="BB24" i="4" s="1"/>
  <c r="BW24" i="4" s="1"/>
  <c r="AH24" i="4"/>
  <c r="BC24" i="4" s="1"/>
  <c r="BX24" i="4" s="1"/>
  <c r="AI24" i="4"/>
  <c r="BD24" i="4" s="1"/>
  <c r="BY24" i="4" s="1"/>
  <c r="AJ24" i="4"/>
  <c r="BE24" i="4" s="1"/>
  <c r="BZ24" i="4" s="1"/>
  <c r="AK24" i="4"/>
  <c r="BF24" i="4" s="1"/>
  <c r="CA24" i="4" s="1"/>
  <c r="AL24" i="4"/>
  <c r="BG24" i="4" s="1"/>
  <c r="CB24" i="4" s="1"/>
  <c r="AM24" i="4"/>
  <c r="BH24" i="4" s="1"/>
  <c r="CC24" i="4" s="1"/>
  <c r="AN24" i="4"/>
  <c r="BI24" i="4" s="1"/>
  <c r="CD24" i="4" s="1"/>
  <c r="AO24" i="4"/>
  <c r="BJ24" i="4" s="1"/>
  <c r="CE24" i="4" s="1"/>
  <c r="AP24" i="4"/>
  <c r="BK24" i="4" s="1"/>
  <c r="CF24" i="4" s="1"/>
  <c r="AQ24" i="4"/>
  <c r="BL24" i="4" s="1"/>
  <c r="CG24" i="4" s="1"/>
  <c r="Y25" i="4"/>
  <c r="AT25" i="4" s="1"/>
  <c r="BO25" i="4" s="1"/>
  <c r="Z25" i="4"/>
  <c r="AU25" i="4" s="1"/>
  <c r="BP25" i="4" s="1"/>
  <c r="AA25" i="4"/>
  <c r="AV25" i="4" s="1"/>
  <c r="BQ25" i="4" s="1"/>
  <c r="AB25" i="4"/>
  <c r="AW25" i="4" s="1"/>
  <c r="BR25" i="4" s="1"/>
  <c r="AC25" i="4"/>
  <c r="AX25" i="4" s="1"/>
  <c r="BS25" i="4" s="1"/>
  <c r="AD25" i="4"/>
  <c r="AY25" i="4" s="1"/>
  <c r="BT25" i="4" s="1"/>
  <c r="AE25" i="4"/>
  <c r="AZ25" i="4" s="1"/>
  <c r="BU25" i="4" s="1"/>
  <c r="AF25" i="4"/>
  <c r="BA25" i="4" s="1"/>
  <c r="BV25" i="4" s="1"/>
  <c r="AG25" i="4"/>
  <c r="BB25" i="4" s="1"/>
  <c r="BW25" i="4" s="1"/>
  <c r="AH25" i="4"/>
  <c r="BC25" i="4" s="1"/>
  <c r="BX25" i="4" s="1"/>
  <c r="AI25" i="4"/>
  <c r="BD25" i="4" s="1"/>
  <c r="BY25" i="4" s="1"/>
  <c r="AJ25" i="4"/>
  <c r="BE25" i="4" s="1"/>
  <c r="BZ25" i="4" s="1"/>
  <c r="AK25" i="4"/>
  <c r="BF25" i="4" s="1"/>
  <c r="CA25" i="4" s="1"/>
  <c r="AL25" i="4"/>
  <c r="BG25" i="4" s="1"/>
  <c r="CB25" i="4" s="1"/>
  <c r="AM25" i="4"/>
  <c r="BH25" i="4" s="1"/>
  <c r="CC25" i="4" s="1"/>
  <c r="AN25" i="4"/>
  <c r="BI25" i="4" s="1"/>
  <c r="CD25" i="4" s="1"/>
  <c r="AO25" i="4"/>
  <c r="BJ25" i="4" s="1"/>
  <c r="CE25" i="4" s="1"/>
  <c r="AP25" i="4"/>
  <c r="BK25" i="4" s="1"/>
  <c r="CF25" i="4" s="1"/>
  <c r="AQ25" i="4"/>
  <c r="BL25" i="4" s="1"/>
  <c r="CG25" i="4" s="1"/>
  <c r="Y26" i="4"/>
  <c r="AT26" i="4" s="1"/>
  <c r="BO26" i="4" s="1"/>
  <c r="Z26" i="4"/>
  <c r="AU26" i="4" s="1"/>
  <c r="BP26" i="4" s="1"/>
  <c r="AA26" i="4"/>
  <c r="AV26" i="4" s="1"/>
  <c r="BQ26" i="4" s="1"/>
  <c r="AB26" i="4"/>
  <c r="AW26" i="4" s="1"/>
  <c r="BR26" i="4" s="1"/>
  <c r="AC26" i="4"/>
  <c r="AX26" i="4" s="1"/>
  <c r="BS26" i="4" s="1"/>
  <c r="AD26" i="4"/>
  <c r="AY26" i="4" s="1"/>
  <c r="BT26" i="4" s="1"/>
  <c r="AE26" i="4"/>
  <c r="AZ26" i="4" s="1"/>
  <c r="BU26" i="4" s="1"/>
  <c r="AF26" i="4"/>
  <c r="BA26" i="4" s="1"/>
  <c r="BV26" i="4" s="1"/>
  <c r="AG26" i="4"/>
  <c r="BB26" i="4" s="1"/>
  <c r="BW26" i="4" s="1"/>
  <c r="AH26" i="4"/>
  <c r="BC26" i="4" s="1"/>
  <c r="BX26" i="4" s="1"/>
  <c r="AI26" i="4"/>
  <c r="BD26" i="4" s="1"/>
  <c r="BY26" i="4" s="1"/>
  <c r="AJ26" i="4"/>
  <c r="BE26" i="4" s="1"/>
  <c r="BZ26" i="4" s="1"/>
  <c r="AK26" i="4"/>
  <c r="BF26" i="4" s="1"/>
  <c r="CA26" i="4" s="1"/>
  <c r="AL26" i="4"/>
  <c r="BG26" i="4" s="1"/>
  <c r="CB26" i="4" s="1"/>
  <c r="AM26" i="4"/>
  <c r="BH26" i="4" s="1"/>
  <c r="CC26" i="4" s="1"/>
  <c r="AN26" i="4"/>
  <c r="BI26" i="4" s="1"/>
  <c r="CD26" i="4" s="1"/>
  <c r="AO26" i="4"/>
  <c r="BJ26" i="4" s="1"/>
  <c r="CE26" i="4" s="1"/>
  <c r="AP26" i="4"/>
  <c r="BK26" i="4" s="1"/>
  <c r="CF26" i="4" s="1"/>
  <c r="AQ26" i="4"/>
  <c r="BL26" i="4" s="1"/>
  <c r="CG26" i="4" s="1"/>
  <c r="X3" i="4"/>
  <c r="AS3" i="4" s="1"/>
  <c r="BN3" i="4" s="1"/>
  <c r="X4" i="4"/>
  <c r="AS4" i="4" s="1"/>
  <c r="BN4" i="4" s="1"/>
  <c r="X5" i="4"/>
  <c r="AS5" i="4" s="1"/>
  <c r="BN5" i="4" s="1"/>
  <c r="X6" i="4"/>
  <c r="AS6" i="4" s="1"/>
  <c r="BN6" i="4" s="1"/>
  <c r="X7" i="4"/>
  <c r="AS7" i="4" s="1"/>
  <c r="BN7" i="4" s="1"/>
  <c r="X8" i="4"/>
  <c r="AS8" i="4" s="1"/>
  <c r="BN8" i="4" s="1"/>
  <c r="X9" i="4"/>
  <c r="AS9" i="4" s="1"/>
  <c r="BN9" i="4" s="1"/>
  <c r="X10" i="4"/>
  <c r="AS10" i="4" s="1"/>
  <c r="BN10" i="4" s="1"/>
  <c r="X11" i="4"/>
  <c r="AS11" i="4" s="1"/>
  <c r="BN11" i="4" s="1"/>
  <c r="X12" i="4"/>
  <c r="AS12" i="4" s="1"/>
  <c r="BN12" i="4" s="1"/>
  <c r="X13" i="4"/>
  <c r="AS13" i="4" s="1"/>
  <c r="BN13" i="4" s="1"/>
  <c r="X14" i="4"/>
  <c r="AS14" i="4" s="1"/>
  <c r="BN14" i="4" s="1"/>
  <c r="X15" i="4"/>
  <c r="AS15" i="4" s="1"/>
  <c r="BN15" i="4" s="1"/>
  <c r="X16" i="4"/>
  <c r="AS16" i="4" s="1"/>
  <c r="BN16" i="4" s="1"/>
  <c r="X17" i="4"/>
  <c r="AS17" i="4" s="1"/>
  <c r="BN17" i="4" s="1"/>
  <c r="X18" i="4"/>
  <c r="AS18" i="4" s="1"/>
  <c r="BN18" i="4" s="1"/>
  <c r="X19" i="4"/>
  <c r="AS19" i="4" s="1"/>
  <c r="BN19" i="4" s="1"/>
  <c r="X20" i="4"/>
  <c r="AS20" i="4" s="1"/>
  <c r="BN20" i="4" s="1"/>
  <c r="X21" i="4"/>
  <c r="AS21" i="4" s="1"/>
  <c r="BN21" i="4" s="1"/>
  <c r="X22" i="4"/>
  <c r="AS22" i="4" s="1"/>
  <c r="BN22" i="4" s="1"/>
  <c r="X23" i="4"/>
  <c r="AS23" i="4" s="1"/>
  <c r="BN23" i="4" s="1"/>
  <c r="X24" i="4"/>
  <c r="AS24" i="4" s="1"/>
  <c r="BN24" i="4" s="1"/>
  <c r="X25" i="4"/>
  <c r="AS25" i="4" s="1"/>
  <c r="BN25" i="4" s="1"/>
  <c r="X26" i="4"/>
  <c r="AS26" i="4" s="1"/>
  <c r="BN26" i="4" s="1"/>
  <c r="X2" i="4"/>
  <c r="AS2" i="4" s="1"/>
  <c r="BN2" i="4" s="1"/>
  <c r="AO8" i="2"/>
  <c r="BE25" i="2"/>
  <c r="BE9" i="2"/>
  <c r="BE6" i="2"/>
  <c r="BE5" i="2"/>
  <c r="BD3" i="2"/>
  <c r="BB24" i="2"/>
  <c r="BB9" i="2"/>
  <c r="BB8" i="2"/>
  <c r="BB7" i="2"/>
  <c r="BB6" i="2"/>
  <c r="BB5" i="2"/>
  <c r="BB3" i="2"/>
  <c r="AZ9" i="2"/>
  <c r="AZ8" i="2"/>
  <c r="AZ7" i="2"/>
  <c r="AZ5" i="2"/>
  <c r="AZ3" i="2"/>
  <c r="AX9" i="2"/>
  <c r="AX8" i="2"/>
  <c r="AX7" i="2"/>
  <c r="AX5" i="2"/>
  <c r="AX3" i="2"/>
  <c r="AV9" i="2"/>
  <c r="AV8" i="2"/>
  <c r="AV7" i="2"/>
  <c r="AV6" i="2"/>
  <c r="AV5" i="2"/>
  <c r="AV4" i="2"/>
  <c r="AV3" i="2"/>
  <c r="AT24" i="2"/>
  <c r="AU24" i="2"/>
  <c r="AT9" i="2"/>
  <c r="AT8" i="2"/>
  <c r="AT7" i="2"/>
  <c r="AT6" i="2"/>
  <c r="AT5" i="2"/>
  <c r="AT3" i="2"/>
  <c r="AR24" i="2"/>
  <c r="AR9" i="2"/>
  <c r="AR8" i="2"/>
  <c r="AR7" i="2"/>
  <c r="AR6" i="2"/>
  <c r="AR5" i="2"/>
  <c r="AR3" i="2"/>
  <c r="AO9" i="2"/>
  <c r="AO6" i="2"/>
  <c r="AO5" i="2"/>
  <c r="AO3" i="2"/>
  <c r="AJ3" i="2"/>
  <c r="AJ6" i="2"/>
  <c r="AJ9" i="2"/>
  <c r="AJ8" i="2"/>
  <c r="AJ7" i="2"/>
  <c r="AJ5" i="2"/>
  <c r="AK3" i="2"/>
  <c r="AK4" i="2"/>
  <c r="AK5" i="2"/>
  <c r="AK6" i="2"/>
  <c r="AK7" i="2"/>
  <c r="AH24" i="2"/>
  <c r="AH8" i="2"/>
  <c r="AH7" i="2"/>
  <c r="AB9" i="2"/>
  <c r="AB8" i="2"/>
  <c r="AB7" i="2"/>
  <c r="AB4" i="2"/>
  <c r="AB3" i="2"/>
  <c r="Z24" i="2"/>
  <c r="Z9" i="2"/>
  <c r="Z8" i="2"/>
  <c r="Z7" i="2"/>
  <c r="Z6" i="2"/>
  <c r="Z5" i="2"/>
  <c r="Z4" i="2"/>
  <c r="Z3" i="2"/>
  <c r="BE3" i="2"/>
  <c r="BC25" i="2"/>
  <c r="BC24" i="2"/>
  <c r="BC4" i="2"/>
  <c r="BC5" i="2"/>
  <c r="BC6" i="2"/>
  <c r="BC7" i="2"/>
  <c r="BC8" i="2"/>
  <c r="BC9" i="2"/>
  <c r="BC3" i="2"/>
  <c r="BA25" i="2"/>
  <c r="BA24" i="2"/>
  <c r="BA4" i="2"/>
  <c r="BA5" i="2"/>
  <c r="BA6" i="2"/>
  <c r="BA7" i="2"/>
  <c r="BA8" i="2"/>
  <c r="BA9" i="2"/>
  <c r="BA3" i="2"/>
  <c r="AY25" i="2"/>
  <c r="AY24" i="2"/>
  <c r="AY4" i="2"/>
  <c r="AY5" i="2"/>
  <c r="AY6" i="2"/>
  <c r="AY7" i="2"/>
  <c r="AY8" i="2"/>
  <c r="AY9" i="2"/>
  <c r="AY3" i="2"/>
  <c r="AW4" i="2"/>
  <c r="AW5" i="2"/>
  <c r="AW6" i="2"/>
  <c r="AW7" i="2"/>
  <c r="AW8" i="2"/>
  <c r="AW9" i="2"/>
  <c r="AW3" i="2"/>
  <c r="AU25" i="2"/>
  <c r="AU4" i="2"/>
  <c r="AU5" i="2"/>
  <c r="AU6" i="2"/>
  <c r="AU7" i="2"/>
  <c r="AU8" i="2"/>
  <c r="AU9" i="2"/>
  <c r="AU3" i="2"/>
  <c r="AS25" i="2"/>
  <c r="AS24" i="2"/>
  <c r="AS4" i="2"/>
  <c r="AS5" i="2"/>
  <c r="AS6" i="2"/>
  <c r="AS7" i="2"/>
  <c r="AS8" i="2"/>
  <c r="AS9" i="2"/>
  <c r="AS3" i="2"/>
  <c r="AP24" i="2"/>
  <c r="AP8" i="2"/>
  <c r="AP4" i="2"/>
  <c r="AP5" i="2"/>
  <c r="AP6" i="2"/>
  <c r="AP7" i="2"/>
  <c r="AP9" i="2"/>
  <c r="AP3" i="2"/>
  <c r="AP25" i="2"/>
  <c r="AK24" i="2"/>
  <c r="AK8" i="2"/>
  <c r="AK9" i="2"/>
  <c r="AI8" i="2"/>
  <c r="AI7" i="2"/>
  <c r="AC4" i="2"/>
  <c r="AC5" i="2"/>
  <c r="AC6" i="2"/>
  <c r="AC7" i="2"/>
  <c r="AC8" i="2"/>
  <c r="AC9" i="2"/>
  <c r="AC3" i="2"/>
  <c r="AC25" i="2"/>
  <c r="AC24" i="2"/>
  <c r="AA24" i="2"/>
  <c r="AA25" i="2"/>
  <c r="AA4" i="2"/>
  <c r="AA5" i="2"/>
  <c r="AA6" i="2"/>
  <c r="AA7" i="2"/>
  <c r="AA8" i="2"/>
  <c r="AA9" i="2"/>
  <c r="AA3" i="2"/>
  <c r="BD9" i="2"/>
  <c r="BD6" i="2"/>
  <c r="BD5" i="2"/>
  <c r="AO24" i="2"/>
  <c r="AO7" i="2"/>
  <c r="AJ24" i="2"/>
  <c r="AJ4" i="2"/>
  <c r="AB24" i="2"/>
  <c r="AX24" i="2"/>
  <c r="AZ24" i="2"/>
  <c r="Z25" i="2"/>
  <c r="AB25" i="2"/>
  <c r="AO25" i="2"/>
  <c r="AR25" i="2"/>
  <c r="AT25" i="2"/>
  <c r="AX25" i="2"/>
  <c r="AZ25" i="2"/>
  <c r="BB25" i="2"/>
  <c r="BD25" i="2"/>
  <c r="BB4" i="2"/>
  <c r="AO4" i="2"/>
  <c r="AR4" i="2"/>
  <c r="AT4" i="2"/>
  <c r="AX4" i="2"/>
  <c r="AZ4" i="2"/>
  <c r="AB5" i="2"/>
  <c r="AB6" i="2"/>
  <c r="AX6" i="2"/>
  <c r="AZ6" i="2"/>
  <c r="AB25" i="5" l="1"/>
  <c r="AB3" i="5"/>
  <c r="AO3" i="5"/>
  <c r="AX3" i="5"/>
  <c r="AJ4" i="5"/>
  <c r="AV4" i="5"/>
  <c r="AJ5" i="5"/>
  <c r="AV5" i="5"/>
  <c r="BD5" i="5"/>
  <c r="AB6" i="5"/>
  <c r="AO6" i="5"/>
  <c r="AX6" i="5"/>
  <c r="AH7" i="5"/>
  <c r="AO7" i="5"/>
  <c r="AX7" i="5"/>
  <c r="AB8" i="5"/>
  <c r="AJ8" i="5"/>
  <c r="AV8" i="5"/>
  <c r="AJ9" i="5"/>
  <c r="AV9" i="5"/>
  <c r="BD9" i="5"/>
  <c r="AB24" i="5"/>
</calcChain>
</file>

<file path=xl/sharedStrings.xml><?xml version="1.0" encoding="utf-8"?>
<sst xmlns="http://schemas.openxmlformats.org/spreadsheetml/2006/main" count="984" uniqueCount="377">
  <si>
    <r>
      <rPr>
        <b/>
        <sz val="12"/>
        <rFont val="Arial"/>
        <family val="2"/>
      </rPr>
      <t>CUANTIFICACIÓN AMINOÁCIDOS NE:01110</t>
    </r>
  </si>
  <si>
    <r>
      <rPr>
        <b/>
        <sz val="7"/>
        <rFont val="Arial"/>
        <family val="2"/>
      </rPr>
      <t>MUESTRA                                                 CROMATOGRAMA</t>
    </r>
  </si>
  <si>
    <r>
      <rPr>
        <b/>
        <sz val="9"/>
        <rFont val="Arial"/>
        <family val="2"/>
      </rPr>
      <t>CONCENTRACION DE AMINOACIDOS EN LA DISOLUCIÓN (ppm)</t>
    </r>
  </si>
  <si>
    <r>
      <rPr>
        <b/>
        <sz val="5"/>
        <rFont val="Arial"/>
        <family val="2"/>
      </rPr>
      <t>LISINA</t>
    </r>
  </si>
  <si>
    <r>
      <rPr>
        <b/>
        <sz val="5"/>
        <rFont val="Arial"/>
        <family val="2"/>
      </rPr>
      <t>HISTIDINA</t>
    </r>
  </si>
  <si>
    <r>
      <rPr>
        <b/>
        <sz val="5"/>
        <rFont val="Arial"/>
        <family val="2"/>
      </rPr>
      <t>ARGININA</t>
    </r>
  </si>
  <si>
    <r>
      <rPr>
        <b/>
        <sz val="5"/>
        <rFont val="Arial"/>
        <family val="2"/>
      </rPr>
      <t>GLICINA</t>
    </r>
  </si>
  <si>
    <r>
      <rPr>
        <b/>
        <sz val="5"/>
        <rFont val="Arial"/>
        <family val="2"/>
      </rPr>
      <t>SERINA</t>
    </r>
  </si>
  <si>
    <r>
      <rPr>
        <b/>
        <sz val="5"/>
        <rFont val="Arial"/>
        <family val="2"/>
      </rPr>
      <t>ASPARRAGINA</t>
    </r>
  </si>
  <si>
    <r>
      <rPr>
        <b/>
        <sz val="5"/>
        <rFont val="Arial"/>
        <family val="2"/>
      </rPr>
      <t>AC.ASPÁRTICO</t>
    </r>
  </si>
  <si>
    <r>
      <rPr>
        <b/>
        <sz val="5"/>
        <rFont val="Arial"/>
        <family val="2"/>
      </rPr>
      <t>ALANINA</t>
    </r>
  </si>
  <si>
    <r>
      <rPr>
        <b/>
        <sz val="5"/>
        <rFont val="Arial"/>
        <family val="2"/>
      </rPr>
      <t>GLUTAMINA</t>
    </r>
  </si>
  <si>
    <r>
      <rPr>
        <b/>
        <sz val="5"/>
        <rFont val="Arial"/>
        <family val="2"/>
      </rPr>
      <t>TREONINA</t>
    </r>
  </si>
  <si>
    <r>
      <rPr>
        <b/>
        <sz val="5"/>
        <rFont val="Arial"/>
        <family val="2"/>
      </rPr>
      <t>TRANS-4-HIDROXYPROLINA</t>
    </r>
  </si>
  <si>
    <r>
      <rPr>
        <b/>
        <sz val="5"/>
        <rFont val="Arial"/>
        <family val="2"/>
      </rPr>
      <t>AC.GLUTÁMICO</t>
    </r>
  </si>
  <si>
    <r>
      <rPr>
        <b/>
        <sz val="5"/>
        <rFont val="Arial"/>
        <family val="2"/>
      </rPr>
      <t>CISTEÍNA</t>
    </r>
  </si>
  <si>
    <r>
      <rPr>
        <b/>
        <sz val="5"/>
        <rFont val="Arial"/>
        <family val="2"/>
      </rPr>
      <t>PROLINA</t>
    </r>
  </si>
  <si>
    <r>
      <rPr>
        <b/>
        <sz val="5"/>
        <rFont val="Arial"/>
        <family val="2"/>
      </rPr>
      <t>VALINA</t>
    </r>
  </si>
  <si>
    <r>
      <rPr>
        <b/>
        <sz val="5"/>
        <rFont val="Arial"/>
        <family val="2"/>
      </rPr>
      <t>METIONINA</t>
    </r>
  </si>
  <si>
    <r>
      <rPr>
        <b/>
        <sz val="5"/>
        <rFont val="Arial"/>
        <family val="2"/>
      </rPr>
      <t>ISOLEUCINA</t>
    </r>
  </si>
  <si>
    <r>
      <rPr>
        <b/>
        <sz val="5"/>
        <rFont val="Arial"/>
        <family val="2"/>
      </rPr>
      <t>LEUCINA</t>
    </r>
  </si>
  <si>
    <r>
      <rPr>
        <b/>
        <sz val="5"/>
        <rFont val="Arial"/>
        <family val="2"/>
      </rPr>
      <t>FENILALANINA</t>
    </r>
  </si>
  <si>
    <r>
      <rPr>
        <b/>
        <sz val="5"/>
        <rFont val="Arial"/>
        <family val="2"/>
      </rPr>
      <t>TRIPTÓFANO</t>
    </r>
  </si>
  <si>
    <r>
      <rPr>
        <b/>
        <sz val="7"/>
        <rFont val="Arial"/>
        <family val="2"/>
      </rPr>
      <t>01110 Muestra 1 dilx10 en H2O</t>
    </r>
  </si>
  <si>
    <r>
      <rPr>
        <sz val="7"/>
        <rFont val="Arial"/>
        <family val="2"/>
      </rPr>
      <t>API01881.D API01882.D API0201.D</t>
    </r>
  </si>
  <si>
    <r>
      <rPr>
        <sz val="7"/>
        <rFont val="Arial"/>
        <family val="2"/>
      </rPr>
      <t>Detectable, No cuantificable</t>
    </r>
  </si>
  <si>
    <r>
      <rPr>
        <sz val="7"/>
        <rFont val="Arial"/>
        <family val="2"/>
      </rPr>
      <t xml:space="preserve">66.3
</t>
    </r>
    <r>
      <rPr>
        <sz val="7"/>
        <rFont val="Arial"/>
        <family val="2"/>
      </rPr>
      <t xml:space="preserve">58.2
</t>
    </r>
    <r>
      <rPr>
        <sz val="7"/>
        <rFont val="Arial"/>
        <family val="2"/>
      </rPr>
      <t>53.4</t>
    </r>
  </si>
  <si>
    <r>
      <rPr>
        <sz val="7"/>
        <rFont val="Arial"/>
        <family val="2"/>
      </rPr>
      <t xml:space="preserve">3.1
</t>
    </r>
    <r>
      <rPr>
        <sz val="7"/>
        <rFont val="Arial"/>
        <family val="2"/>
      </rPr>
      <t xml:space="preserve">3.1
</t>
    </r>
    <r>
      <rPr>
        <sz val="7"/>
        <rFont val="Arial"/>
        <family val="2"/>
      </rPr>
      <t>4.3</t>
    </r>
  </si>
  <si>
    <r>
      <rPr>
        <sz val="7"/>
        <rFont val="Arial"/>
        <family val="2"/>
      </rPr>
      <t xml:space="preserve">15.4
</t>
    </r>
    <r>
      <rPr>
        <sz val="7"/>
        <rFont val="Arial"/>
        <family val="2"/>
      </rPr>
      <t xml:space="preserve">13.0
</t>
    </r>
    <r>
      <rPr>
        <sz val="7"/>
        <rFont val="Arial"/>
        <family val="2"/>
      </rPr>
      <t>12.9</t>
    </r>
  </si>
  <si>
    <r>
      <rPr>
        <sz val="7"/>
        <rFont val="Arial"/>
        <family val="2"/>
      </rPr>
      <t xml:space="preserve">76.3
</t>
    </r>
    <r>
      <rPr>
        <sz val="7"/>
        <rFont val="Arial"/>
        <family val="2"/>
      </rPr>
      <t xml:space="preserve">69.5
</t>
    </r>
    <r>
      <rPr>
        <sz val="7"/>
        <rFont val="Arial"/>
        <family val="2"/>
      </rPr>
      <t>69.6</t>
    </r>
  </si>
  <si>
    <r>
      <rPr>
        <sz val="7"/>
        <rFont val="Arial"/>
        <family val="2"/>
      </rPr>
      <t xml:space="preserve">11.7
</t>
    </r>
    <r>
      <rPr>
        <sz val="7"/>
        <rFont val="Arial"/>
        <family val="2"/>
      </rPr>
      <t xml:space="preserve">10.3
</t>
    </r>
    <r>
      <rPr>
        <sz val="7"/>
        <rFont val="Arial"/>
        <family val="2"/>
      </rPr>
      <t>10.8</t>
    </r>
  </si>
  <si>
    <r>
      <rPr>
        <sz val="7"/>
        <rFont val="Arial"/>
        <family val="2"/>
      </rPr>
      <t xml:space="preserve">13.0
</t>
    </r>
    <r>
      <rPr>
        <sz val="7"/>
        <rFont val="Arial"/>
        <family val="2"/>
      </rPr>
      <t xml:space="preserve">10.8
</t>
    </r>
    <r>
      <rPr>
        <sz val="7"/>
        <rFont val="Arial"/>
        <family val="2"/>
      </rPr>
      <t>12.6</t>
    </r>
  </si>
  <si>
    <r>
      <rPr>
        <sz val="7"/>
        <rFont val="Arial"/>
        <family val="2"/>
      </rPr>
      <t xml:space="preserve">1.8
</t>
    </r>
    <r>
      <rPr>
        <sz val="7"/>
        <rFont val="Arial"/>
        <family val="2"/>
      </rPr>
      <t xml:space="preserve">1.6
</t>
    </r>
    <r>
      <rPr>
        <sz val="7"/>
        <rFont val="Arial"/>
        <family val="2"/>
      </rPr>
      <t>2.0</t>
    </r>
  </si>
  <si>
    <r>
      <rPr>
        <sz val="7"/>
        <rFont val="Arial"/>
        <family val="2"/>
      </rPr>
      <t xml:space="preserve">10.1
</t>
    </r>
    <r>
      <rPr>
        <sz val="7"/>
        <rFont val="Arial"/>
        <family val="2"/>
      </rPr>
      <t xml:space="preserve">9.0
</t>
    </r>
    <r>
      <rPr>
        <sz val="7"/>
        <rFont val="Arial"/>
        <family val="2"/>
      </rPr>
      <t>9.7</t>
    </r>
  </si>
  <si>
    <r>
      <rPr>
        <sz val="7"/>
        <rFont val="Arial"/>
        <family val="2"/>
      </rPr>
      <t xml:space="preserve">7.8
</t>
    </r>
    <r>
      <rPr>
        <sz val="7"/>
        <rFont val="Arial"/>
        <family val="2"/>
      </rPr>
      <t xml:space="preserve">6.8
</t>
    </r>
    <r>
      <rPr>
        <sz val="7"/>
        <rFont val="Arial"/>
        <family val="2"/>
      </rPr>
      <t>7.4</t>
    </r>
  </si>
  <si>
    <r>
      <rPr>
        <sz val="7"/>
        <rFont val="Arial"/>
        <family val="2"/>
      </rPr>
      <t xml:space="preserve">8.4
</t>
    </r>
    <r>
      <rPr>
        <sz val="7"/>
        <rFont val="Arial"/>
        <family val="2"/>
      </rPr>
      <t xml:space="preserve">7.4
</t>
    </r>
    <r>
      <rPr>
        <sz val="7"/>
        <rFont val="Arial"/>
        <family val="2"/>
      </rPr>
      <t>7.3</t>
    </r>
  </si>
  <si>
    <r>
      <rPr>
        <sz val="7"/>
        <rFont val="Arial"/>
        <family val="2"/>
      </rPr>
      <t xml:space="preserve">10.8
</t>
    </r>
    <r>
      <rPr>
        <sz val="7"/>
        <rFont val="Arial"/>
        <family val="2"/>
      </rPr>
      <t xml:space="preserve">9.3
</t>
    </r>
    <r>
      <rPr>
        <sz val="7"/>
        <rFont val="Arial"/>
        <family val="2"/>
      </rPr>
      <t>9.7</t>
    </r>
  </si>
  <si>
    <r>
      <rPr>
        <b/>
        <sz val="7"/>
        <rFont val="Arial"/>
        <family val="2"/>
      </rPr>
      <t>01110 Muestra 2 dilx10 en H2O</t>
    </r>
  </si>
  <si>
    <r>
      <rPr>
        <sz val="7"/>
        <rFont val="Arial"/>
        <family val="2"/>
      </rPr>
      <t>API01891.D API01892.D</t>
    </r>
  </si>
  <si>
    <r>
      <rPr>
        <sz val="7"/>
        <rFont val="Arial"/>
        <family val="2"/>
      </rPr>
      <t xml:space="preserve">53.3
</t>
    </r>
    <r>
      <rPr>
        <sz val="7"/>
        <rFont val="Arial"/>
        <family val="2"/>
      </rPr>
      <t>51.7</t>
    </r>
  </si>
  <si>
    <r>
      <rPr>
        <sz val="7"/>
        <rFont val="Arial"/>
        <family val="2"/>
      </rPr>
      <t xml:space="preserve">4.3
</t>
    </r>
    <r>
      <rPr>
        <sz val="7"/>
        <rFont val="Arial"/>
        <family val="2"/>
      </rPr>
      <t>4.3</t>
    </r>
  </si>
  <si>
    <r>
      <rPr>
        <sz val="7"/>
        <rFont val="Arial"/>
        <family val="2"/>
      </rPr>
      <t xml:space="preserve">34.9
</t>
    </r>
    <r>
      <rPr>
        <sz val="7"/>
        <rFont val="Arial"/>
        <family val="2"/>
      </rPr>
      <t>36.6</t>
    </r>
  </si>
  <si>
    <r>
      <rPr>
        <sz val="7"/>
        <rFont val="Arial"/>
        <family val="2"/>
      </rPr>
      <t xml:space="preserve">71.4
</t>
    </r>
    <r>
      <rPr>
        <sz val="7"/>
        <rFont val="Arial"/>
        <family val="2"/>
      </rPr>
      <t>67.9</t>
    </r>
  </si>
  <si>
    <r>
      <rPr>
        <sz val="7"/>
        <rFont val="Arial"/>
        <family val="2"/>
      </rPr>
      <t xml:space="preserve">15.3
</t>
    </r>
    <r>
      <rPr>
        <sz val="7"/>
        <rFont val="Arial"/>
        <family val="2"/>
      </rPr>
      <t>16.6</t>
    </r>
  </si>
  <si>
    <r>
      <rPr>
        <sz val="7"/>
        <rFont val="Arial"/>
        <family val="2"/>
      </rPr>
      <t xml:space="preserve">8.8
</t>
    </r>
    <r>
      <rPr>
        <sz val="7"/>
        <rFont val="Arial"/>
        <family val="2"/>
      </rPr>
      <t>9.1</t>
    </r>
  </si>
  <si>
    <r>
      <rPr>
        <sz val="7"/>
        <rFont val="Arial"/>
        <family val="2"/>
      </rPr>
      <t xml:space="preserve">2.2
</t>
    </r>
    <r>
      <rPr>
        <sz val="7"/>
        <rFont val="Arial"/>
        <family val="2"/>
      </rPr>
      <t>2.1</t>
    </r>
  </si>
  <si>
    <r>
      <rPr>
        <sz val="7"/>
        <rFont val="Arial"/>
        <family val="2"/>
      </rPr>
      <t xml:space="preserve">7.6
</t>
    </r>
    <r>
      <rPr>
        <sz val="7"/>
        <rFont val="Arial"/>
        <family val="2"/>
      </rPr>
      <t>7.5</t>
    </r>
  </si>
  <si>
    <r>
      <rPr>
        <sz val="7"/>
        <rFont val="Arial"/>
        <family val="2"/>
      </rPr>
      <t xml:space="preserve">6.8
</t>
    </r>
    <r>
      <rPr>
        <sz val="7"/>
        <rFont val="Arial"/>
        <family val="2"/>
      </rPr>
      <t>6.9</t>
    </r>
  </si>
  <si>
    <r>
      <rPr>
        <sz val="7"/>
        <rFont val="Arial"/>
        <family val="2"/>
      </rPr>
      <t xml:space="preserve">5.7
</t>
    </r>
    <r>
      <rPr>
        <sz val="7"/>
        <rFont val="Arial"/>
        <family val="2"/>
      </rPr>
      <t>6.0</t>
    </r>
  </si>
  <si>
    <r>
      <rPr>
        <b/>
        <sz val="7"/>
        <rFont val="Arial"/>
        <family val="2"/>
      </rPr>
      <t>01110 Muestra 3 dilx10 en H2O</t>
    </r>
  </si>
  <si>
    <r>
      <rPr>
        <sz val="7"/>
        <rFont val="Arial"/>
        <family val="2"/>
      </rPr>
      <t>API01901.D API01902.D</t>
    </r>
  </si>
  <si>
    <r>
      <rPr>
        <sz val="7"/>
        <rFont val="Arial"/>
        <family val="2"/>
      </rPr>
      <t xml:space="preserve">30.8
</t>
    </r>
    <r>
      <rPr>
        <sz val="7"/>
        <rFont val="Arial"/>
        <family val="2"/>
      </rPr>
      <t>28.4</t>
    </r>
  </si>
  <si>
    <r>
      <rPr>
        <sz val="7"/>
        <rFont val="Arial"/>
        <family val="2"/>
      </rPr>
      <t xml:space="preserve">2.3
</t>
    </r>
    <r>
      <rPr>
        <sz val="7"/>
        <rFont val="Arial"/>
        <family val="2"/>
      </rPr>
      <t>2.1</t>
    </r>
  </si>
  <si>
    <r>
      <rPr>
        <sz val="7"/>
        <rFont val="Arial"/>
        <family val="2"/>
      </rPr>
      <t xml:space="preserve">28.6
</t>
    </r>
    <r>
      <rPr>
        <sz val="7"/>
        <rFont val="Arial"/>
        <family val="2"/>
      </rPr>
      <t>29.4</t>
    </r>
  </si>
  <si>
    <r>
      <rPr>
        <sz val="7"/>
        <rFont val="Arial"/>
        <family val="2"/>
      </rPr>
      <t xml:space="preserve">57.5
</t>
    </r>
    <r>
      <rPr>
        <sz val="7"/>
        <rFont val="Arial"/>
        <family val="2"/>
      </rPr>
      <t>59.2</t>
    </r>
  </si>
  <si>
    <r>
      <rPr>
        <sz val="7"/>
        <rFont val="Arial"/>
        <family val="2"/>
      </rPr>
      <t xml:space="preserve">14.2
</t>
    </r>
    <r>
      <rPr>
        <sz val="7"/>
        <rFont val="Arial"/>
        <family val="2"/>
      </rPr>
      <t>13.2</t>
    </r>
  </si>
  <si>
    <r>
      <rPr>
        <sz val="7"/>
        <rFont val="Arial"/>
        <family val="2"/>
      </rPr>
      <t xml:space="preserve">6.9
</t>
    </r>
    <r>
      <rPr>
        <sz val="7"/>
        <rFont val="Arial"/>
        <family val="2"/>
      </rPr>
      <t>6.6</t>
    </r>
  </si>
  <si>
    <r>
      <rPr>
        <sz val="7"/>
        <rFont val="Arial"/>
        <family val="2"/>
      </rPr>
      <t xml:space="preserve">1.6
</t>
    </r>
    <r>
      <rPr>
        <sz val="7"/>
        <rFont val="Arial"/>
        <family val="2"/>
      </rPr>
      <t>1.4</t>
    </r>
  </si>
  <si>
    <r>
      <rPr>
        <sz val="7"/>
        <rFont val="Arial"/>
        <family val="2"/>
      </rPr>
      <t xml:space="preserve">5.2
</t>
    </r>
    <r>
      <rPr>
        <sz val="7"/>
        <rFont val="Arial"/>
        <family val="2"/>
      </rPr>
      <t>5.1</t>
    </r>
  </si>
  <si>
    <r>
      <rPr>
        <sz val="7"/>
        <rFont val="Arial"/>
        <family val="2"/>
      </rPr>
      <t xml:space="preserve">5.0
</t>
    </r>
    <r>
      <rPr>
        <sz val="7"/>
        <rFont val="Arial"/>
        <family val="2"/>
      </rPr>
      <t>4.8</t>
    </r>
  </si>
  <si>
    <r>
      <rPr>
        <sz val="7"/>
        <rFont val="Arial"/>
        <family val="2"/>
      </rPr>
      <t xml:space="preserve">4.0
</t>
    </r>
    <r>
      <rPr>
        <sz val="7"/>
        <rFont val="Arial"/>
        <family val="2"/>
      </rPr>
      <t>4.0</t>
    </r>
  </si>
  <si>
    <r>
      <rPr>
        <b/>
        <sz val="7"/>
        <rFont val="Arial"/>
        <family val="2"/>
      </rPr>
      <t>01110 Muestra 4 dilx10 en H2O</t>
    </r>
  </si>
  <si>
    <r>
      <rPr>
        <sz val="7"/>
        <rFont val="Arial"/>
        <family val="2"/>
      </rPr>
      <t>API01911.D API01912.D</t>
    </r>
  </si>
  <si>
    <r>
      <rPr>
        <sz val="7"/>
        <rFont val="Arial"/>
        <family val="2"/>
      </rPr>
      <t xml:space="preserve">23.0
</t>
    </r>
    <r>
      <rPr>
        <sz val="7"/>
        <rFont val="Arial"/>
        <family val="2"/>
      </rPr>
      <t>23.8</t>
    </r>
  </si>
  <si>
    <r>
      <rPr>
        <sz val="7"/>
        <rFont val="Arial"/>
        <family val="2"/>
      </rPr>
      <t xml:space="preserve">2.0
</t>
    </r>
    <r>
      <rPr>
        <sz val="7"/>
        <rFont val="Arial"/>
        <family val="2"/>
      </rPr>
      <t>2.2</t>
    </r>
  </si>
  <si>
    <r>
      <rPr>
        <sz val="7"/>
        <rFont val="Arial"/>
        <family val="2"/>
      </rPr>
      <t xml:space="preserve">30.7
</t>
    </r>
    <r>
      <rPr>
        <sz val="7"/>
        <rFont val="Arial"/>
        <family val="2"/>
      </rPr>
      <t>31.1</t>
    </r>
  </si>
  <si>
    <r>
      <rPr>
        <sz val="7"/>
        <rFont val="Arial"/>
        <family val="2"/>
      </rPr>
      <t xml:space="preserve">57.7
</t>
    </r>
    <r>
      <rPr>
        <sz val="7"/>
        <rFont val="Arial"/>
        <family val="2"/>
      </rPr>
      <t>55.0</t>
    </r>
  </si>
  <si>
    <r>
      <rPr>
        <sz val="7"/>
        <rFont val="Arial"/>
        <family val="2"/>
      </rPr>
      <t xml:space="preserve">13.9
</t>
    </r>
    <r>
      <rPr>
        <sz val="7"/>
        <rFont val="Arial"/>
        <family val="2"/>
      </rPr>
      <t>13.8</t>
    </r>
  </si>
  <si>
    <r>
      <rPr>
        <sz val="7"/>
        <rFont val="Arial"/>
        <family val="2"/>
      </rPr>
      <t xml:space="preserve">6.5
</t>
    </r>
    <r>
      <rPr>
        <sz val="7"/>
        <rFont val="Arial"/>
        <family val="2"/>
      </rPr>
      <t>6.6</t>
    </r>
  </si>
  <si>
    <r>
      <rPr>
        <sz val="7"/>
        <rFont val="Arial"/>
        <family val="2"/>
      </rPr>
      <t xml:space="preserve">1.2
</t>
    </r>
    <r>
      <rPr>
        <sz val="7"/>
        <rFont val="Arial"/>
        <family val="2"/>
      </rPr>
      <t>1.4</t>
    </r>
  </si>
  <si>
    <r>
      <rPr>
        <sz val="7"/>
        <rFont val="Arial"/>
        <family val="2"/>
      </rPr>
      <t xml:space="preserve">3.9
</t>
    </r>
    <r>
      <rPr>
        <sz val="7"/>
        <rFont val="Arial"/>
        <family val="2"/>
      </rPr>
      <t>3.7</t>
    </r>
  </si>
  <si>
    <r>
      <rPr>
        <sz val="7"/>
        <rFont val="Arial"/>
        <family val="2"/>
      </rPr>
      <t xml:space="preserve">10.1
</t>
    </r>
    <r>
      <rPr>
        <sz val="7"/>
        <rFont val="Arial"/>
        <family val="2"/>
      </rPr>
      <t>10.7</t>
    </r>
  </si>
  <si>
    <r>
      <rPr>
        <b/>
        <sz val="7"/>
        <rFont val="Arial"/>
        <family val="2"/>
      </rPr>
      <t>01110 Muestra 5 dilx10 en H2O</t>
    </r>
  </si>
  <si>
    <r>
      <rPr>
        <sz val="7"/>
        <rFont val="Arial"/>
        <family val="2"/>
      </rPr>
      <t>API01921.D API01922.D</t>
    </r>
  </si>
  <si>
    <r>
      <rPr>
        <sz val="7"/>
        <rFont val="Arial"/>
        <family val="2"/>
      </rPr>
      <t xml:space="preserve">12.6
</t>
    </r>
    <r>
      <rPr>
        <sz val="7"/>
        <rFont val="Arial"/>
        <family val="2"/>
      </rPr>
      <t>13.5</t>
    </r>
  </si>
  <si>
    <r>
      <rPr>
        <sz val="7"/>
        <rFont val="Arial"/>
        <family val="2"/>
      </rPr>
      <t xml:space="preserve">1.8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</si>
  <si>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34.6
</t>
    </r>
    <r>
      <rPr>
        <sz val="7"/>
        <rFont val="Arial"/>
        <family val="2"/>
      </rPr>
      <t>35.7</t>
    </r>
  </si>
  <si>
    <r>
      <rPr>
        <sz val="7"/>
        <rFont val="Arial"/>
        <family val="2"/>
      </rPr>
      <t xml:space="preserve">7.5
</t>
    </r>
    <r>
      <rPr>
        <sz val="7"/>
        <rFont val="Arial"/>
        <family val="2"/>
      </rPr>
      <t>7.6</t>
    </r>
  </si>
  <si>
    <r>
      <rPr>
        <sz val="7"/>
        <rFont val="Arial"/>
        <family val="2"/>
      </rPr>
      <t xml:space="preserve">4.4
</t>
    </r>
    <r>
      <rPr>
        <sz val="7"/>
        <rFont val="Arial"/>
        <family val="2"/>
      </rPr>
      <t>4.2</t>
    </r>
  </si>
  <si>
    <r>
      <rPr>
        <sz val="7"/>
        <rFont val="Arial"/>
        <family val="2"/>
      </rPr>
      <t xml:space="preserve">2.9
</t>
    </r>
    <r>
      <rPr>
        <sz val="7"/>
        <rFont val="Arial"/>
        <family val="2"/>
      </rPr>
      <t>3.0</t>
    </r>
  </si>
  <si>
    <r>
      <rPr>
        <sz val="7"/>
        <rFont val="Arial"/>
        <family val="2"/>
      </rPr>
      <t xml:space="preserve">3.0
</t>
    </r>
    <r>
      <rPr>
        <sz val="7"/>
        <rFont val="Arial"/>
        <family val="2"/>
      </rPr>
      <t>2.9</t>
    </r>
  </si>
  <si>
    <r>
      <rPr>
        <b/>
        <sz val="7"/>
        <rFont val="Arial"/>
        <family val="2"/>
      </rPr>
      <t>01110 Muestra 6 dilx10 en H2O</t>
    </r>
  </si>
  <si>
    <r>
      <rPr>
        <sz val="7"/>
        <rFont val="Arial"/>
        <family val="2"/>
      </rPr>
      <t>API01941.D API01942.D</t>
    </r>
  </si>
  <si>
    <r>
      <rPr>
        <sz val="7"/>
        <rFont val="Arial"/>
        <family val="2"/>
      </rPr>
      <t xml:space="preserve">21.7
</t>
    </r>
    <r>
      <rPr>
        <sz val="7"/>
        <rFont val="Arial"/>
        <family val="2"/>
      </rPr>
      <t>21.7</t>
    </r>
  </si>
  <si>
    <r>
      <rPr>
        <sz val="7"/>
        <rFont val="Arial"/>
        <family val="2"/>
      </rPr>
      <t xml:space="preserve">5.7
</t>
    </r>
    <r>
      <rPr>
        <sz val="7"/>
        <rFont val="Arial"/>
        <family val="2"/>
      </rPr>
      <t>5.3</t>
    </r>
  </si>
  <si>
    <r>
      <rPr>
        <sz val="7"/>
        <rFont val="Arial"/>
        <family val="2"/>
      </rPr>
      <t xml:space="preserve">20.3
</t>
    </r>
    <r>
      <rPr>
        <sz val="7"/>
        <rFont val="Arial"/>
        <family val="2"/>
      </rPr>
      <t>20.3</t>
    </r>
  </si>
  <si>
    <r>
      <rPr>
        <sz val="7"/>
        <rFont val="Arial"/>
        <family val="2"/>
      </rPr>
      <t xml:space="preserve">33.4
</t>
    </r>
    <r>
      <rPr>
        <sz val="7"/>
        <rFont val="Arial"/>
        <family val="2"/>
      </rPr>
      <t>33.0</t>
    </r>
  </si>
  <si>
    <r>
      <rPr>
        <sz val="7"/>
        <rFont val="Arial"/>
        <family val="2"/>
      </rPr>
      <t xml:space="preserve">89.3
</t>
    </r>
    <r>
      <rPr>
        <sz val="7"/>
        <rFont val="Arial"/>
        <family val="2"/>
      </rPr>
      <t>91.3</t>
    </r>
  </si>
  <si>
    <r>
      <rPr>
        <sz val="7"/>
        <rFont val="Arial"/>
        <family val="2"/>
      </rPr>
      <t xml:space="preserve">18.4
</t>
    </r>
    <r>
      <rPr>
        <sz val="7"/>
        <rFont val="Arial"/>
        <family val="2"/>
      </rPr>
      <t>17.5</t>
    </r>
  </si>
  <si>
    <r>
      <rPr>
        <sz val="7"/>
        <rFont val="Arial"/>
        <family val="2"/>
      </rPr>
      <t xml:space="preserve">10.4
</t>
    </r>
    <r>
      <rPr>
        <sz val="7"/>
        <rFont val="Arial"/>
        <family val="2"/>
      </rPr>
      <t>10.3</t>
    </r>
  </si>
  <si>
    <r>
      <rPr>
        <sz val="7"/>
        <rFont val="Arial"/>
        <family val="2"/>
      </rPr>
      <t xml:space="preserve">1.2
</t>
    </r>
    <r>
      <rPr>
        <sz val="7"/>
        <rFont val="Arial"/>
        <family val="2"/>
      </rPr>
      <t>1.3</t>
    </r>
  </si>
  <si>
    <r>
      <rPr>
        <sz val="7"/>
        <rFont val="Arial"/>
        <family val="2"/>
      </rPr>
      <t xml:space="preserve">9.4
</t>
    </r>
    <r>
      <rPr>
        <sz val="7"/>
        <rFont val="Arial"/>
        <family val="2"/>
      </rPr>
      <t>9.5</t>
    </r>
  </si>
  <si>
    <r>
      <rPr>
        <sz val="7"/>
        <rFont val="Arial"/>
        <family val="2"/>
      </rPr>
      <t xml:space="preserve">9.2
</t>
    </r>
    <r>
      <rPr>
        <sz val="7"/>
        <rFont val="Arial"/>
        <family val="2"/>
      </rPr>
      <t>8.8</t>
    </r>
  </si>
  <si>
    <r>
      <rPr>
        <sz val="7"/>
        <rFont val="Arial"/>
        <family val="2"/>
      </rPr>
      <t xml:space="preserve">5.3
</t>
    </r>
    <r>
      <rPr>
        <sz val="7"/>
        <rFont val="Arial"/>
        <family val="2"/>
      </rPr>
      <t>5.6</t>
    </r>
  </si>
  <si>
    <r>
      <rPr>
        <b/>
        <sz val="7"/>
        <rFont val="Arial"/>
        <family val="2"/>
      </rPr>
      <t>01110 Muestra 7 dilx10 en H2O</t>
    </r>
  </si>
  <si>
    <r>
      <rPr>
        <sz val="7"/>
        <rFont val="Arial"/>
        <family val="2"/>
      </rPr>
      <t>API01951.D API01952.D</t>
    </r>
  </si>
  <si>
    <r>
      <rPr>
        <sz val="7"/>
        <rFont val="Arial"/>
        <family val="2"/>
      </rPr>
      <t xml:space="preserve">29.4
</t>
    </r>
    <r>
      <rPr>
        <sz val="7"/>
        <rFont val="Arial"/>
        <family val="2"/>
      </rPr>
      <t>29.1</t>
    </r>
  </si>
  <si>
    <r>
      <rPr>
        <sz val="7"/>
        <rFont val="Arial"/>
        <family val="2"/>
      </rPr>
      <t xml:space="preserve">1.5
</t>
    </r>
    <r>
      <rPr>
        <sz val="7"/>
        <rFont val="Arial"/>
        <family val="2"/>
      </rPr>
      <t>1.5</t>
    </r>
  </si>
  <si>
    <r>
      <rPr>
        <sz val="7"/>
        <rFont val="Arial"/>
        <family val="2"/>
      </rPr>
      <t xml:space="preserve">20.5
</t>
    </r>
    <r>
      <rPr>
        <sz val="7"/>
        <rFont val="Arial"/>
        <family val="2"/>
      </rPr>
      <t>19.9</t>
    </r>
  </si>
  <si>
    <r>
      <rPr>
        <sz val="7"/>
        <rFont val="Arial"/>
        <family val="2"/>
      </rPr>
      <t xml:space="preserve">36.9
</t>
    </r>
    <r>
      <rPr>
        <sz val="7"/>
        <rFont val="Arial"/>
        <family val="2"/>
      </rPr>
      <t>36.7</t>
    </r>
  </si>
  <si>
    <r>
      <rPr>
        <sz val="7"/>
        <rFont val="Arial"/>
        <family val="2"/>
      </rPr>
      <t xml:space="preserve">6.8
</t>
    </r>
    <r>
      <rPr>
        <sz val="7"/>
        <rFont val="Arial"/>
        <family val="2"/>
      </rPr>
      <t>6.4</t>
    </r>
  </si>
  <si>
    <r>
      <rPr>
        <sz val="7"/>
        <rFont val="Arial"/>
        <family val="2"/>
      </rPr>
      <t xml:space="preserve">7.9
</t>
    </r>
    <r>
      <rPr>
        <sz val="7"/>
        <rFont val="Arial"/>
        <family val="2"/>
      </rPr>
      <t>7.7</t>
    </r>
  </si>
  <si>
    <r>
      <rPr>
        <sz val="7"/>
        <rFont val="Arial"/>
        <family val="2"/>
      </rPr>
      <t xml:space="preserve">3.7
</t>
    </r>
    <r>
      <rPr>
        <sz val="7"/>
        <rFont val="Arial"/>
        <family val="2"/>
      </rPr>
      <t>3.6</t>
    </r>
  </si>
  <si>
    <r>
      <rPr>
        <sz val="7"/>
        <rFont val="Arial"/>
        <family val="2"/>
      </rPr>
      <t xml:space="preserve">5.2
</t>
    </r>
    <r>
      <rPr>
        <sz val="7"/>
        <rFont val="Arial"/>
        <family val="2"/>
      </rPr>
      <t>5.4</t>
    </r>
  </si>
  <si>
    <r>
      <rPr>
        <sz val="7"/>
        <rFont val="Arial"/>
        <family val="2"/>
      </rPr>
      <t xml:space="preserve">22.6
</t>
    </r>
    <r>
      <rPr>
        <sz val="7"/>
        <rFont val="Arial"/>
        <family val="2"/>
      </rPr>
      <t>23.4</t>
    </r>
  </si>
  <si>
    <r>
      <rPr>
        <b/>
        <sz val="7"/>
        <rFont val="Arial"/>
        <family val="2"/>
      </rPr>
      <t>01110 Muestra 8 dilx10 en H2O</t>
    </r>
  </si>
  <si>
    <r>
      <rPr>
        <sz val="7"/>
        <rFont val="Arial"/>
        <family val="2"/>
      </rPr>
      <t>API01961.D API01962.D</t>
    </r>
  </si>
  <si>
    <r>
      <rPr>
        <sz val="7"/>
        <rFont val="Arial"/>
        <family val="2"/>
      </rPr>
      <t xml:space="preserve">23.5
</t>
    </r>
    <r>
      <rPr>
        <sz val="7"/>
        <rFont val="Arial"/>
        <family val="2"/>
      </rPr>
      <t>24.5</t>
    </r>
  </si>
  <si>
    <r>
      <rPr>
        <sz val="7"/>
        <rFont val="Arial"/>
        <family val="2"/>
      </rPr>
      <t xml:space="preserve">1.4
</t>
    </r>
    <r>
      <rPr>
        <sz val="7"/>
        <rFont val="Arial"/>
        <family val="2"/>
      </rPr>
      <t>1.7</t>
    </r>
  </si>
  <si>
    <r>
      <rPr>
        <sz val="7"/>
        <rFont val="Arial"/>
        <family val="2"/>
      </rPr>
      <t xml:space="preserve">25.0
</t>
    </r>
    <r>
      <rPr>
        <sz val="7"/>
        <rFont val="Arial"/>
        <family val="2"/>
      </rPr>
      <t>22.7</t>
    </r>
  </si>
  <si>
    <r>
      <rPr>
        <sz val="7"/>
        <rFont val="Arial"/>
        <family val="2"/>
      </rPr>
      <t xml:space="preserve">3.5
</t>
    </r>
    <r>
      <rPr>
        <sz val="7"/>
        <rFont val="Arial"/>
        <family val="2"/>
      </rPr>
      <t>3.3</t>
    </r>
  </si>
  <si>
    <r>
      <rPr>
        <sz val="7"/>
        <rFont val="Arial"/>
        <family val="2"/>
      </rPr>
      <t xml:space="preserve">4.8
</t>
    </r>
    <r>
      <rPr>
        <sz val="7"/>
        <rFont val="Arial"/>
        <family val="2"/>
      </rPr>
      <t>4.9</t>
    </r>
  </si>
  <si>
    <r>
      <rPr>
        <sz val="7"/>
        <rFont val="Arial"/>
        <family val="2"/>
      </rPr>
      <t xml:space="preserve">3.2
</t>
    </r>
    <r>
      <rPr>
        <sz val="7"/>
        <rFont val="Arial"/>
        <family val="2"/>
      </rPr>
      <t>3.2</t>
    </r>
  </si>
  <si>
    <r>
      <rPr>
        <sz val="7"/>
        <rFont val="Arial"/>
        <family val="2"/>
      </rPr>
      <t xml:space="preserve">2.7
</t>
    </r>
    <r>
      <rPr>
        <sz val="7"/>
        <rFont val="Arial"/>
        <family val="2"/>
      </rPr>
      <t>2.5</t>
    </r>
  </si>
  <si>
    <r>
      <rPr>
        <sz val="7"/>
        <rFont val="Arial"/>
        <family val="2"/>
      </rPr>
      <t xml:space="preserve">3.1
</t>
    </r>
    <r>
      <rPr>
        <sz val="7"/>
        <rFont val="Arial"/>
        <family val="2"/>
      </rPr>
      <t>2.8</t>
    </r>
  </si>
  <si>
    <r>
      <rPr>
        <b/>
        <sz val="7"/>
        <rFont val="Arial"/>
        <family val="2"/>
      </rPr>
      <t>01110 Muestra 9 dilx10 en H2O</t>
    </r>
  </si>
  <si>
    <r>
      <rPr>
        <sz val="7"/>
        <rFont val="Arial"/>
        <family val="2"/>
      </rPr>
      <t>API01971.D API01972.D</t>
    </r>
  </si>
  <si>
    <r>
      <rPr>
        <sz val="7"/>
        <rFont val="Arial"/>
        <family val="2"/>
      </rPr>
      <t xml:space="preserve">46.9
</t>
    </r>
    <r>
      <rPr>
        <sz val="7"/>
        <rFont val="Arial"/>
        <family val="2"/>
      </rPr>
      <t>46.4</t>
    </r>
  </si>
  <si>
    <r>
      <rPr>
        <sz val="7"/>
        <rFont val="Arial"/>
        <family val="2"/>
      </rPr>
      <t xml:space="preserve">3.7
</t>
    </r>
    <r>
      <rPr>
        <sz val="7"/>
        <rFont val="Arial"/>
        <family val="2"/>
      </rPr>
      <t>3.8</t>
    </r>
  </si>
  <si>
    <r>
      <rPr>
        <sz val="7"/>
        <rFont val="Arial"/>
        <family val="2"/>
      </rPr>
      <t xml:space="preserve">25.9
</t>
    </r>
    <r>
      <rPr>
        <sz val="7"/>
        <rFont val="Arial"/>
        <family val="2"/>
      </rPr>
      <t>25.4</t>
    </r>
  </si>
  <si>
    <r>
      <rPr>
        <sz val="7"/>
        <rFont val="Arial"/>
        <family val="2"/>
      </rPr>
      <t xml:space="preserve">50.3
</t>
    </r>
    <r>
      <rPr>
        <sz val="7"/>
        <rFont val="Arial"/>
        <family val="2"/>
      </rPr>
      <t>51.7</t>
    </r>
  </si>
  <si>
    <r>
      <rPr>
        <sz val="7"/>
        <rFont val="Arial"/>
        <family val="2"/>
      </rPr>
      <t xml:space="preserve">13.8
</t>
    </r>
    <r>
      <rPr>
        <sz val="7"/>
        <rFont val="Arial"/>
        <family val="2"/>
      </rPr>
      <t>14.0</t>
    </r>
  </si>
  <si>
    <r>
      <rPr>
        <sz val="7"/>
        <rFont val="Arial"/>
        <family val="2"/>
      </rPr>
      <t xml:space="preserve">8.0
</t>
    </r>
    <r>
      <rPr>
        <sz val="7"/>
        <rFont val="Arial"/>
        <family val="2"/>
      </rPr>
      <t>7.8</t>
    </r>
  </si>
  <si>
    <r>
      <rPr>
        <sz val="7"/>
        <rFont val="Arial"/>
        <family val="2"/>
      </rPr>
      <t xml:space="preserve">1.6
</t>
    </r>
    <r>
      <rPr>
        <sz val="7"/>
        <rFont val="Arial"/>
        <family val="2"/>
      </rPr>
      <t>2.0</t>
    </r>
  </si>
  <si>
    <r>
      <rPr>
        <sz val="7"/>
        <rFont val="Arial"/>
        <family val="2"/>
      </rPr>
      <t xml:space="preserve">6.3
</t>
    </r>
    <r>
      <rPr>
        <sz val="7"/>
        <rFont val="Arial"/>
        <family val="2"/>
      </rPr>
      <t>6.0</t>
    </r>
  </si>
  <si>
    <r>
      <rPr>
        <sz val="7"/>
        <rFont val="Arial"/>
        <family val="2"/>
      </rPr>
      <t xml:space="preserve">5.5
</t>
    </r>
    <r>
      <rPr>
        <sz val="7"/>
        <rFont val="Arial"/>
        <family val="2"/>
      </rPr>
      <t>5.8</t>
    </r>
  </si>
  <si>
    <r>
      <rPr>
        <sz val="7"/>
        <rFont val="Arial"/>
        <family val="2"/>
      </rPr>
      <t xml:space="preserve">4.9
</t>
    </r>
    <r>
      <rPr>
        <sz val="7"/>
        <rFont val="Arial"/>
        <family val="2"/>
      </rPr>
      <t>5.1</t>
    </r>
  </si>
  <si>
    <r>
      <rPr>
        <b/>
        <sz val="7"/>
        <rFont val="Arial"/>
        <family val="2"/>
      </rPr>
      <t>01110 Muestra 10 dilx10 en H2O</t>
    </r>
  </si>
  <si>
    <r>
      <rPr>
        <sz val="7"/>
        <rFont val="Arial"/>
        <family val="2"/>
      </rPr>
      <t>API01981.D API01982.D</t>
    </r>
  </si>
  <si>
    <r>
      <rPr>
        <sz val="7"/>
        <rFont val="Arial"/>
        <family val="2"/>
      </rPr>
      <t xml:space="preserve">16.6
</t>
    </r>
    <r>
      <rPr>
        <sz val="7"/>
        <rFont val="Arial"/>
        <family val="2"/>
      </rPr>
      <t>18.0</t>
    </r>
  </si>
  <si>
    <r>
      <rPr>
        <sz val="7"/>
        <rFont val="Arial"/>
        <family val="2"/>
      </rPr>
      <t xml:space="preserve">1.9
</t>
    </r>
    <r>
      <rPr>
        <sz val="7"/>
        <rFont val="Arial"/>
        <family val="2"/>
      </rPr>
      <t>2.0</t>
    </r>
  </si>
  <si>
    <r>
      <rPr>
        <sz val="7"/>
        <rFont val="Arial"/>
        <family val="2"/>
      </rPr>
      <t xml:space="preserve">15.7
</t>
    </r>
    <r>
      <rPr>
        <sz val="7"/>
        <rFont val="Arial"/>
        <family val="2"/>
      </rPr>
      <t>13.9</t>
    </r>
  </si>
  <si>
    <r>
      <rPr>
        <sz val="7"/>
        <rFont val="Arial"/>
        <family val="2"/>
      </rPr>
      <t xml:space="preserve">6.9
</t>
    </r>
    <r>
      <rPr>
        <sz val="7"/>
        <rFont val="Arial"/>
        <family val="2"/>
      </rPr>
      <t>6.0</t>
    </r>
  </si>
  <si>
    <r>
      <rPr>
        <sz val="7"/>
        <rFont val="Arial"/>
        <family val="2"/>
      </rPr>
      <t xml:space="preserve">4.2
</t>
    </r>
    <r>
      <rPr>
        <sz val="7"/>
        <rFont val="Arial"/>
        <family val="2"/>
      </rPr>
      <t>4.1</t>
    </r>
  </si>
  <si>
    <r>
      <rPr>
        <sz val="7"/>
        <rFont val="Arial"/>
        <family val="2"/>
      </rPr>
      <t xml:space="preserve">2.2
</t>
    </r>
    <r>
      <rPr>
        <sz val="7"/>
        <rFont val="Arial"/>
        <family val="2"/>
      </rPr>
      <t>2.3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</si>
  <si>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2.0</t>
    </r>
  </si>
  <si>
    <r>
      <rPr>
        <b/>
        <sz val="7"/>
        <rFont val="Arial"/>
        <family val="2"/>
      </rPr>
      <t>01110 Muestra 11 dilx10 en H2O</t>
    </r>
  </si>
  <si>
    <r>
      <rPr>
        <sz val="7"/>
        <rFont val="Arial"/>
        <family val="2"/>
      </rPr>
      <t>API02051.D API02052.D</t>
    </r>
  </si>
  <si>
    <r>
      <rPr>
        <sz val="7"/>
        <rFont val="Arial"/>
        <family val="2"/>
      </rPr>
      <t xml:space="preserve">23.9
</t>
    </r>
    <r>
      <rPr>
        <sz val="7"/>
        <rFont val="Arial"/>
        <family val="2"/>
      </rPr>
      <t>23.8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</si>
  <si>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2.2</t>
    </r>
  </si>
  <si>
    <r>
      <rPr>
        <sz val="7"/>
        <rFont val="Arial"/>
        <family val="2"/>
      </rPr>
      <t xml:space="preserve">24.1
</t>
    </r>
    <r>
      <rPr>
        <sz val="7"/>
        <rFont val="Arial"/>
        <family val="2"/>
      </rPr>
      <t>8.7</t>
    </r>
  </si>
  <si>
    <r>
      <rPr>
        <sz val="7"/>
        <rFont val="Arial"/>
        <family val="2"/>
      </rPr>
      <t xml:space="preserve">11.1
</t>
    </r>
    <r>
      <rPr>
        <sz val="7"/>
        <rFont val="Arial"/>
        <family val="2"/>
      </rPr>
      <t>9.3</t>
    </r>
  </si>
  <si>
    <r>
      <rPr>
        <sz val="7"/>
        <rFont val="Arial"/>
        <family val="2"/>
      </rPr>
      <t xml:space="preserve">6.7
</t>
    </r>
    <r>
      <rPr>
        <sz val="7"/>
        <rFont val="Arial"/>
        <family val="2"/>
      </rPr>
      <t>6.7</t>
    </r>
  </si>
  <si>
    <r>
      <rPr>
        <sz val="7"/>
        <rFont val="Arial"/>
        <family val="2"/>
      </rPr>
      <t xml:space="preserve">3.4
</t>
    </r>
    <r>
      <rPr>
        <sz val="7"/>
        <rFont val="Arial"/>
        <family val="2"/>
      </rPr>
      <t>2.8</t>
    </r>
  </si>
  <si>
    <r>
      <rPr>
        <sz val="7"/>
        <rFont val="Arial"/>
        <family val="2"/>
      </rPr>
      <t xml:space="preserve">3.5
</t>
    </r>
    <r>
      <rPr>
        <sz val="7"/>
        <rFont val="Arial"/>
        <family val="2"/>
      </rPr>
      <t>3.0</t>
    </r>
  </si>
  <si>
    <r>
      <rPr>
        <sz val="7"/>
        <rFont val="Arial"/>
        <family val="2"/>
      </rPr>
      <t xml:space="preserve">10.1
</t>
    </r>
    <r>
      <rPr>
        <sz val="7"/>
        <rFont val="Arial"/>
        <family val="2"/>
      </rPr>
      <t>9.6</t>
    </r>
  </si>
  <si>
    <r>
      <rPr>
        <b/>
        <sz val="7"/>
        <rFont val="Arial"/>
        <family val="2"/>
      </rPr>
      <t>01110 Muestra 12 dilx10 en H2O</t>
    </r>
  </si>
  <si>
    <r>
      <rPr>
        <sz val="7"/>
        <rFont val="Arial"/>
        <family val="2"/>
      </rPr>
      <t>API02061.D API02062.D</t>
    </r>
  </si>
  <si>
    <r>
      <rPr>
        <sz val="7"/>
        <rFont val="Arial"/>
        <family val="2"/>
      </rPr>
      <t xml:space="preserve">22.8
</t>
    </r>
    <r>
      <rPr>
        <sz val="7"/>
        <rFont val="Arial"/>
        <family val="2"/>
      </rPr>
      <t>24.4</t>
    </r>
  </si>
  <si>
    <r>
      <rPr>
        <sz val="7"/>
        <rFont val="Arial"/>
        <family val="2"/>
      </rPr>
      <t xml:space="preserve">2.7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</si>
  <si>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1.7
</t>
    </r>
    <r>
      <rPr>
        <sz val="7"/>
        <rFont val="Arial"/>
        <family val="2"/>
      </rPr>
      <t>0.0</t>
    </r>
  </si>
  <si>
    <r>
      <rPr>
        <sz val="7"/>
        <rFont val="Arial"/>
        <family val="2"/>
      </rPr>
      <t xml:space="preserve">5.8
</t>
    </r>
    <r>
      <rPr>
        <sz val="7"/>
        <rFont val="Arial"/>
        <family val="2"/>
      </rPr>
      <t>4.5</t>
    </r>
  </si>
  <si>
    <r>
      <rPr>
        <sz val="7"/>
        <rFont val="Arial"/>
        <family val="2"/>
      </rPr>
      <t xml:space="preserve">3.3
</t>
    </r>
    <r>
      <rPr>
        <sz val="7"/>
        <rFont val="Arial"/>
        <family val="2"/>
      </rPr>
      <t>2.1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</si>
  <si>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1.2</t>
    </r>
  </si>
  <si>
    <r>
      <rPr>
        <sz val="7"/>
        <rFont val="Arial"/>
        <family val="2"/>
      </rPr>
      <t xml:space="preserve">2.3
</t>
    </r>
    <r>
      <rPr>
        <sz val="7"/>
        <rFont val="Arial"/>
        <family val="2"/>
      </rPr>
      <t>1.7</t>
    </r>
  </si>
  <si>
    <r>
      <rPr>
        <b/>
        <sz val="7"/>
        <rFont val="Arial"/>
        <family val="2"/>
      </rPr>
      <t>01110 Muestra 13 dilx10 en H2O</t>
    </r>
  </si>
  <si>
    <r>
      <rPr>
        <sz val="7"/>
        <rFont val="Arial"/>
        <family val="2"/>
      </rPr>
      <t>API02071.D API02072.D</t>
    </r>
  </si>
  <si>
    <r>
      <rPr>
        <sz val="7"/>
        <rFont val="Arial"/>
        <family val="2"/>
      </rPr>
      <t xml:space="preserve">12.8
</t>
    </r>
    <r>
      <rPr>
        <sz val="7"/>
        <rFont val="Arial"/>
        <family val="2"/>
      </rPr>
      <t>12.1</t>
    </r>
  </si>
  <si>
    <r>
      <rPr>
        <sz val="7"/>
        <rFont val="Arial"/>
        <family val="2"/>
      </rPr>
      <t xml:space="preserve">2.4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</si>
  <si>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2.9
</t>
    </r>
    <r>
      <rPr>
        <sz val="7"/>
        <rFont val="Arial"/>
        <family val="2"/>
      </rPr>
      <t>1.7</t>
    </r>
  </si>
  <si>
    <r>
      <rPr>
        <sz val="7"/>
        <rFont val="Arial"/>
        <family val="2"/>
      </rPr>
      <t xml:space="preserve">5.7
</t>
    </r>
    <r>
      <rPr>
        <sz val="7"/>
        <rFont val="Arial"/>
        <family val="2"/>
      </rPr>
      <t>4.8</t>
    </r>
  </si>
  <si>
    <r>
      <rPr>
        <sz val="7"/>
        <rFont val="Arial"/>
        <family val="2"/>
      </rPr>
      <t xml:space="preserve">3.3
</t>
    </r>
    <r>
      <rPr>
        <sz val="7"/>
        <rFont val="Arial"/>
        <family val="2"/>
      </rPr>
      <t>2.9</t>
    </r>
  </si>
  <si>
    <r>
      <rPr>
        <sz val="7"/>
        <rFont val="Arial"/>
        <family val="2"/>
      </rPr>
      <t xml:space="preserve">2.5
</t>
    </r>
    <r>
      <rPr>
        <sz val="7"/>
        <rFont val="Arial"/>
        <family val="2"/>
      </rPr>
      <t>2.1</t>
    </r>
  </si>
  <si>
    <r>
      <rPr>
        <sz val="7"/>
        <rFont val="Arial"/>
        <family val="2"/>
      </rPr>
      <t xml:space="preserve">1.7
</t>
    </r>
    <r>
      <rPr>
        <sz val="7"/>
        <rFont val="Arial"/>
        <family val="2"/>
      </rPr>
      <t>1.4</t>
    </r>
  </si>
  <si>
    <r>
      <rPr>
        <b/>
        <sz val="7"/>
        <rFont val="Arial"/>
        <family val="2"/>
      </rPr>
      <t>01110 Muestra 14 dilx10 en H2O</t>
    </r>
  </si>
  <si>
    <r>
      <rPr>
        <sz val="7"/>
        <rFont val="Arial"/>
        <family val="2"/>
      </rPr>
      <t>API02081.D API02082.D</t>
    </r>
  </si>
  <si>
    <r>
      <rPr>
        <sz val="7"/>
        <rFont val="Arial"/>
        <family val="2"/>
      </rPr>
      <t xml:space="preserve">13.7
</t>
    </r>
    <r>
      <rPr>
        <sz val="7"/>
        <rFont val="Arial"/>
        <family val="2"/>
      </rPr>
      <t>12.7</t>
    </r>
  </si>
  <si>
    <r>
      <rPr>
        <sz val="7"/>
        <rFont val="Arial"/>
        <family val="2"/>
      </rPr>
      <t xml:space="preserve">16.9
</t>
    </r>
    <r>
      <rPr>
        <sz val="7"/>
        <rFont val="Arial"/>
        <family val="2"/>
      </rPr>
      <t>16.6</t>
    </r>
  </si>
  <si>
    <r>
      <rPr>
        <sz val="7"/>
        <rFont val="Arial"/>
        <family val="2"/>
      </rPr>
      <t xml:space="preserve">3.2
</t>
    </r>
    <r>
      <rPr>
        <sz val="7"/>
        <rFont val="Arial"/>
        <family val="2"/>
      </rPr>
      <t>2.7</t>
    </r>
  </si>
  <si>
    <r>
      <rPr>
        <sz val="7"/>
        <rFont val="Arial"/>
        <family val="2"/>
      </rPr>
      <t xml:space="preserve">4.0
</t>
    </r>
    <r>
      <rPr>
        <sz val="7"/>
        <rFont val="Arial"/>
        <family val="2"/>
      </rPr>
      <t>3.9</t>
    </r>
  </si>
  <si>
    <r>
      <rPr>
        <sz val="7"/>
        <rFont val="Arial"/>
        <family val="2"/>
      </rPr>
      <t xml:space="preserve">1.8
</t>
    </r>
    <r>
      <rPr>
        <sz val="7"/>
        <rFont val="Arial"/>
        <family val="2"/>
      </rPr>
      <t>1.5</t>
    </r>
  </si>
  <si>
    <r>
      <rPr>
        <sz val="7"/>
        <rFont val="Arial"/>
        <family val="2"/>
      </rPr>
      <t xml:space="preserve">1.8
</t>
    </r>
    <r>
      <rPr>
        <sz val="7"/>
        <rFont val="Arial"/>
        <family val="2"/>
      </rPr>
      <t>1.8</t>
    </r>
  </si>
  <si>
    <r>
      <rPr>
        <b/>
        <sz val="7"/>
        <rFont val="Arial"/>
        <family val="2"/>
      </rPr>
      <t>01110 Muestra 15 dilx10 en H2O</t>
    </r>
  </si>
  <si>
    <r>
      <rPr>
        <sz val="7"/>
        <rFont val="Arial"/>
        <family val="2"/>
      </rPr>
      <t>API02091.D API02092.D</t>
    </r>
  </si>
  <si>
    <r>
      <rPr>
        <sz val="7"/>
        <rFont val="Arial"/>
        <family val="2"/>
      </rPr>
      <t xml:space="preserve">51.7
</t>
    </r>
    <r>
      <rPr>
        <sz val="7"/>
        <rFont val="Arial"/>
        <family val="2"/>
      </rPr>
      <t>52.7</t>
    </r>
  </si>
  <si>
    <r>
      <rPr>
        <sz val="7"/>
        <rFont val="Arial"/>
        <family val="2"/>
      </rPr>
      <t xml:space="preserve">2.7
</t>
    </r>
    <r>
      <rPr>
        <sz val="7"/>
        <rFont val="Arial"/>
        <family val="2"/>
      </rPr>
      <t>2.6</t>
    </r>
  </si>
  <si>
    <r>
      <rPr>
        <sz val="7"/>
        <rFont val="Arial"/>
        <family val="2"/>
      </rPr>
      <t xml:space="preserve">10.0
</t>
    </r>
    <r>
      <rPr>
        <sz val="7"/>
        <rFont val="Arial"/>
        <family val="2"/>
      </rPr>
      <t>10.4</t>
    </r>
  </si>
  <si>
    <r>
      <rPr>
        <sz val="7"/>
        <rFont val="Arial"/>
        <family val="2"/>
      </rPr>
      <t xml:space="preserve">54.9
</t>
    </r>
    <r>
      <rPr>
        <sz val="7"/>
        <rFont val="Arial"/>
        <family val="2"/>
      </rPr>
      <t>57.5</t>
    </r>
  </si>
  <si>
    <r>
      <rPr>
        <sz val="7"/>
        <rFont val="Arial"/>
        <family val="2"/>
      </rPr>
      <t xml:space="preserve">9.2
</t>
    </r>
    <r>
      <rPr>
        <sz val="7"/>
        <rFont val="Arial"/>
        <family val="2"/>
      </rPr>
      <t>8.2</t>
    </r>
  </si>
  <si>
    <r>
      <rPr>
        <sz val="7"/>
        <rFont val="Arial"/>
        <family val="2"/>
      </rPr>
      <t xml:space="preserve">11.7
</t>
    </r>
    <r>
      <rPr>
        <sz val="7"/>
        <rFont val="Arial"/>
        <family val="2"/>
      </rPr>
      <t>12.0</t>
    </r>
  </si>
  <si>
    <r>
      <rPr>
        <sz val="7"/>
        <rFont val="Arial"/>
        <family val="2"/>
      </rPr>
      <t xml:space="preserve">1.6
</t>
    </r>
    <r>
      <rPr>
        <sz val="7"/>
        <rFont val="Arial"/>
        <family val="2"/>
      </rPr>
      <t>1.5</t>
    </r>
  </si>
  <si>
    <r>
      <rPr>
        <sz val="7"/>
        <rFont val="Arial"/>
        <family val="2"/>
      </rPr>
      <t xml:space="preserve">8.6
</t>
    </r>
    <r>
      <rPr>
        <sz val="7"/>
        <rFont val="Arial"/>
        <family val="2"/>
      </rPr>
      <t>8.5</t>
    </r>
  </si>
  <si>
    <r>
      <rPr>
        <sz val="7"/>
        <rFont val="Arial"/>
        <family val="2"/>
      </rPr>
      <t xml:space="preserve">7.7
</t>
    </r>
    <r>
      <rPr>
        <sz val="7"/>
        <rFont val="Arial"/>
        <family val="2"/>
      </rPr>
      <t>7.4</t>
    </r>
  </si>
  <si>
    <r>
      <rPr>
        <sz val="7"/>
        <rFont val="Arial"/>
        <family val="2"/>
      </rPr>
      <t xml:space="preserve">6.8
</t>
    </r>
    <r>
      <rPr>
        <sz val="7"/>
        <rFont val="Arial"/>
        <family val="2"/>
      </rPr>
      <t>6.3</t>
    </r>
  </si>
  <si>
    <r>
      <rPr>
        <b/>
        <sz val="7"/>
        <rFont val="Arial"/>
        <family val="2"/>
      </rPr>
      <t>01110 Muestra 16 dilx10 en H2O</t>
    </r>
  </si>
  <si>
    <r>
      <rPr>
        <sz val="7"/>
        <rFont val="Arial"/>
        <family val="2"/>
      </rPr>
      <t>API02131.D API02132.D</t>
    </r>
  </si>
  <si>
    <r>
      <rPr>
        <sz val="7"/>
        <rFont val="Arial"/>
        <family val="2"/>
      </rPr>
      <t xml:space="preserve">87.4
</t>
    </r>
    <r>
      <rPr>
        <sz val="7"/>
        <rFont val="Arial"/>
        <family val="2"/>
      </rPr>
      <t>77.0</t>
    </r>
  </si>
  <si>
    <r>
      <rPr>
        <sz val="7"/>
        <rFont val="Arial"/>
        <family val="2"/>
      </rPr>
      <t xml:space="preserve">4.0
</t>
    </r>
    <r>
      <rPr>
        <sz val="7"/>
        <rFont val="Arial"/>
        <family val="2"/>
      </rPr>
      <t>2.6</t>
    </r>
  </si>
  <si>
    <r>
      <rPr>
        <sz val="7"/>
        <rFont val="Arial"/>
        <family val="2"/>
      </rPr>
      <t xml:space="preserve">38.5
</t>
    </r>
    <r>
      <rPr>
        <sz val="7"/>
        <rFont val="Arial"/>
        <family val="2"/>
      </rPr>
      <t>26.5</t>
    </r>
  </si>
  <si>
    <r>
      <rPr>
        <sz val="7"/>
        <rFont val="Arial"/>
        <family val="2"/>
      </rPr>
      <t xml:space="preserve">61.3
</t>
    </r>
    <r>
      <rPr>
        <sz val="7"/>
        <rFont val="Arial"/>
        <family val="2"/>
      </rPr>
      <t>47.3</t>
    </r>
  </si>
  <si>
    <r>
      <rPr>
        <sz val="7"/>
        <rFont val="Arial"/>
        <family val="2"/>
      </rPr>
      <t xml:space="preserve">16.5
</t>
    </r>
    <r>
      <rPr>
        <sz val="7"/>
        <rFont val="Arial"/>
        <family val="2"/>
      </rPr>
      <t>14.8</t>
    </r>
  </si>
  <si>
    <r>
      <rPr>
        <sz val="7"/>
        <rFont val="Arial"/>
        <family val="2"/>
      </rPr>
      <t xml:space="preserve">11.7
</t>
    </r>
    <r>
      <rPr>
        <sz val="7"/>
        <rFont val="Arial"/>
        <family val="2"/>
      </rPr>
      <t>8.7</t>
    </r>
  </si>
  <si>
    <r>
      <rPr>
        <sz val="7"/>
        <rFont val="Arial"/>
        <family val="2"/>
      </rPr>
      <t xml:space="preserve">2.7
</t>
    </r>
    <r>
      <rPr>
        <sz val="7"/>
        <rFont val="Arial"/>
        <family val="2"/>
      </rPr>
      <t>1.4</t>
    </r>
  </si>
  <si>
    <r>
      <rPr>
        <sz val="7"/>
        <rFont val="Arial"/>
        <family val="2"/>
      </rPr>
      <t xml:space="preserve">9.4
</t>
    </r>
    <r>
      <rPr>
        <sz val="7"/>
        <rFont val="Arial"/>
        <family val="2"/>
      </rPr>
      <t>7.2</t>
    </r>
  </si>
  <si>
    <r>
      <rPr>
        <sz val="7"/>
        <rFont val="Arial"/>
        <family val="2"/>
      </rPr>
      <t xml:space="preserve">8.5
</t>
    </r>
    <r>
      <rPr>
        <sz val="7"/>
        <rFont val="Arial"/>
        <family val="2"/>
      </rPr>
      <t>7.2</t>
    </r>
  </si>
  <si>
    <r>
      <rPr>
        <sz val="7"/>
        <rFont val="Arial"/>
        <family val="2"/>
      </rPr>
      <t xml:space="preserve">6.6
</t>
    </r>
    <r>
      <rPr>
        <sz val="7"/>
        <rFont val="Arial"/>
        <family val="2"/>
      </rPr>
      <t>6.8</t>
    </r>
  </si>
  <si>
    <r>
      <rPr>
        <b/>
        <sz val="7"/>
        <rFont val="Arial"/>
        <family val="2"/>
      </rPr>
      <t>01110 Muestra 17 dilx10 en H2O</t>
    </r>
  </si>
  <si>
    <r>
      <rPr>
        <sz val="7"/>
        <rFont val="Arial"/>
        <family val="2"/>
      </rPr>
      <t>API02141.D API02142.D</t>
    </r>
  </si>
  <si>
    <r>
      <rPr>
        <sz val="7"/>
        <rFont val="Arial"/>
        <family val="2"/>
      </rPr>
      <t xml:space="preserve">62.0
</t>
    </r>
    <r>
      <rPr>
        <sz val="7"/>
        <rFont val="Arial"/>
        <family val="2"/>
      </rPr>
      <t>50.9</t>
    </r>
  </si>
  <si>
    <r>
      <rPr>
        <sz val="7"/>
        <rFont val="Arial"/>
        <family val="2"/>
      </rPr>
      <t xml:space="preserve">2.9
</t>
    </r>
    <r>
      <rPr>
        <sz val="7"/>
        <rFont val="Arial"/>
        <family val="2"/>
      </rPr>
      <t>2.9</t>
    </r>
  </si>
  <si>
    <r>
      <rPr>
        <sz val="7"/>
        <rFont val="Arial"/>
        <family val="2"/>
      </rPr>
      <t xml:space="preserve">41.6
</t>
    </r>
    <r>
      <rPr>
        <sz val="7"/>
        <rFont val="Arial"/>
        <family val="2"/>
      </rPr>
      <t>38.7</t>
    </r>
  </si>
  <si>
    <r>
      <rPr>
        <sz val="7"/>
        <rFont val="Arial"/>
        <family val="2"/>
      </rPr>
      <t xml:space="preserve">68.5
</t>
    </r>
    <r>
      <rPr>
        <sz val="7"/>
        <rFont val="Arial"/>
        <family val="2"/>
      </rPr>
      <t>67.0</t>
    </r>
  </si>
  <si>
    <r>
      <rPr>
        <sz val="7"/>
        <rFont val="Arial"/>
        <family val="2"/>
      </rPr>
      <t xml:space="preserve">24.3
</t>
    </r>
    <r>
      <rPr>
        <sz val="7"/>
        <rFont val="Arial"/>
        <family val="2"/>
      </rPr>
      <t>19.4</t>
    </r>
  </si>
  <si>
    <r>
      <rPr>
        <sz val="7"/>
        <rFont val="Arial"/>
        <family val="2"/>
      </rPr>
      <t xml:space="preserve">11.8
</t>
    </r>
    <r>
      <rPr>
        <sz val="7"/>
        <rFont val="Arial"/>
        <family val="2"/>
      </rPr>
      <t>10.7</t>
    </r>
  </si>
  <si>
    <r>
      <rPr>
        <sz val="7"/>
        <rFont val="Arial"/>
        <family val="2"/>
      </rPr>
      <t xml:space="preserve">2.3
</t>
    </r>
    <r>
      <rPr>
        <sz val="7"/>
        <rFont val="Arial"/>
        <family val="2"/>
      </rPr>
      <t>2.4</t>
    </r>
  </si>
  <si>
    <r>
      <rPr>
        <sz val="7"/>
        <rFont val="Arial"/>
        <family val="2"/>
      </rPr>
      <t xml:space="preserve">9.8
</t>
    </r>
    <r>
      <rPr>
        <sz val="7"/>
        <rFont val="Arial"/>
        <family val="2"/>
      </rPr>
      <t>9.2</t>
    </r>
  </si>
  <si>
    <r>
      <rPr>
        <sz val="7"/>
        <rFont val="Arial"/>
        <family val="2"/>
      </rPr>
      <t xml:space="preserve">8.9
</t>
    </r>
    <r>
      <rPr>
        <sz val="7"/>
        <rFont val="Arial"/>
        <family val="2"/>
      </rPr>
      <t>9.1</t>
    </r>
  </si>
  <si>
    <r>
      <rPr>
        <sz val="7"/>
        <rFont val="Arial"/>
        <family val="2"/>
      </rPr>
      <t xml:space="preserve">6.5
</t>
    </r>
    <r>
      <rPr>
        <sz val="7"/>
        <rFont val="Arial"/>
        <family val="2"/>
      </rPr>
      <t>5.9</t>
    </r>
  </si>
  <si>
    <r>
      <rPr>
        <sz val="7"/>
        <rFont val="Arial"/>
        <family val="2"/>
      </rPr>
      <t xml:space="preserve">12.6
</t>
    </r>
    <r>
      <rPr>
        <sz val="7"/>
        <rFont val="Arial"/>
        <family val="2"/>
      </rPr>
      <t>11.6</t>
    </r>
  </si>
  <si>
    <r>
      <rPr>
        <b/>
        <sz val="7"/>
        <rFont val="Arial"/>
        <family val="2"/>
      </rPr>
      <t>01110 Muestra 18 dilx10 en H2O</t>
    </r>
  </si>
  <si>
    <r>
      <rPr>
        <sz val="7"/>
        <rFont val="Arial"/>
        <family val="2"/>
      </rPr>
      <t>API02151.D API02152.D</t>
    </r>
  </si>
  <si>
    <r>
      <rPr>
        <sz val="7"/>
        <rFont val="Arial"/>
        <family val="2"/>
      </rPr>
      <t xml:space="preserve">11.5
</t>
    </r>
    <r>
      <rPr>
        <sz val="7"/>
        <rFont val="Arial"/>
        <family val="2"/>
      </rPr>
      <t>10.4</t>
    </r>
  </si>
  <si>
    <r>
      <rPr>
        <sz val="7"/>
        <rFont val="Arial"/>
        <family val="2"/>
      </rPr>
      <t xml:space="preserve">1.0
</t>
    </r>
    <r>
      <rPr>
        <sz val="7"/>
        <rFont val="Arial"/>
        <family val="2"/>
      </rPr>
      <t>1.0</t>
    </r>
  </si>
  <si>
    <r>
      <rPr>
        <sz val="7"/>
        <rFont val="Arial"/>
        <family val="2"/>
      </rPr>
      <t xml:space="preserve">11.6
</t>
    </r>
    <r>
      <rPr>
        <sz val="7"/>
        <rFont val="Arial"/>
        <family val="2"/>
      </rPr>
      <t>10.5</t>
    </r>
  </si>
  <si>
    <r>
      <rPr>
        <sz val="7"/>
        <rFont val="Arial"/>
        <family val="2"/>
      </rPr>
      <t xml:space="preserve">24.9
</t>
    </r>
    <r>
      <rPr>
        <sz val="7"/>
        <rFont val="Arial"/>
        <family val="2"/>
      </rPr>
      <t>23.9</t>
    </r>
  </si>
  <si>
    <r>
      <rPr>
        <sz val="7"/>
        <rFont val="Arial"/>
        <family val="2"/>
      </rPr>
      <t xml:space="preserve">6.7
</t>
    </r>
    <r>
      <rPr>
        <sz val="7"/>
        <rFont val="Arial"/>
        <family val="2"/>
      </rPr>
      <t>6.6</t>
    </r>
  </si>
  <si>
    <r>
      <rPr>
        <sz val="7"/>
        <rFont val="Arial"/>
        <family val="2"/>
      </rPr>
      <t xml:space="preserve">4.0
</t>
    </r>
    <r>
      <rPr>
        <sz val="7"/>
        <rFont val="Arial"/>
        <family val="2"/>
      </rPr>
      <t>3.8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</si>
  <si>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</si>
  <si>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1.6
</t>
    </r>
    <r>
      <rPr>
        <sz val="7"/>
        <rFont val="Arial"/>
        <family val="2"/>
      </rPr>
      <t>1.6</t>
    </r>
  </si>
  <si>
    <r>
      <rPr>
        <b/>
        <sz val="7"/>
        <rFont val="Arial"/>
        <family val="2"/>
      </rPr>
      <t>01110 Muestra 19 dilx10 en H2O</t>
    </r>
  </si>
  <si>
    <r>
      <rPr>
        <sz val="7"/>
        <rFont val="Arial"/>
        <family val="2"/>
      </rPr>
      <t>API02161.D API02162.D</t>
    </r>
  </si>
  <si>
    <r>
      <rPr>
        <sz val="7"/>
        <rFont val="Arial"/>
        <family val="2"/>
      </rPr>
      <t xml:space="preserve">51.8
</t>
    </r>
    <r>
      <rPr>
        <sz val="7"/>
        <rFont val="Arial"/>
        <family val="2"/>
      </rPr>
      <t>47.9</t>
    </r>
  </si>
  <si>
    <r>
      <rPr>
        <sz val="7"/>
        <rFont val="Arial"/>
        <family val="2"/>
      </rPr>
      <t xml:space="preserve">4.6
</t>
    </r>
    <r>
      <rPr>
        <sz val="7"/>
        <rFont val="Arial"/>
        <family val="2"/>
      </rPr>
      <t>4.5</t>
    </r>
  </si>
  <si>
    <r>
      <rPr>
        <sz val="7"/>
        <rFont val="Arial"/>
        <family val="2"/>
      </rPr>
      <t xml:space="preserve">17.4
</t>
    </r>
    <r>
      <rPr>
        <sz val="7"/>
        <rFont val="Arial"/>
        <family val="2"/>
      </rPr>
      <t>18.1</t>
    </r>
  </si>
  <si>
    <r>
      <rPr>
        <sz val="7"/>
        <rFont val="Arial"/>
        <family val="2"/>
      </rPr>
      <t xml:space="preserve">35.3
</t>
    </r>
    <r>
      <rPr>
        <sz val="7"/>
        <rFont val="Arial"/>
        <family val="2"/>
      </rPr>
      <t>33.6</t>
    </r>
  </si>
  <si>
    <r>
      <rPr>
        <sz val="7"/>
        <rFont val="Arial"/>
        <family val="2"/>
      </rPr>
      <t xml:space="preserve">80.7
</t>
    </r>
    <r>
      <rPr>
        <sz val="7"/>
        <rFont val="Arial"/>
        <family val="2"/>
      </rPr>
      <t>78.7</t>
    </r>
  </si>
  <si>
    <r>
      <rPr>
        <sz val="7"/>
        <rFont val="Arial"/>
        <family val="2"/>
      </rPr>
      <t xml:space="preserve">22.1
</t>
    </r>
    <r>
      <rPr>
        <sz val="7"/>
        <rFont val="Arial"/>
        <family val="2"/>
      </rPr>
      <t>22.4</t>
    </r>
  </si>
  <si>
    <r>
      <rPr>
        <sz val="7"/>
        <rFont val="Arial"/>
        <family val="2"/>
      </rPr>
      <t xml:space="preserve">12.3
</t>
    </r>
    <r>
      <rPr>
        <sz val="7"/>
        <rFont val="Arial"/>
        <family val="2"/>
      </rPr>
      <t>12.6</t>
    </r>
  </si>
  <si>
    <r>
      <rPr>
        <sz val="7"/>
        <rFont val="Arial"/>
        <family val="2"/>
      </rPr>
      <t xml:space="preserve">10.2
</t>
    </r>
    <r>
      <rPr>
        <sz val="7"/>
        <rFont val="Arial"/>
        <family val="2"/>
      </rPr>
      <t>10.4</t>
    </r>
  </si>
  <si>
    <r>
      <rPr>
        <sz val="7"/>
        <rFont val="Arial"/>
        <family val="2"/>
      </rPr>
      <t xml:space="preserve">10.7
</t>
    </r>
    <r>
      <rPr>
        <sz val="7"/>
        <rFont val="Arial"/>
        <family val="2"/>
      </rPr>
      <t>10.6</t>
    </r>
  </si>
  <si>
    <r>
      <rPr>
        <sz val="7"/>
        <rFont val="Arial"/>
        <family val="2"/>
      </rPr>
      <t xml:space="preserve">6.0
</t>
    </r>
    <r>
      <rPr>
        <sz val="7"/>
        <rFont val="Arial"/>
        <family val="2"/>
      </rPr>
      <t>5.6</t>
    </r>
  </si>
  <si>
    <r>
      <rPr>
        <b/>
        <sz val="7"/>
        <rFont val="Arial"/>
        <family val="2"/>
      </rPr>
      <t>01110 Muestra 20 dilx10 en H2O</t>
    </r>
  </si>
  <si>
    <r>
      <rPr>
        <sz val="7"/>
        <rFont val="Arial"/>
        <family val="2"/>
      </rPr>
      <t>API02171.D API02172.D</t>
    </r>
  </si>
  <si>
    <r>
      <rPr>
        <sz val="7"/>
        <rFont val="Arial"/>
        <family val="2"/>
      </rPr>
      <t xml:space="preserve">24.4
</t>
    </r>
    <r>
      <rPr>
        <sz val="7"/>
        <rFont val="Arial"/>
        <family val="2"/>
      </rPr>
      <t>20.3</t>
    </r>
  </si>
  <si>
    <r>
      <rPr>
        <sz val="7"/>
        <rFont val="Arial"/>
        <family val="2"/>
      </rPr>
      <t xml:space="preserve">17.6
</t>
    </r>
    <r>
      <rPr>
        <sz val="7"/>
        <rFont val="Arial"/>
        <family val="2"/>
      </rPr>
      <t>13.0</t>
    </r>
  </si>
  <si>
    <r>
      <rPr>
        <sz val="7"/>
        <rFont val="Arial"/>
        <family val="2"/>
      </rPr>
      <t xml:space="preserve">20.1
</t>
    </r>
    <r>
      <rPr>
        <sz val="7"/>
        <rFont val="Arial"/>
        <family val="2"/>
      </rPr>
      <t>18.0</t>
    </r>
  </si>
  <si>
    <r>
      <rPr>
        <sz val="7"/>
        <rFont val="Arial"/>
        <family val="2"/>
      </rPr>
      <t xml:space="preserve">79.6
</t>
    </r>
    <r>
      <rPr>
        <sz val="7"/>
        <rFont val="Arial"/>
        <family val="2"/>
      </rPr>
      <t>75.8</t>
    </r>
  </si>
  <si>
    <r>
      <rPr>
        <sz val="7"/>
        <rFont val="Arial"/>
        <family val="2"/>
      </rPr>
      <t xml:space="preserve">17.6
</t>
    </r>
    <r>
      <rPr>
        <sz val="7"/>
        <rFont val="Arial"/>
        <family val="2"/>
      </rPr>
      <t>16.0</t>
    </r>
  </si>
  <si>
    <r>
      <rPr>
        <sz val="7"/>
        <rFont val="Arial"/>
        <family val="2"/>
      </rPr>
      <t xml:space="preserve">10.8
</t>
    </r>
    <r>
      <rPr>
        <sz val="7"/>
        <rFont val="Arial"/>
        <family val="2"/>
      </rPr>
      <t>9.2</t>
    </r>
  </si>
  <si>
    <r>
      <rPr>
        <sz val="7"/>
        <rFont val="Arial"/>
        <family val="2"/>
      </rPr>
      <t xml:space="preserve">1.2
</t>
    </r>
    <r>
      <rPr>
        <sz val="7"/>
        <rFont val="Arial"/>
        <family val="2"/>
      </rPr>
      <t>1.0</t>
    </r>
  </si>
  <si>
    <r>
      <rPr>
        <sz val="7"/>
        <rFont val="Arial"/>
        <family val="2"/>
      </rPr>
      <t xml:space="preserve">9.7
</t>
    </r>
    <r>
      <rPr>
        <sz val="7"/>
        <rFont val="Arial"/>
        <family val="2"/>
      </rPr>
      <t>8.2</t>
    </r>
  </si>
  <si>
    <r>
      <rPr>
        <sz val="7"/>
        <rFont val="Arial"/>
        <family val="2"/>
      </rPr>
      <t xml:space="preserve">8.9
</t>
    </r>
    <r>
      <rPr>
        <sz val="7"/>
        <rFont val="Arial"/>
        <family val="2"/>
      </rPr>
      <t>6.5</t>
    </r>
  </si>
  <si>
    <r>
      <rPr>
        <sz val="7"/>
        <rFont val="Arial"/>
        <family val="2"/>
      </rPr>
      <t xml:space="preserve">4.8
</t>
    </r>
    <r>
      <rPr>
        <sz val="7"/>
        <rFont val="Arial"/>
        <family val="2"/>
      </rPr>
      <t>4.5</t>
    </r>
  </si>
  <si>
    <r>
      <rPr>
        <b/>
        <sz val="7"/>
        <rFont val="Arial"/>
        <family val="2"/>
      </rPr>
      <t>01110 Verif Mezcla 20 AAs 25 ppm en H2O</t>
    </r>
  </si>
  <si>
    <r>
      <rPr>
        <sz val="7"/>
        <rFont val="Arial"/>
        <family val="2"/>
      </rPr>
      <t>API0220.D</t>
    </r>
  </si>
  <si>
    <r>
      <rPr>
        <sz val="7"/>
        <rFont val="Arial"/>
        <family val="2"/>
      </rPr>
      <t>19.8</t>
    </r>
  </si>
  <si>
    <r>
      <rPr>
        <sz val="7"/>
        <rFont val="Arial"/>
        <family val="2"/>
      </rPr>
      <t>25.8</t>
    </r>
  </si>
  <si>
    <r>
      <rPr>
        <sz val="7"/>
        <rFont val="Arial"/>
        <family val="2"/>
      </rPr>
      <t>21.5</t>
    </r>
  </si>
  <si>
    <r>
      <rPr>
        <sz val="7"/>
        <rFont val="Arial"/>
        <family val="2"/>
      </rPr>
      <t>20.8</t>
    </r>
  </si>
  <si>
    <r>
      <rPr>
        <sz val="7"/>
        <rFont val="Arial"/>
        <family val="2"/>
      </rPr>
      <t>22.1</t>
    </r>
  </si>
  <si>
    <r>
      <rPr>
        <sz val="7"/>
        <rFont val="Arial"/>
        <family val="2"/>
      </rPr>
      <t>20.9</t>
    </r>
  </si>
  <si>
    <r>
      <rPr>
        <sz val="7"/>
        <rFont val="Arial"/>
        <family val="2"/>
      </rPr>
      <t>25.0</t>
    </r>
  </si>
  <si>
    <r>
      <rPr>
        <sz val="7"/>
        <rFont val="Arial"/>
        <family val="2"/>
      </rPr>
      <t>19.3</t>
    </r>
  </si>
  <si>
    <r>
      <rPr>
        <sz val="7"/>
        <rFont val="Arial"/>
        <family val="2"/>
      </rPr>
      <t>22.4</t>
    </r>
  </si>
  <si>
    <r>
      <rPr>
        <sz val="7"/>
        <rFont val="Arial"/>
        <family val="2"/>
      </rPr>
      <t>19.9</t>
    </r>
  </si>
  <si>
    <r>
      <rPr>
        <sz val="7"/>
        <rFont val="Arial"/>
        <family val="2"/>
      </rPr>
      <t>19.2</t>
    </r>
  </si>
  <si>
    <r>
      <rPr>
        <sz val="7"/>
        <rFont val="Arial"/>
        <family val="2"/>
      </rPr>
      <t>20.1</t>
    </r>
  </si>
  <si>
    <r>
      <rPr>
        <sz val="7"/>
        <rFont val="Arial"/>
        <family val="2"/>
      </rPr>
      <t>23.8</t>
    </r>
  </si>
  <si>
    <r>
      <rPr>
        <sz val="7"/>
        <rFont val="Arial"/>
        <family val="2"/>
      </rPr>
      <t>24.0</t>
    </r>
  </si>
  <si>
    <r>
      <rPr>
        <sz val="7"/>
        <rFont val="Arial"/>
        <family val="2"/>
      </rPr>
      <t>21.4</t>
    </r>
  </si>
  <si>
    <r>
      <rPr>
        <sz val="7"/>
        <rFont val="Arial"/>
        <family val="2"/>
      </rPr>
      <t>22.8</t>
    </r>
  </si>
  <si>
    <r>
      <rPr>
        <b/>
        <sz val="7"/>
        <rFont val="Arial"/>
        <family val="2"/>
      </rPr>
      <t>01110 Muestra 21 dilx10 en H2O</t>
    </r>
  </si>
  <si>
    <r>
      <rPr>
        <sz val="7"/>
        <rFont val="Arial"/>
        <family val="2"/>
      </rPr>
      <t>API02221.D API02222.D</t>
    </r>
  </si>
  <si>
    <r>
      <rPr>
        <sz val="7"/>
        <rFont val="Arial"/>
        <family val="2"/>
      </rPr>
      <t xml:space="preserve">33.8
</t>
    </r>
    <r>
      <rPr>
        <sz val="7"/>
        <rFont val="Arial"/>
        <family val="2"/>
      </rPr>
      <t>33.0</t>
    </r>
  </si>
  <si>
    <r>
      <rPr>
        <sz val="7"/>
        <rFont val="Arial"/>
        <family val="2"/>
      </rPr>
      <t xml:space="preserve">1.7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</si>
  <si>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22.7
</t>
    </r>
    <r>
      <rPr>
        <sz val="7"/>
        <rFont val="Arial"/>
        <family val="2"/>
      </rPr>
      <t>20.9</t>
    </r>
  </si>
  <si>
    <r>
      <rPr>
        <sz val="7"/>
        <rFont val="Arial"/>
        <family val="2"/>
      </rPr>
      <t xml:space="preserve">40.1
</t>
    </r>
    <r>
      <rPr>
        <sz val="7"/>
        <rFont val="Arial"/>
        <family val="2"/>
      </rPr>
      <t>34.2</t>
    </r>
  </si>
  <si>
    <r>
      <rPr>
        <sz val="7"/>
        <rFont val="Arial"/>
        <family val="2"/>
      </rPr>
      <t xml:space="preserve">6.4
</t>
    </r>
    <r>
      <rPr>
        <sz val="7"/>
        <rFont val="Arial"/>
        <family val="2"/>
      </rPr>
      <t>6.2</t>
    </r>
  </si>
  <si>
    <r>
      <rPr>
        <sz val="7"/>
        <rFont val="Arial"/>
        <family val="2"/>
      </rPr>
      <t xml:space="preserve">8.1
</t>
    </r>
    <r>
      <rPr>
        <sz val="7"/>
        <rFont val="Arial"/>
        <family val="2"/>
      </rPr>
      <t>8.0</t>
    </r>
  </si>
  <si>
    <r>
      <rPr>
        <sz val="7"/>
        <rFont val="Arial"/>
        <family val="2"/>
      </rPr>
      <t xml:space="preserve">2.0
</t>
    </r>
    <r>
      <rPr>
        <sz val="7"/>
        <rFont val="Arial"/>
        <family val="2"/>
      </rPr>
      <t>1.9</t>
    </r>
  </si>
  <si>
    <r>
      <rPr>
        <sz val="7"/>
        <rFont val="Arial"/>
        <family val="2"/>
      </rPr>
      <t xml:space="preserve">3.8
</t>
    </r>
    <r>
      <rPr>
        <sz val="7"/>
        <rFont val="Arial"/>
        <family val="2"/>
      </rPr>
      <t>3.1</t>
    </r>
  </si>
  <si>
    <r>
      <rPr>
        <sz val="7"/>
        <rFont val="Arial"/>
        <family val="2"/>
      </rPr>
      <t xml:space="preserve">5.4
</t>
    </r>
    <r>
      <rPr>
        <sz val="7"/>
        <rFont val="Arial"/>
        <family val="2"/>
      </rPr>
      <t>5.2</t>
    </r>
  </si>
  <si>
    <r>
      <rPr>
        <sz val="7"/>
        <rFont val="Arial"/>
        <family val="2"/>
      </rPr>
      <t xml:space="preserve">26.0
</t>
    </r>
    <r>
      <rPr>
        <sz val="7"/>
        <rFont val="Arial"/>
        <family val="2"/>
      </rPr>
      <t>24.8</t>
    </r>
  </si>
  <si>
    <r>
      <rPr>
        <b/>
        <sz val="7"/>
        <rFont val="Arial"/>
        <family val="2"/>
      </rPr>
      <t>01110 Muestra 1B dilx10 en H2O</t>
    </r>
  </si>
  <si>
    <r>
      <rPr>
        <sz val="7"/>
        <rFont val="Arial"/>
        <family val="2"/>
      </rPr>
      <t>API02231.D API02232.D</t>
    </r>
  </si>
  <si>
    <r>
      <rPr>
        <sz val="7"/>
        <rFont val="Arial"/>
        <family val="2"/>
      </rPr>
      <t xml:space="preserve">13.2
</t>
    </r>
    <r>
      <rPr>
        <sz val="7"/>
        <rFont val="Arial"/>
        <family val="2"/>
      </rPr>
      <t>14.0</t>
    </r>
  </si>
  <si>
    <r>
      <rPr>
        <sz val="7"/>
        <rFont val="Arial"/>
        <family val="2"/>
      </rPr>
      <t xml:space="preserve">3.7
</t>
    </r>
    <r>
      <rPr>
        <sz val="7"/>
        <rFont val="Arial"/>
        <family val="2"/>
      </rPr>
      <t>3.7</t>
    </r>
  </si>
  <si>
    <r>
      <rPr>
        <sz val="7"/>
        <rFont val="Arial"/>
        <family val="2"/>
      </rPr>
      <t xml:space="preserve">14.3
</t>
    </r>
    <r>
      <rPr>
        <sz val="7"/>
        <rFont val="Arial"/>
        <family val="2"/>
      </rPr>
      <t>15.1</t>
    </r>
  </si>
  <si>
    <r>
      <rPr>
        <sz val="7"/>
        <rFont val="Arial"/>
        <family val="2"/>
      </rPr>
      <t xml:space="preserve">88.7
</t>
    </r>
    <r>
      <rPr>
        <sz val="7"/>
        <rFont val="Arial"/>
        <family val="2"/>
      </rPr>
      <t>86.9</t>
    </r>
  </si>
  <si>
    <r>
      <rPr>
        <sz val="7"/>
        <rFont val="Arial"/>
        <family val="2"/>
      </rPr>
      <t xml:space="preserve">11.4
</t>
    </r>
    <r>
      <rPr>
        <sz val="7"/>
        <rFont val="Arial"/>
        <family val="2"/>
      </rPr>
      <t>11.9</t>
    </r>
  </si>
  <si>
    <r>
      <rPr>
        <sz val="7"/>
        <rFont val="Arial"/>
        <family val="2"/>
      </rPr>
      <t xml:space="preserve">5.7
</t>
    </r>
    <r>
      <rPr>
        <sz val="7"/>
        <rFont val="Arial"/>
        <family val="2"/>
      </rPr>
      <t>5.9</t>
    </r>
  </si>
  <si>
    <r>
      <rPr>
        <sz val="7"/>
        <rFont val="Arial"/>
        <family val="2"/>
      </rPr>
      <t xml:space="preserve">4.5
</t>
    </r>
    <r>
      <rPr>
        <sz val="7"/>
        <rFont val="Arial"/>
        <family val="2"/>
      </rPr>
      <t>4.8</t>
    </r>
  </si>
  <si>
    <r>
      <rPr>
        <sz val="7"/>
        <rFont val="Arial"/>
        <family val="2"/>
      </rPr>
      <t xml:space="preserve">3.1
</t>
    </r>
    <r>
      <rPr>
        <sz val="7"/>
        <rFont val="Arial"/>
        <family val="2"/>
      </rPr>
      <t>3.0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</si>
  <si>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2.5</t>
    </r>
  </si>
  <si>
    <r>
      <rPr>
        <b/>
        <sz val="7"/>
        <rFont val="Arial"/>
        <family val="2"/>
      </rPr>
      <t>01110 Muestra 2B dilx10 en H2O</t>
    </r>
  </si>
  <si>
    <r>
      <rPr>
        <sz val="7"/>
        <rFont val="Arial"/>
        <family val="2"/>
      </rPr>
      <t>API02241.D API02242.D</t>
    </r>
  </si>
  <si>
    <r>
      <rPr>
        <sz val="7"/>
        <rFont val="Arial"/>
        <family val="2"/>
      </rPr>
      <t xml:space="preserve">19.6
</t>
    </r>
    <r>
      <rPr>
        <sz val="7"/>
        <rFont val="Arial"/>
        <family val="2"/>
      </rPr>
      <t>19.6</t>
    </r>
  </si>
  <si>
    <r>
      <rPr>
        <sz val="7"/>
        <rFont val="Arial"/>
        <family val="2"/>
      </rPr>
      <t xml:space="preserve">2.1
</t>
    </r>
    <r>
      <rPr>
        <sz val="7"/>
        <rFont val="Arial"/>
        <family val="2"/>
      </rPr>
      <t>2.1</t>
    </r>
  </si>
  <si>
    <r>
      <rPr>
        <sz val="7"/>
        <rFont val="Arial"/>
        <family val="2"/>
      </rPr>
      <t xml:space="preserve">53.1
</t>
    </r>
    <r>
      <rPr>
        <sz val="7"/>
        <rFont val="Arial"/>
        <family val="2"/>
      </rPr>
      <t>68.6</t>
    </r>
  </si>
  <si>
    <r>
      <rPr>
        <sz val="7"/>
        <rFont val="Arial"/>
        <family val="2"/>
      </rPr>
      <t xml:space="preserve">4.8
</t>
    </r>
    <r>
      <rPr>
        <sz val="7"/>
        <rFont val="Arial"/>
        <family val="2"/>
      </rPr>
      <t>5.6</t>
    </r>
  </si>
  <si>
    <r>
      <rPr>
        <sz val="7"/>
        <rFont val="Arial"/>
        <family val="2"/>
      </rPr>
      <t xml:space="preserve">5.2
</t>
    </r>
    <r>
      <rPr>
        <sz val="7"/>
        <rFont val="Arial"/>
        <family val="2"/>
      </rPr>
      <t>5.6</t>
    </r>
  </si>
  <si>
    <r>
      <rPr>
        <sz val="7"/>
        <rFont val="Arial"/>
        <family val="2"/>
      </rPr>
      <t xml:space="preserve">4.5
</t>
    </r>
    <r>
      <rPr>
        <sz val="7"/>
        <rFont val="Arial"/>
        <family val="2"/>
      </rPr>
      <t>4.9</t>
    </r>
  </si>
  <si>
    <r>
      <rPr>
        <sz val="7"/>
        <rFont val="Arial"/>
        <family val="2"/>
      </rPr>
      <t xml:space="preserve">2.2
</t>
    </r>
    <r>
      <rPr>
        <sz val="7"/>
        <rFont val="Arial"/>
        <family val="2"/>
      </rPr>
      <t>2.0</t>
    </r>
  </si>
  <si>
    <r>
      <rPr>
        <sz val="7"/>
        <rFont val="Arial"/>
        <family val="2"/>
      </rPr>
      <t xml:space="preserve">10.4
</t>
    </r>
    <r>
      <rPr>
        <sz val="7"/>
        <rFont val="Arial"/>
        <family val="2"/>
      </rPr>
      <t>11.9</t>
    </r>
  </si>
  <si>
    <r>
      <rPr>
        <b/>
        <sz val="7"/>
        <rFont val="Arial"/>
        <family val="2"/>
      </rPr>
      <t>01110 Muestra 3B dilx10 en H2O</t>
    </r>
  </si>
  <si>
    <r>
      <rPr>
        <sz val="7"/>
        <rFont val="Arial"/>
        <family val="2"/>
      </rPr>
      <t>API02251.D API02252.D</t>
    </r>
  </si>
  <si>
    <r>
      <rPr>
        <sz val="7"/>
        <rFont val="Arial"/>
        <family val="2"/>
      </rPr>
      <t xml:space="preserve">12.3
</t>
    </r>
    <r>
      <rPr>
        <sz val="7"/>
        <rFont val="Arial"/>
        <family val="2"/>
      </rPr>
      <t>13.2</t>
    </r>
  </si>
  <si>
    <r>
      <rPr>
        <sz val="7"/>
        <rFont val="Arial"/>
        <family val="2"/>
      </rPr>
      <t xml:space="preserve">2.3
</t>
    </r>
    <r>
      <rPr>
        <sz val="7"/>
        <rFont val="Arial"/>
        <family val="2"/>
      </rPr>
      <t>2.5</t>
    </r>
  </si>
  <si>
    <r>
      <rPr>
        <sz val="7"/>
        <rFont val="Arial"/>
        <family val="2"/>
      </rPr>
      <t xml:space="preserve">11.0
</t>
    </r>
    <r>
      <rPr>
        <sz val="7"/>
        <rFont val="Arial"/>
        <family val="2"/>
      </rPr>
      <t>10.3</t>
    </r>
  </si>
  <si>
    <r>
      <rPr>
        <sz val="7"/>
        <rFont val="Arial"/>
        <family val="2"/>
      </rPr>
      <t xml:space="preserve">50.3
</t>
    </r>
    <r>
      <rPr>
        <sz val="7"/>
        <rFont val="Arial"/>
        <family val="2"/>
      </rPr>
      <t>58.3</t>
    </r>
  </si>
  <si>
    <r>
      <rPr>
        <sz val="7"/>
        <rFont val="Arial"/>
        <family val="2"/>
      </rPr>
      <t xml:space="preserve">8.7
</t>
    </r>
    <r>
      <rPr>
        <sz val="7"/>
        <rFont val="Arial"/>
        <family val="2"/>
      </rPr>
      <t>8.3</t>
    </r>
  </si>
  <si>
    <r>
      <rPr>
        <sz val="7"/>
        <rFont val="Arial"/>
        <family val="2"/>
      </rPr>
      <t xml:space="preserve">4.5
</t>
    </r>
    <r>
      <rPr>
        <sz val="7"/>
        <rFont val="Arial"/>
        <family val="2"/>
      </rPr>
      <t>5.0</t>
    </r>
  </si>
  <si>
    <r>
      <rPr>
        <sz val="7"/>
        <rFont val="Arial"/>
        <family val="2"/>
      </rPr>
      <t xml:space="preserve">3.5
</t>
    </r>
    <r>
      <rPr>
        <sz val="7"/>
        <rFont val="Arial"/>
        <family val="2"/>
      </rPr>
      <t>3.4</t>
    </r>
  </si>
  <si>
    <r>
      <rPr>
        <sz val="7"/>
        <rFont val="Arial"/>
        <family val="2"/>
      </rPr>
      <t xml:space="preserve">2.4
</t>
    </r>
    <r>
      <rPr>
        <sz val="7"/>
        <rFont val="Arial"/>
        <family val="2"/>
      </rPr>
      <t>2.4</t>
    </r>
  </si>
  <si>
    <r>
      <rPr>
        <sz val="7"/>
        <rFont val="Arial"/>
        <family val="2"/>
      </rPr>
      <t xml:space="preserve">1.9
</t>
    </r>
    <r>
      <rPr>
        <sz val="7"/>
        <rFont val="Arial"/>
        <family val="2"/>
      </rPr>
      <t>1.6</t>
    </r>
  </si>
  <si>
    <r>
      <rPr>
        <b/>
        <sz val="7"/>
        <rFont val="Arial"/>
        <family val="2"/>
      </rPr>
      <t>01110 Muestra 4B dilx10 en H2O</t>
    </r>
  </si>
  <si>
    <r>
      <rPr>
        <sz val="7"/>
        <rFont val="Arial"/>
        <family val="2"/>
      </rPr>
      <t>API02261.D API02262.D</t>
    </r>
  </si>
  <si>
    <r>
      <rPr>
        <sz val="7"/>
        <rFont val="Arial"/>
        <family val="2"/>
      </rPr>
      <t xml:space="preserve">17.6
</t>
    </r>
    <r>
      <rPr>
        <sz val="7"/>
        <rFont val="Arial"/>
        <family val="2"/>
      </rPr>
      <t>16.3</t>
    </r>
  </si>
  <si>
    <r>
      <rPr>
        <sz val="7"/>
        <rFont val="Arial"/>
        <family val="2"/>
      </rPr>
      <t xml:space="preserve">54.7
</t>
    </r>
    <r>
      <rPr>
        <sz val="7"/>
        <rFont val="Arial"/>
        <family val="2"/>
      </rPr>
      <t>46.0</t>
    </r>
  </si>
  <si>
    <r>
      <rPr>
        <sz val="7"/>
        <rFont val="Arial"/>
        <family val="2"/>
      </rPr>
      <t xml:space="preserve">5.0
</t>
    </r>
    <r>
      <rPr>
        <sz val="7"/>
        <rFont val="Arial"/>
        <family val="2"/>
      </rPr>
      <t>3.9</t>
    </r>
  </si>
  <si>
    <r>
      <rPr>
        <sz val="7"/>
        <rFont val="Arial"/>
        <family val="2"/>
      </rPr>
      <t xml:space="preserve">4.2
</t>
    </r>
    <r>
      <rPr>
        <sz val="7"/>
        <rFont val="Arial"/>
        <family val="2"/>
      </rPr>
      <t>3.9</t>
    </r>
  </si>
  <si>
    <r>
      <rPr>
        <sz val="7"/>
        <rFont val="Arial"/>
        <family val="2"/>
      </rPr>
      <t xml:space="preserve">2.3
</t>
    </r>
    <r>
      <rPr>
        <sz val="7"/>
        <rFont val="Arial"/>
        <family val="2"/>
      </rPr>
      <t>1.8</t>
    </r>
  </si>
  <si>
    <r>
      <rPr>
        <sz val="7"/>
        <rFont val="Arial"/>
        <family val="2"/>
      </rPr>
      <t xml:space="preserve">1.9
</t>
    </r>
    <r>
      <rPr>
        <sz val="7"/>
        <rFont val="Arial"/>
        <family val="2"/>
      </rPr>
      <t>1.7</t>
    </r>
  </si>
  <si>
    <r>
      <rPr>
        <sz val="7"/>
        <rFont val="Arial"/>
        <family val="2"/>
      </rPr>
      <t xml:space="preserve">10.3
</t>
    </r>
    <r>
      <rPr>
        <sz val="7"/>
        <rFont val="Arial"/>
        <family val="2"/>
      </rPr>
      <t>9.2</t>
    </r>
  </si>
  <si>
    <r>
      <rPr>
        <sz val="7"/>
        <rFont val="Arial"/>
        <family val="2"/>
      </rPr>
      <t>API0228.D</t>
    </r>
  </si>
  <si>
    <r>
      <rPr>
        <sz val="7"/>
        <rFont val="Arial"/>
        <family val="2"/>
      </rPr>
      <t>24.4</t>
    </r>
  </si>
  <si>
    <r>
      <rPr>
        <sz val="7"/>
        <rFont val="Arial"/>
        <family val="2"/>
      </rPr>
      <t>19.4</t>
    </r>
  </si>
  <si>
    <r>
      <rPr>
        <sz val="7"/>
        <rFont val="Arial"/>
        <family val="2"/>
      </rPr>
      <t>22.3</t>
    </r>
  </si>
  <si>
    <r>
      <rPr>
        <sz val="7"/>
        <rFont val="Arial"/>
        <family val="2"/>
      </rPr>
      <t>21.9</t>
    </r>
  </si>
  <si>
    <r>
      <rPr>
        <sz val="7"/>
        <rFont val="Arial"/>
        <family val="2"/>
      </rPr>
      <t>21.1</t>
    </r>
  </si>
  <si>
    <r>
      <rPr>
        <sz val="7"/>
        <rFont val="Arial"/>
        <family val="2"/>
      </rPr>
      <t>21.2</t>
    </r>
  </si>
  <si>
    <r>
      <rPr>
        <sz val="7"/>
        <rFont val="Arial"/>
        <family val="2"/>
      </rPr>
      <t>25.7</t>
    </r>
  </si>
  <si>
    <r>
      <rPr>
        <sz val="7"/>
        <rFont val="Arial"/>
        <family val="2"/>
      </rPr>
      <t>19.6</t>
    </r>
  </si>
  <si>
    <r>
      <rPr>
        <sz val="7"/>
        <rFont val="Arial"/>
        <family val="2"/>
      </rPr>
      <t>22.2</t>
    </r>
  </si>
  <si>
    <r>
      <rPr>
        <sz val="7"/>
        <rFont val="Arial"/>
        <family val="2"/>
      </rPr>
      <t>14.7</t>
    </r>
  </si>
  <si>
    <r>
      <rPr>
        <sz val="7"/>
        <rFont val="Arial"/>
        <family val="2"/>
      </rPr>
      <t>19.7</t>
    </r>
  </si>
  <si>
    <r>
      <rPr>
        <sz val="7"/>
        <rFont val="Arial"/>
        <family val="2"/>
      </rPr>
      <t>24.6</t>
    </r>
  </si>
  <si>
    <r>
      <rPr>
        <sz val="7"/>
        <rFont val="Arial"/>
        <family val="2"/>
      </rPr>
      <t>22.9</t>
    </r>
  </si>
  <si>
    <r>
      <rPr>
        <sz val="7"/>
        <rFont val="Arial"/>
        <family val="2"/>
      </rPr>
      <t>22.6</t>
    </r>
  </si>
  <si>
    <r>
      <rPr>
        <b/>
        <sz val="8"/>
        <color rgb="FF00AF4F"/>
        <rFont val="Arial"/>
        <family val="2"/>
      </rPr>
      <t>Método:01110-PROC4PRUEBA.M</t>
    </r>
  </si>
  <si>
    <r>
      <rPr>
        <sz val="8"/>
        <rFont val="Arial"/>
        <family val="2"/>
      </rPr>
      <t>10,25,65 y 100 ppm</t>
    </r>
  </si>
  <si>
    <r>
      <rPr>
        <sz val="8"/>
        <rFont val="Arial"/>
        <family val="2"/>
      </rPr>
      <t>Excepto Glicina (de 1 a 25 ppm)</t>
    </r>
  </si>
  <si>
    <r>
      <rPr>
        <sz val="8"/>
        <rFont val="Arial"/>
        <family val="2"/>
      </rPr>
      <t>Isoleucina,Leucina y Fenilalanina (De 1 a 100 ppm)</t>
    </r>
  </si>
  <si>
    <r>
      <rPr>
        <sz val="8"/>
        <rFont val="Arial"/>
        <family val="2"/>
      </rPr>
      <t>Volumen inyección muestra diluida 10 veces : 5</t>
    </r>
    <r>
      <rPr>
        <sz val="8"/>
        <rFont val="Calibri"/>
        <family val="2"/>
      </rPr>
      <t>µ</t>
    </r>
    <r>
      <rPr>
        <sz val="8"/>
        <rFont val="Arial"/>
        <family val="2"/>
      </rPr>
      <t>l No  está valorado el efecto matriz de la muestra.</t>
    </r>
  </si>
  <si>
    <t>salcedo españa</t>
  </si>
  <si>
    <t>regalona españa</t>
  </si>
  <si>
    <t>titicaca españa</t>
  </si>
  <si>
    <t>salcedo chile</t>
  </si>
  <si>
    <t>regalona chile</t>
  </si>
  <si>
    <t>titicaca chile</t>
  </si>
  <si>
    <t>salcedo peru</t>
  </si>
  <si>
    <t>Titicaca Sevilla</t>
  </si>
  <si>
    <t>Regalona Sevilla</t>
  </si>
  <si>
    <t>LISINA</t>
  </si>
  <si>
    <t>HISTIDINA</t>
  </si>
  <si>
    <t>ARGININA</t>
  </si>
  <si>
    <t>GLICINA</t>
  </si>
  <si>
    <t>SERINA</t>
  </si>
  <si>
    <t>ASPARRAGINA</t>
  </si>
  <si>
    <t>AC.ASPÁRTICO</t>
  </si>
  <si>
    <t>ALANINA</t>
  </si>
  <si>
    <t>GLUTAMINA</t>
  </si>
  <si>
    <t>TREONINA</t>
  </si>
  <si>
    <t>TRANS-4-HIDROXYPROLINA</t>
  </si>
  <si>
    <t>AC.GLUTÁMICO</t>
  </si>
  <si>
    <t>CISTEÍNA</t>
  </si>
  <si>
    <t>PROLINA</t>
  </si>
  <si>
    <t>VALINA</t>
  </si>
  <si>
    <t>METIONINA</t>
  </si>
  <si>
    <t>ISOLEUCINA</t>
  </si>
  <si>
    <t>LEUCINA</t>
  </si>
  <si>
    <t>FENILALANINA</t>
  </si>
  <si>
    <t>TRIPTÓFANO</t>
  </si>
  <si>
    <t>Detectable, no cuantificable</t>
  </si>
  <si>
    <t>Salcedo españa</t>
  </si>
  <si>
    <t>Regalona españa</t>
  </si>
  <si>
    <t>Titicaca españa</t>
  </si>
  <si>
    <t>Salcedo chile</t>
  </si>
  <si>
    <t>Regalona chile</t>
  </si>
  <si>
    <t>Titicaca chile</t>
  </si>
  <si>
    <t>Salcedo peru</t>
  </si>
  <si>
    <t>Stand Dev</t>
  </si>
  <si>
    <t>PESO</t>
  </si>
  <si>
    <t>MUESTRA</t>
  </si>
  <si>
    <t>ul iniciales</t>
  </si>
  <si>
    <t>ug totales en los 150 ul</t>
  </si>
  <si>
    <t xml:space="preserve">ug 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</si>
</sst>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color rgb="FF00AF4F"/>
      <name val="Arial"/>
      <family val="2"/>
    </font>
    <font>
      <sz val="8"/>
      <name val="Calibri"/>
      <family val="2"/>
    </font>
    <font>
      <sz val="9"/>
      <color rgb="FF00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rgb="FFE5B8B7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textRotation="90" wrapText="1"/>
    </xf>
    <xf numFmtId="0" fontId="2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left" vertical="top" wrapText="1" indent="3"/>
    </xf>
    <xf numFmtId="0" fontId="5" fillId="2" borderId="8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 indent="2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left" vertical="top" wrapText="1" indent="3"/>
    </xf>
    <xf numFmtId="0" fontId="5" fillId="0" borderId="9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 indent="2"/>
    </xf>
    <xf numFmtId="0" fontId="0" fillId="0" borderId="9" xfId="0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top" wrapText="1" indent="3"/>
    </xf>
    <xf numFmtId="0" fontId="0" fillId="2" borderId="9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 indent="2"/>
    </xf>
    <xf numFmtId="0" fontId="0" fillId="2" borderId="9" xfId="0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right" vertical="top" wrapText="1"/>
    </xf>
    <xf numFmtId="0" fontId="5" fillId="3" borderId="10" xfId="0" applyFont="1" applyFill="1" applyBorder="1" applyAlignment="1">
      <alignment horizontal="right" vertical="top" wrapText="1" indent="3"/>
    </xf>
    <xf numFmtId="0" fontId="5" fillId="3" borderId="10" xfId="0" applyFont="1" applyFill="1" applyBorder="1" applyAlignment="1">
      <alignment horizontal="right" vertical="top" wrapText="1" indent="2"/>
    </xf>
    <xf numFmtId="0" fontId="2" fillId="2" borderId="11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 wrapText="1" indent="3"/>
    </xf>
    <xf numFmtId="0" fontId="0" fillId="2" borderId="11" xfId="0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 indent="2"/>
    </xf>
    <xf numFmtId="0" fontId="0" fillId="2" borderId="11" xfId="0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left" vertical="top" wrapText="1" indent="3"/>
    </xf>
    <xf numFmtId="0" fontId="0" fillId="2" borderId="10" xfId="0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 indent="2"/>
    </xf>
    <xf numFmtId="0" fontId="0" fillId="2" borderId="10" xfId="0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right" vertical="top" wrapText="1"/>
    </xf>
    <xf numFmtId="0" fontId="5" fillId="3" borderId="12" xfId="0" applyFont="1" applyFill="1" applyBorder="1" applyAlignment="1">
      <alignment horizontal="right" vertical="top" wrapText="1" indent="3"/>
    </xf>
    <xf numFmtId="0" fontId="5" fillId="3" borderId="12" xfId="0" applyFont="1" applyFill="1" applyBorder="1" applyAlignment="1">
      <alignment horizontal="right" vertical="top" wrapText="1" indent="2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/>
    <xf numFmtId="0" fontId="8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top" wrapText="1" indent="2"/>
    </xf>
    <xf numFmtId="0" fontId="13" fillId="2" borderId="8" xfId="0" applyFont="1" applyFill="1" applyBorder="1" applyAlignment="1">
      <alignment horizontal="left" vertical="center" wrapText="1" indent="2"/>
    </xf>
    <xf numFmtId="0" fontId="14" fillId="0" borderId="0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left" vertical="top" wrapText="1" indent="2"/>
    </xf>
    <xf numFmtId="0" fontId="5" fillId="4" borderId="9" xfId="0" applyFont="1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7" borderId="9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2" fillId="9" borderId="9" xfId="0" applyFont="1" applyFill="1" applyBorder="1" applyAlignment="1">
      <alignment horizontal="center" vertical="top" wrapText="1"/>
    </xf>
    <xf numFmtId="0" fontId="2" fillId="10" borderId="9" xfId="0" applyFont="1" applyFill="1" applyBorder="1" applyAlignment="1">
      <alignment horizontal="center" vertical="top" wrapText="1"/>
    </xf>
    <xf numFmtId="0" fontId="2" fillId="11" borderId="9" xfId="0" applyFont="1" applyFill="1" applyBorder="1" applyAlignment="1">
      <alignment horizontal="center" vertical="top" wrapText="1"/>
    </xf>
    <xf numFmtId="0" fontId="2" fillId="12" borderId="9" xfId="0" applyFont="1" applyFill="1" applyBorder="1" applyAlignment="1">
      <alignment horizontal="center" vertical="top" wrapText="1"/>
    </xf>
    <xf numFmtId="0" fontId="2" fillId="8" borderId="11" xfId="0" applyFont="1" applyFill="1" applyBorder="1" applyAlignment="1">
      <alignment horizontal="center" vertical="top" wrapText="1"/>
    </xf>
    <xf numFmtId="0" fontId="2" fillId="12" borderId="1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wrapText="1" indent="10"/>
    </xf>
    <xf numFmtId="0" fontId="2" fillId="0" borderId="2" xfId="0" applyFont="1" applyFill="1" applyBorder="1" applyAlignment="1">
      <alignment horizontal="left" wrapText="1" indent="10"/>
    </xf>
    <xf numFmtId="0" fontId="2" fillId="0" borderId="3" xfId="0" applyFont="1" applyFill="1" applyBorder="1" applyAlignment="1">
      <alignment horizontal="left" wrapText="1" indent="10"/>
    </xf>
    <xf numFmtId="0" fontId="2" fillId="0" borderId="1" xfId="0" applyFont="1" applyFill="1" applyBorder="1" applyAlignment="1">
      <alignment horizontal="left" wrapText="1" indent="10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12143</xdr:colOff>
      <xdr:row>10</xdr:row>
      <xdr:rowOff>119414</xdr:rowOff>
    </xdr:from>
    <xdr:ext cx="15187930" cy="9969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5187930" cy="99695"/>
        </a:xfrm>
        <a:custGeom>
          <a:avLst/>
          <a:gdLst/>
          <a:ahLst/>
          <a:cxnLst/>
          <a:rect l="0" t="0" r="0" b="0"/>
          <a:pathLst>
            <a:path w="15187930" h="99695">
              <a:moveTo>
                <a:pt x="0" y="99174"/>
              </a:moveTo>
              <a:lnTo>
                <a:pt x="15187868" y="99174"/>
              </a:lnTo>
              <a:lnTo>
                <a:pt x="15187868" y="0"/>
              </a:lnTo>
              <a:lnTo>
                <a:pt x="0" y="0"/>
              </a:lnTo>
              <a:lnTo>
                <a:pt x="0" y="99174"/>
              </a:lnTo>
              <a:close/>
            </a:path>
          </a:pathLst>
        </a:custGeom>
        <a:solidFill>
          <a:srgbClr val="FFFFFF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zoomScale="120" zoomScaleNormal="120" workbookViewId="0">
      <selection activeCell="E22" sqref="E22"/>
    </sheetView>
  </sheetViews>
  <sheetFormatPr defaultColWidth="9.33203125" defaultRowHeight="12.75" x14ac:dyDescent="0.2"/>
  <cols>
    <col min="1" max="1" width="42" customWidth="1"/>
    <col min="2" max="2" width="20.83203125" customWidth="1"/>
    <col min="3" max="4" width="14" customWidth="1"/>
    <col min="5" max="5" width="9.33203125" customWidth="1"/>
    <col min="6" max="6" width="14" customWidth="1"/>
    <col min="7" max="7" width="4.6640625" customWidth="1"/>
    <col min="8" max="11" width="14" customWidth="1"/>
    <col min="12" max="13" width="4.6640625" customWidth="1"/>
    <col min="14" max="14" width="14" customWidth="1"/>
    <col min="15" max="15" width="3.33203125" customWidth="1"/>
    <col min="16" max="16" width="10.5" customWidth="1"/>
    <col min="17" max="17" width="9.33203125" customWidth="1"/>
    <col min="18" max="18" width="14" customWidth="1"/>
    <col min="19" max="19" width="9.33203125" customWidth="1"/>
    <col min="20" max="20" width="10.5" customWidth="1"/>
    <col min="21" max="21" width="9.33203125" customWidth="1"/>
    <col min="22" max="22" width="14" customWidth="1"/>
  </cols>
  <sheetData>
    <row r="1" spans="1:24" ht="17.100000000000001" customHeight="1" x14ac:dyDescent="0.2">
      <c r="A1" s="1" t="s">
        <v>0</v>
      </c>
    </row>
    <row r="2" spans="1:24" ht="15.95" customHeight="1" x14ac:dyDescent="0.2">
      <c r="A2" s="67" t="s">
        <v>1</v>
      </c>
      <c r="B2" s="68"/>
      <c r="C2" s="71" t="s">
        <v>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3"/>
    </row>
    <row r="3" spans="1:24" ht="102.95" customHeight="1" x14ac:dyDescent="0.2">
      <c r="A3" s="69"/>
      <c r="B3" s="70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4" ht="24.95" customHeight="1" x14ac:dyDescent="0.2">
      <c r="A4" s="3" t="s">
        <v>23</v>
      </c>
      <c r="B4" s="4" t="s">
        <v>24</v>
      </c>
      <c r="C4" s="5" t="s">
        <v>25</v>
      </c>
      <c r="D4" s="5" t="s">
        <v>25</v>
      </c>
      <c r="E4" s="6" t="s">
        <v>26</v>
      </c>
      <c r="F4" s="7" t="s">
        <v>27</v>
      </c>
      <c r="G4" s="8"/>
      <c r="H4" s="8"/>
      <c r="I4" s="5" t="s">
        <v>25</v>
      </c>
      <c r="J4" s="5" t="s">
        <v>25</v>
      </c>
      <c r="K4" s="7" t="s">
        <v>28</v>
      </c>
      <c r="L4" s="8"/>
      <c r="M4" s="8"/>
      <c r="N4" s="7" t="s">
        <v>29</v>
      </c>
      <c r="O4" s="8"/>
      <c r="P4" s="6" t="s">
        <v>30</v>
      </c>
      <c r="Q4" s="6" t="s">
        <v>31</v>
      </c>
      <c r="R4" s="7" t="s">
        <v>32</v>
      </c>
      <c r="S4" s="7" t="s">
        <v>33</v>
      </c>
      <c r="T4" s="7" t="s">
        <v>34</v>
      </c>
      <c r="U4" s="7" t="s">
        <v>35</v>
      </c>
      <c r="V4" s="7" t="s">
        <v>36</v>
      </c>
      <c r="W4" s="45">
        <v>1</v>
      </c>
      <c r="X4" s="45" t="s">
        <v>334</v>
      </c>
    </row>
    <row r="5" spans="1:24" ht="15.95" customHeight="1" x14ac:dyDescent="0.2">
      <c r="A5" s="9" t="s">
        <v>37</v>
      </c>
      <c r="B5" s="10" t="s">
        <v>38</v>
      </c>
      <c r="C5" s="11" t="s">
        <v>25</v>
      </c>
      <c r="D5" s="12"/>
      <c r="E5" s="13" t="s">
        <v>39</v>
      </c>
      <c r="F5" s="14" t="s">
        <v>40</v>
      </c>
      <c r="G5" s="12"/>
      <c r="H5" s="12"/>
      <c r="I5" s="11" t="s">
        <v>25</v>
      </c>
      <c r="J5" s="11" t="s">
        <v>25</v>
      </c>
      <c r="K5" s="14" t="s">
        <v>41</v>
      </c>
      <c r="L5" s="12"/>
      <c r="M5" s="12"/>
      <c r="N5" s="14" t="s">
        <v>42</v>
      </c>
      <c r="O5" s="12"/>
      <c r="P5" s="13" t="s">
        <v>43</v>
      </c>
      <c r="Q5" s="14" t="s">
        <v>44</v>
      </c>
      <c r="R5" s="14" t="s">
        <v>45</v>
      </c>
      <c r="S5" s="14" t="s">
        <v>46</v>
      </c>
      <c r="T5" s="14" t="s">
        <v>47</v>
      </c>
      <c r="U5" s="14" t="s">
        <v>48</v>
      </c>
      <c r="V5" s="11" t="s">
        <v>25</v>
      </c>
      <c r="W5" s="45">
        <v>2</v>
      </c>
      <c r="X5" s="45" t="s">
        <v>335</v>
      </c>
    </row>
    <row r="6" spans="1:24" ht="15.95" customHeight="1" x14ac:dyDescent="0.2">
      <c r="A6" s="15" t="s">
        <v>49</v>
      </c>
      <c r="B6" s="16" t="s">
        <v>50</v>
      </c>
      <c r="C6" s="17"/>
      <c r="D6" s="17"/>
      <c r="E6" s="18" t="s">
        <v>51</v>
      </c>
      <c r="F6" s="19" t="s">
        <v>52</v>
      </c>
      <c r="G6" s="17"/>
      <c r="H6" s="17"/>
      <c r="I6" s="17"/>
      <c r="J6" s="17"/>
      <c r="K6" s="19" t="s">
        <v>53</v>
      </c>
      <c r="L6" s="17"/>
      <c r="M6" s="17"/>
      <c r="N6" s="19" t="s">
        <v>54</v>
      </c>
      <c r="O6" s="17"/>
      <c r="P6" s="18" t="s">
        <v>55</v>
      </c>
      <c r="Q6" s="19" t="s">
        <v>56</v>
      </c>
      <c r="R6" s="19" t="s">
        <v>57</v>
      </c>
      <c r="S6" s="19" t="s">
        <v>58</v>
      </c>
      <c r="T6" s="19" t="s">
        <v>59</v>
      </c>
      <c r="U6" s="19" t="s">
        <v>60</v>
      </c>
      <c r="V6" s="20" t="s">
        <v>25</v>
      </c>
      <c r="W6" s="45">
        <v>3</v>
      </c>
      <c r="X6" s="45" t="s">
        <v>336</v>
      </c>
    </row>
    <row r="7" spans="1:24" ht="15.95" customHeight="1" x14ac:dyDescent="0.2">
      <c r="A7" s="9" t="s">
        <v>61</v>
      </c>
      <c r="B7" s="10" t="s">
        <v>62</v>
      </c>
      <c r="C7" s="11" t="s">
        <v>25</v>
      </c>
      <c r="D7" s="12"/>
      <c r="E7" s="13" t="s">
        <v>63</v>
      </c>
      <c r="F7" s="14" t="s">
        <v>64</v>
      </c>
      <c r="G7" s="12"/>
      <c r="H7" s="12"/>
      <c r="I7" s="12"/>
      <c r="J7" s="12"/>
      <c r="K7" s="14" t="s">
        <v>65</v>
      </c>
      <c r="L7" s="12"/>
      <c r="M7" s="12"/>
      <c r="N7" s="14" t="s">
        <v>66</v>
      </c>
      <c r="O7" s="12"/>
      <c r="P7" s="13" t="s">
        <v>67</v>
      </c>
      <c r="Q7" s="14" t="s">
        <v>68</v>
      </c>
      <c r="R7" s="14" t="s">
        <v>69</v>
      </c>
      <c r="S7" s="12"/>
      <c r="T7" s="12"/>
      <c r="U7" s="14" t="s">
        <v>70</v>
      </c>
      <c r="V7" s="14" t="s">
        <v>71</v>
      </c>
      <c r="W7" s="45">
        <v>4</v>
      </c>
      <c r="X7" s="45" t="s">
        <v>337</v>
      </c>
    </row>
    <row r="8" spans="1:24" ht="15.95" customHeight="1" x14ac:dyDescent="0.2">
      <c r="A8" s="15" t="s">
        <v>72</v>
      </c>
      <c r="B8" s="16" t="s">
        <v>73</v>
      </c>
      <c r="C8" s="20" t="s">
        <v>25</v>
      </c>
      <c r="D8" s="17"/>
      <c r="E8" s="18" t="s">
        <v>74</v>
      </c>
      <c r="F8" s="19" t="s">
        <v>75</v>
      </c>
      <c r="G8" s="17"/>
      <c r="H8" s="17"/>
      <c r="I8" s="17"/>
      <c r="J8" s="17"/>
      <c r="K8" s="20" t="s">
        <v>25</v>
      </c>
      <c r="L8" s="17"/>
      <c r="M8" s="17"/>
      <c r="N8" s="19" t="s">
        <v>76</v>
      </c>
      <c r="O8" s="17"/>
      <c r="P8" s="19" t="s">
        <v>77</v>
      </c>
      <c r="Q8" s="19" t="s">
        <v>78</v>
      </c>
      <c r="R8" s="20" t="s">
        <v>25</v>
      </c>
      <c r="S8" s="19" t="s">
        <v>79</v>
      </c>
      <c r="T8" s="19" t="s">
        <v>80</v>
      </c>
      <c r="U8" s="19" t="s">
        <v>75</v>
      </c>
      <c r="V8" s="20" t="s">
        <v>25</v>
      </c>
      <c r="W8" s="45">
        <v>5</v>
      </c>
      <c r="X8" s="45" t="s">
        <v>338</v>
      </c>
    </row>
    <row r="9" spans="1:24" ht="15.95" customHeight="1" x14ac:dyDescent="0.2">
      <c r="A9" s="9" t="s">
        <v>81</v>
      </c>
      <c r="B9" s="10" t="s">
        <v>82</v>
      </c>
      <c r="C9" s="12"/>
      <c r="D9" s="12"/>
      <c r="E9" s="13" t="s">
        <v>83</v>
      </c>
      <c r="F9" s="14" t="s">
        <v>84</v>
      </c>
      <c r="G9" s="12"/>
      <c r="H9" s="12"/>
      <c r="I9" s="12"/>
      <c r="J9" s="14" t="s">
        <v>85</v>
      </c>
      <c r="K9" s="14" t="s">
        <v>86</v>
      </c>
      <c r="L9" s="12"/>
      <c r="M9" s="12"/>
      <c r="N9" s="14" t="s">
        <v>87</v>
      </c>
      <c r="O9" s="12"/>
      <c r="P9" s="13" t="s">
        <v>88</v>
      </c>
      <c r="Q9" s="13" t="s">
        <v>89</v>
      </c>
      <c r="R9" s="14" t="s">
        <v>90</v>
      </c>
      <c r="S9" s="14" t="s">
        <v>91</v>
      </c>
      <c r="T9" s="14" t="s">
        <v>92</v>
      </c>
      <c r="U9" s="14" t="s">
        <v>93</v>
      </c>
      <c r="V9" s="11" t="s">
        <v>25</v>
      </c>
      <c r="W9" s="45">
        <v>6</v>
      </c>
      <c r="X9" s="45" t="s">
        <v>339</v>
      </c>
    </row>
    <row r="10" spans="1:24" ht="15.95" customHeight="1" x14ac:dyDescent="0.2">
      <c r="A10" s="15" t="s">
        <v>94</v>
      </c>
      <c r="B10" s="16" t="s">
        <v>95</v>
      </c>
      <c r="C10" s="17"/>
      <c r="D10" s="20" t="s">
        <v>25</v>
      </c>
      <c r="E10" s="19" t="s">
        <v>96</v>
      </c>
      <c r="F10" s="19" t="s">
        <v>97</v>
      </c>
      <c r="G10" s="17"/>
      <c r="H10" s="17"/>
      <c r="I10" s="17"/>
      <c r="J10" s="17"/>
      <c r="K10" s="19" t="s">
        <v>98</v>
      </c>
      <c r="L10" s="17"/>
      <c r="M10" s="17"/>
      <c r="N10" s="19" t="s">
        <v>99</v>
      </c>
      <c r="O10" s="17"/>
      <c r="P10" s="19" t="s">
        <v>100</v>
      </c>
      <c r="Q10" s="19" t="s">
        <v>101</v>
      </c>
      <c r="R10" s="19" t="s">
        <v>75</v>
      </c>
      <c r="S10" s="19" t="s">
        <v>102</v>
      </c>
      <c r="T10" s="19" t="s">
        <v>70</v>
      </c>
      <c r="U10" s="19" t="s">
        <v>103</v>
      </c>
      <c r="V10" s="19" t="s">
        <v>104</v>
      </c>
      <c r="W10" s="45">
        <v>7</v>
      </c>
      <c r="X10" s="45" t="s">
        <v>340</v>
      </c>
    </row>
    <row r="11" spans="1:24" ht="15.95" customHeight="1" x14ac:dyDescent="0.2">
      <c r="A11" s="9" t="s">
        <v>105</v>
      </c>
      <c r="B11" s="10" t="s">
        <v>106</v>
      </c>
      <c r="C11" s="12"/>
      <c r="D11" s="12"/>
      <c r="E11" s="14" t="s">
        <v>107</v>
      </c>
      <c r="F11" s="14" t="s">
        <v>108</v>
      </c>
      <c r="G11" s="12"/>
      <c r="H11" s="12"/>
      <c r="I11" s="12"/>
      <c r="J11" s="12"/>
      <c r="K11" s="11" t="s">
        <v>25</v>
      </c>
      <c r="L11" s="12"/>
      <c r="M11" s="12"/>
      <c r="N11" s="14" t="s">
        <v>109</v>
      </c>
      <c r="O11" s="12"/>
      <c r="P11" s="14" t="s">
        <v>110</v>
      </c>
      <c r="Q11" s="14" t="s">
        <v>111</v>
      </c>
      <c r="R11" s="11" t="s">
        <v>25</v>
      </c>
      <c r="S11" s="14" t="s">
        <v>112</v>
      </c>
      <c r="T11" s="14" t="s">
        <v>113</v>
      </c>
      <c r="U11" s="14" t="s">
        <v>114</v>
      </c>
      <c r="V11" s="11" t="s">
        <v>25</v>
      </c>
      <c r="W11" s="45">
        <v>8</v>
      </c>
      <c r="X11" s="45" t="s">
        <v>334</v>
      </c>
    </row>
    <row r="12" spans="1:24" ht="15.95" customHeight="1" x14ac:dyDescent="0.2">
      <c r="A12" s="15" t="s">
        <v>115</v>
      </c>
      <c r="B12" s="16" t="s">
        <v>116</v>
      </c>
      <c r="C12" s="20" t="s">
        <v>25</v>
      </c>
      <c r="D12" s="17"/>
      <c r="E12" s="18" t="s">
        <v>117</v>
      </c>
      <c r="F12" s="19" t="s">
        <v>118</v>
      </c>
      <c r="G12" s="17"/>
      <c r="H12" s="17"/>
      <c r="I12" s="17"/>
      <c r="J12" s="20" t="s">
        <v>25</v>
      </c>
      <c r="K12" s="19" t="s">
        <v>119</v>
      </c>
      <c r="L12" s="17"/>
      <c r="M12" s="17"/>
      <c r="N12" s="19" t="s">
        <v>120</v>
      </c>
      <c r="O12" s="17"/>
      <c r="P12" s="18" t="s">
        <v>121</v>
      </c>
      <c r="Q12" s="19" t="s">
        <v>122</v>
      </c>
      <c r="R12" s="19" t="s">
        <v>123</v>
      </c>
      <c r="S12" s="19" t="s">
        <v>124</v>
      </c>
      <c r="T12" s="19" t="s">
        <v>125</v>
      </c>
      <c r="U12" s="19" t="s">
        <v>126</v>
      </c>
      <c r="V12" s="20" t="s">
        <v>25</v>
      </c>
      <c r="W12" s="45">
        <v>9</v>
      </c>
      <c r="X12" s="45" t="s">
        <v>335</v>
      </c>
    </row>
    <row r="13" spans="1:24" ht="15.95" customHeight="1" x14ac:dyDescent="0.2">
      <c r="A13" s="9" t="s">
        <v>127</v>
      </c>
      <c r="B13" s="10" t="s">
        <v>128</v>
      </c>
      <c r="C13" s="12"/>
      <c r="D13" s="11" t="s">
        <v>25</v>
      </c>
      <c r="E13" s="13" t="s">
        <v>129</v>
      </c>
      <c r="F13" s="14" t="s">
        <v>130</v>
      </c>
      <c r="G13" s="12"/>
      <c r="H13" s="12"/>
      <c r="I13" s="12"/>
      <c r="J13" s="12"/>
      <c r="K13" s="11" t="s">
        <v>25</v>
      </c>
      <c r="L13" s="12"/>
      <c r="M13" s="12"/>
      <c r="N13" s="14" t="s">
        <v>131</v>
      </c>
      <c r="O13" s="12"/>
      <c r="P13" s="14" t="s">
        <v>132</v>
      </c>
      <c r="Q13" s="14" t="s">
        <v>133</v>
      </c>
      <c r="R13" s="11" t="s">
        <v>25</v>
      </c>
      <c r="S13" s="14" t="s">
        <v>134</v>
      </c>
      <c r="T13" s="14" t="s">
        <v>135</v>
      </c>
      <c r="U13" s="14" t="s">
        <v>130</v>
      </c>
      <c r="V13" s="11" t="s">
        <v>25</v>
      </c>
      <c r="W13" s="45">
        <v>10</v>
      </c>
      <c r="X13" s="45" t="s">
        <v>336</v>
      </c>
    </row>
    <row r="14" spans="1:24" ht="15.95" customHeight="1" x14ac:dyDescent="0.2">
      <c r="A14" s="15" t="s">
        <v>136</v>
      </c>
      <c r="B14" s="16" t="s">
        <v>137</v>
      </c>
      <c r="C14" s="17"/>
      <c r="D14" s="20" t="s">
        <v>25</v>
      </c>
      <c r="E14" s="18" t="s">
        <v>138</v>
      </c>
      <c r="F14" s="19" t="s">
        <v>139</v>
      </c>
      <c r="G14" s="17"/>
      <c r="H14" s="17"/>
      <c r="I14" s="17"/>
      <c r="J14" s="17"/>
      <c r="K14" s="20" t="s">
        <v>25</v>
      </c>
      <c r="L14" s="17"/>
      <c r="M14" s="17"/>
      <c r="N14" s="19" t="s">
        <v>140</v>
      </c>
      <c r="O14" s="17"/>
      <c r="P14" s="19" t="s">
        <v>141</v>
      </c>
      <c r="Q14" s="19" t="s">
        <v>142</v>
      </c>
      <c r="R14" s="20" t="s">
        <v>25</v>
      </c>
      <c r="S14" s="19" t="s">
        <v>143</v>
      </c>
      <c r="T14" s="19" t="s">
        <v>144</v>
      </c>
      <c r="U14" s="19" t="s">
        <v>102</v>
      </c>
      <c r="V14" s="19" t="s">
        <v>145</v>
      </c>
      <c r="W14" s="45">
        <v>11</v>
      </c>
      <c r="X14" s="45" t="s">
        <v>337</v>
      </c>
    </row>
    <row r="15" spans="1:24" ht="15.95" customHeight="1" x14ac:dyDescent="0.2">
      <c r="A15" s="9" t="s">
        <v>146</v>
      </c>
      <c r="B15" s="10" t="s">
        <v>147</v>
      </c>
      <c r="C15" s="12"/>
      <c r="D15" s="12"/>
      <c r="E15" s="13" t="s">
        <v>148</v>
      </c>
      <c r="F15" s="14" t="s">
        <v>149</v>
      </c>
      <c r="G15" s="12"/>
      <c r="H15" s="12"/>
      <c r="I15" s="12"/>
      <c r="J15" s="12"/>
      <c r="K15" s="12"/>
      <c r="L15" s="12"/>
      <c r="M15" s="12"/>
      <c r="N15" s="11" t="s">
        <v>25</v>
      </c>
      <c r="O15" s="12"/>
      <c r="P15" s="14" t="s">
        <v>150</v>
      </c>
      <c r="Q15" s="14" t="s">
        <v>151</v>
      </c>
      <c r="R15" s="12"/>
      <c r="S15" s="14" t="s">
        <v>152</v>
      </c>
      <c r="T15" s="14" t="s">
        <v>153</v>
      </c>
      <c r="U15" s="19" t="s">
        <v>154</v>
      </c>
      <c r="V15" s="11" t="s">
        <v>25</v>
      </c>
      <c r="W15" s="45">
        <v>12</v>
      </c>
      <c r="X15" s="45" t="s">
        <v>338</v>
      </c>
    </row>
    <row r="16" spans="1:24" ht="15.95" customHeight="1" x14ac:dyDescent="0.2">
      <c r="A16" s="15" t="s">
        <v>155</v>
      </c>
      <c r="B16" s="16" t="s">
        <v>156</v>
      </c>
      <c r="C16" s="17"/>
      <c r="D16" s="17"/>
      <c r="E16" s="18" t="s">
        <v>157</v>
      </c>
      <c r="F16" s="19" t="s">
        <v>158</v>
      </c>
      <c r="G16" s="17"/>
      <c r="H16" s="17"/>
      <c r="I16" s="17"/>
      <c r="J16" s="17"/>
      <c r="K16" s="17"/>
      <c r="L16" s="17"/>
      <c r="M16" s="17"/>
      <c r="N16" s="20" t="s">
        <v>25</v>
      </c>
      <c r="O16" s="17"/>
      <c r="P16" s="19" t="s">
        <v>159</v>
      </c>
      <c r="Q16" s="19" t="s">
        <v>160</v>
      </c>
      <c r="R16" s="17"/>
      <c r="S16" s="19" t="s">
        <v>161</v>
      </c>
      <c r="T16" s="19" t="s">
        <v>162</v>
      </c>
      <c r="U16" s="19" t="s">
        <v>163</v>
      </c>
      <c r="V16" s="20" t="s">
        <v>25</v>
      </c>
      <c r="W16" s="45">
        <v>13</v>
      </c>
      <c r="X16" s="45" t="s">
        <v>339</v>
      </c>
    </row>
    <row r="17" spans="1:24" ht="15.95" customHeight="1" x14ac:dyDescent="0.2">
      <c r="A17" s="9" t="s">
        <v>164</v>
      </c>
      <c r="B17" s="10" t="s">
        <v>165</v>
      </c>
      <c r="C17" s="12"/>
      <c r="D17" s="11" t="s">
        <v>25</v>
      </c>
      <c r="E17" s="13" t="s">
        <v>166</v>
      </c>
      <c r="F17" s="11" t="s">
        <v>25</v>
      </c>
      <c r="G17" s="12"/>
      <c r="H17" s="12"/>
      <c r="I17" s="12"/>
      <c r="J17" s="12"/>
      <c r="K17" s="11" t="s">
        <v>25</v>
      </c>
      <c r="L17" s="12"/>
      <c r="M17" s="12"/>
      <c r="N17" s="14" t="s">
        <v>167</v>
      </c>
      <c r="O17" s="12"/>
      <c r="P17" s="14" t="s">
        <v>168</v>
      </c>
      <c r="Q17" s="14" t="s">
        <v>169</v>
      </c>
      <c r="R17" s="11" t="s">
        <v>25</v>
      </c>
      <c r="S17" s="14" t="s">
        <v>170</v>
      </c>
      <c r="T17" s="14" t="s">
        <v>171</v>
      </c>
      <c r="U17" s="14" t="s">
        <v>135</v>
      </c>
      <c r="V17" s="11" t="s">
        <v>25</v>
      </c>
      <c r="W17" s="45">
        <v>14</v>
      </c>
      <c r="X17" s="45" t="s">
        <v>340</v>
      </c>
    </row>
    <row r="18" spans="1:24" ht="15.95" customHeight="1" x14ac:dyDescent="0.2">
      <c r="A18" s="15" t="s">
        <v>172</v>
      </c>
      <c r="B18" s="16" t="s">
        <v>173</v>
      </c>
      <c r="C18" s="20" t="s">
        <v>25</v>
      </c>
      <c r="D18" s="20" t="s">
        <v>25</v>
      </c>
      <c r="E18" s="18" t="s">
        <v>174</v>
      </c>
      <c r="F18" s="19" t="s">
        <v>175</v>
      </c>
      <c r="G18" s="17"/>
      <c r="H18" s="17"/>
      <c r="I18" s="20" t="s">
        <v>25</v>
      </c>
      <c r="J18" s="20" t="s">
        <v>25</v>
      </c>
      <c r="K18" s="19" t="s">
        <v>176</v>
      </c>
      <c r="L18" s="17"/>
      <c r="M18" s="17"/>
      <c r="N18" s="19" t="s">
        <v>177</v>
      </c>
      <c r="O18" s="17"/>
      <c r="P18" s="19" t="s">
        <v>178</v>
      </c>
      <c r="Q18" s="18" t="s">
        <v>179</v>
      </c>
      <c r="R18" s="19" t="s">
        <v>180</v>
      </c>
      <c r="S18" s="19" t="s">
        <v>181</v>
      </c>
      <c r="T18" s="19" t="s">
        <v>182</v>
      </c>
      <c r="U18" s="19" t="s">
        <v>183</v>
      </c>
      <c r="V18" s="20" t="s">
        <v>25</v>
      </c>
      <c r="W18" s="45">
        <v>15</v>
      </c>
      <c r="X18" s="45" t="s">
        <v>334</v>
      </c>
    </row>
    <row r="19" spans="1:24" ht="15.95" customHeight="1" x14ac:dyDescent="0.2">
      <c r="A19" s="9" t="s">
        <v>184</v>
      </c>
      <c r="B19" s="10" t="s">
        <v>185</v>
      </c>
      <c r="C19" s="11" t="s">
        <v>25</v>
      </c>
      <c r="D19" s="12"/>
      <c r="E19" s="48" t="s">
        <v>186</v>
      </c>
      <c r="F19" s="14" t="s">
        <v>187</v>
      </c>
      <c r="G19" s="12"/>
      <c r="H19" s="12"/>
      <c r="I19" s="11" t="s">
        <v>25</v>
      </c>
      <c r="J19" s="11" t="s">
        <v>25</v>
      </c>
      <c r="K19" s="14" t="s">
        <v>188</v>
      </c>
      <c r="L19" s="12"/>
      <c r="M19" s="12"/>
      <c r="N19" s="14" t="s">
        <v>189</v>
      </c>
      <c r="O19" s="12"/>
      <c r="P19" s="13" t="s">
        <v>190</v>
      </c>
      <c r="Q19" s="14" t="s">
        <v>191</v>
      </c>
      <c r="R19" s="14" t="s">
        <v>192</v>
      </c>
      <c r="S19" s="14" t="s">
        <v>193</v>
      </c>
      <c r="T19" s="14" t="s">
        <v>194</v>
      </c>
      <c r="U19" s="14" t="s">
        <v>195</v>
      </c>
      <c r="V19" s="11" t="s">
        <v>25</v>
      </c>
      <c r="W19" s="45">
        <v>16</v>
      </c>
      <c r="X19" s="45" t="s">
        <v>335</v>
      </c>
    </row>
    <row r="20" spans="1:24" ht="15.95" customHeight="1" x14ac:dyDescent="0.2">
      <c r="A20" s="15" t="s">
        <v>196</v>
      </c>
      <c r="B20" s="16" t="s">
        <v>197</v>
      </c>
      <c r="C20" s="17"/>
      <c r="D20" s="17"/>
      <c r="E20" s="19" t="s">
        <v>198</v>
      </c>
      <c r="F20" s="19" t="s">
        <v>199</v>
      </c>
      <c r="G20" s="17"/>
      <c r="H20" s="17"/>
      <c r="I20" s="20" t="s">
        <v>25</v>
      </c>
      <c r="J20" s="20" t="s">
        <v>25</v>
      </c>
      <c r="K20" s="19" t="s">
        <v>200</v>
      </c>
      <c r="L20" s="17"/>
      <c r="M20" s="17"/>
      <c r="N20" s="19" t="s">
        <v>201</v>
      </c>
      <c r="O20" s="17"/>
      <c r="P20" s="19" t="s">
        <v>202</v>
      </c>
      <c r="Q20" s="19" t="s">
        <v>203</v>
      </c>
      <c r="R20" s="19" t="s">
        <v>204</v>
      </c>
      <c r="S20" s="19" t="s">
        <v>205</v>
      </c>
      <c r="T20" s="19" t="s">
        <v>206</v>
      </c>
      <c r="U20" s="19" t="s">
        <v>207</v>
      </c>
      <c r="V20" s="19" t="s">
        <v>208</v>
      </c>
      <c r="W20" s="45">
        <v>17</v>
      </c>
      <c r="X20" s="45" t="s">
        <v>336</v>
      </c>
    </row>
    <row r="21" spans="1:24" ht="15.95" customHeight="1" x14ac:dyDescent="0.2">
      <c r="A21" s="9" t="s">
        <v>209</v>
      </c>
      <c r="B21" s="10" t="s">
        <v>210</v>
      </c>
      <c r="C21" s="12"/>
      <c r="D21" s="11" t="s">
        <v>25</v>
      </c>
      <c r="E21" s="14" t="s">
        <v>211</v>
      </c>
      <c r="F21" s="14" t="s">
        <v>212</v>
      </c>
      <c r="G21" s="12"/>
      <c r="H21" s="12"/>
      <c r="I21" s="12"/>
      <c r="J21" s="12"/>
      <c r="K21" s="14" t="s">
        <v>213</v>
      </c>
      <c r="L21" s="12"/>
      <c r="M21" s="12"/>
      <c r="N21" s="14" t="s">
        <v>214</v>
      </c>
      <c r="O21" s="12"/>
      <c r="P21" s="14" t="s">
        <v>215</v>
      </c>
      <c r="Q21" s="14" t="s">
        <v>216</v>
      </c>
      <c r="R21" s="11" t="s">
        <v>25</v>
      </c>
      <c r="S21" s="14" t="s">
        <v>217</v>
      </c>
      <c r="T21" s="14" t="s">
        <v>162</v>
      </c>
      <c r="U21" s="14" t="s">
        <v>218</v>
      </c>
      <c r="V21" s="11" t="s">
        <v>25</v>
      </c>
      <c r="W21" s="45">
        <v>18</v>
      </c>
      <c r="X21" s="45" t="s">
        <v>337</v>
      </c>
    </row>
    <row r="22" spans="1:24" ht="15.95" customHeight="1" x14ac:dyDescent="0.2">
      <c r="A22" s="15" t="s">
        <v>219</v>
      </c>
      <c r="B22" s="16" t="s">
        <v>220</v>
      </c>
      <c r="C22" s="20" t="s">
        <v>25</v>
      </c>
      <c r="D22" s="17"/>
      <c r="E22" s="19" t="s">
        <v>221</v>
      </c>
      <c r="F22" s="19" t="s">
        <v>222</v>
      </c>
      <c r="G22" s="17"/>
      <c r="H22" s="20" t="s">
        <v>25</v>
      </c>
      <c r="I22" s="17"/>
      <c r="J22" s="19" t="s">
        <v>223</v>
      </c>
      <c r="K22" s="19" t="s">
        <v>224</v>
      </c>
      <c r="L22" s="17"/>
      <c r="M22" s="17"/>
      <c r="N22" s="19" t="s">
        <v>225</v>
      </c>
      <c r="O22" s="17"/>
      <c r="P22" s="19" t="s">
        <v>226</v>
      </c>
      <c r="Q22" s="19" t="s">
        <v>227</v>
      </c>
      <c r="R22" s="19" t="s">
        <v>171</v>
      </c>
      <c r="S22" s="19" t="s">
        <v>228</v>
      </c>
      <c r="T22" s="19" t="s">
        <v>229</v>
      </c>
      <c r="U22" s="19" t="s">
        <v>230</v>
      </c>
      <c r="V22" s="20" t="s">
        <v>25</v>
      </c>
      <c r="W22" s="45">
        <v>19</v>
      </c>
      <c r="X22" s="45" t="s">
        <v>338</v>
      </c>
    </row>
    <row r="23" spans="1:24" ht="15.95" customHeight="1" x14ac:dyDescent="0.2">
      <c r="A23" s="9" t="s">
        <v>231</v>
      </c>
      <c r="B23" s="10" t="s">
        <v>232</v>
      </c>
      <c r="C23" s="11" t="s">
        <v>25</v>
      </c>
      <c r="D23" s="12"/>
      <c r="E23" s="14" t="s">
        <v>233</v>
      </c>
      <c r="F23" s="14" t="s">
        <v>58</v>
      </c>
      <c r="G23" s="12"/>
      <c r="H23" s="12"/>
      <c r="I23" s="12"/>
      <c r="J23" s="14" t="s">
        <v>234</v>
      </c>
      <c r="K23" s="14" t="s">
        <v>235</v>
      </c>
      <c r="L23" s="12"/>
      <c r="M23" s="12"/>
      <c r="N23" s="14" t="s">
        <v>236</v>
      </c>
      <c r="O23" s="12"/>
      <c r="P23" s="14" t="s">
        <v>237</v>
      </c>
      <c r="Q23" s="14" t="s">
        <v>238</v>
      </c>
      <c r="R23" s="14" t="s">
        <v>239</v>
      </c>
      <c r="S23" s="14" t="s">
        <v>240</v>
      </c>
      <c r="T23" s="14" t="s">
        <v>241</v>
      </c>
      <c r="U23" s="14" t="s">
        <v>242</v>
      </c>
      <c r="V23" s="11" t="s">
        <v>25</v>
      </c>
      <c r="W23" s="45">
        <v>20</v>
      </c>
      <c r="X23" s="45" t="s">
        <v>339</v>
      </c>
    </row>
    <row r="24" spans="1:24" ht="8.1" customHeight="1" x14ac:dyDescent="0.2">
      <c r="A24" s="21" t="s">
        <v>243</v>
      </c>
      <c r="B24" s="22" t="s">
        <v>244</v>
      </c>
      <c r="C24" s="22" t="s">
        <v>245</v>
      </c>
      <c r="D24" s="22" t="s">
        <v>246</v>
      </c>
      <c r="E24" s="22" t="s">
        <v>247</v>
      </c>
      <c r="F24" s="22" t="s">
        <v>248</v>
      </c>
      <c r="G24" s="23" t="s">
        <v>249</v>
      </c>
      <c r="H24" s="24" t="s">
        <v>250</v>
      </c>
      <c r="I24" s="24" t="s">
        <v>248</v>
      </c>
      <c r="J24" s="22" t="s">
        <v>251</v>
      </c>
      <c r="K24" s="22" t="s">
        <v>252</v>
      </c>
      <c r="L24" s="22" t="s">
        <v>253</v>
      </c>
      <c r="M24" s="22" t="s">
        <v>254</v>
      </c>
      <c r="N24" s="22" t="s">
        <v>245</v>
      </c>
      <c r="O24" s="23" t="s">
        <v>255</v>
      </c>
      <c r="P24" s="22" t="s">
        <v>256</v>
      </c>
      <c r="Q24" s="25" t="s">
        <v>252</v>
      </c>
      <c r="R24" s="24" t="s">
        <v>257</v>
      </c>
      <c r="S24" s="22" t="s">
        <v>258</v>
      </c>
      <c r="T24" s="25" t="s">
        <v>249</v>
      </c>
      <c r="U24" s="22" t="s">
        <v>259</v>
      </c>
      <c r="V24" s="22" t="s">
        <v>260</v>
      </c>
    </row>
    <row r="25" spans="1:24" ht="15.95" customHeight="1" x14ac:dyDescent="0.2">
      <c r="A25" s="26" t="s">
        <v>261</v>
      </c>
      <c r="B25" s="27" t="s">
        <v>262</v>
      </c>
      <c r="C25" s="28"/>
      <c r="D25" s="29" t="s">
        <v>25</v>
      </c>
      <c r="E25" s="30" t="s">
        <v>263</v>
      </c>
      <c r="F25" s="31" t="s">
        <v>264</v>
      </c>
      <c r="G25" s="28"/>
      <c r="H25" s="28"/>
      <c r="I25" s="28"/>
      <c r="J25" s="28"/>
      <c r="K25" s="31" t="s">
        <v>265</v>
      </c>
      <c r="L25" s="28"/>
      <c r="M25" s="28"/>
      <c r="N25" s="31" t="s">
        <v>266</v>
      </c>
      <c r="O25" s="28"/>
      <c r="P25" s="31" t="s">
        <v>267</v>
      </c>
      <c r="Q25" s="31" t="s">
        <v>268</v>
      </c>
      <c r="R25" s="31" t="s">
        <v>269</v>
      </c>
      <c r="S25" s="31" t="s">
        <v>169</v>
      </c>
      <c r="T25" s="31" t="s">
        <v>270</v>
      </c>
      <c r="U25" s="31" t="s">
        <v>271</v>
      </c>
      <c r="V25" s="31" t="s">
        <v>272</v>
      </c>
      <c r="W25" s="45">
        <v>21</v>
      </c>
      <c r="X25" s="45" t="s">
        <v>340</v>
      </c>
    </row>
    <row r="26" spans="1:24" ht="15.95" customHeight="1" x14ac:dyDescent="0.2">
      <c r="A26" s="9" t="s">
        <v>273</v>
      </c>
      <c r="B26" s="10" t="s">
        <v>274</v>
      </c>
      <c r="C26" s="11" t="s">
        <v>25</v>
      </c>
      <c r="D26" s="12"/>
      <c r="E26" s="13" t="s">
        <v>275</v>
      </c>
      <c r="F26" s="14" t="s">
        <v>276</v>
      </c>
      <c r="G26" s="12"/>
      <c r="H26" s="11" t="s">
        <v>25</v>
      </c>
      <c r="I26" s="12"/>
      <c r="J26" s="14" t="s">
        <v>234</v>
      </c>
      <c r="K26" s="14" t="s">
        <v>277</v>
      </c>
      <c r="L26" s="12"/>
      <c r="M26" s="12"/>
      <c r="N26" s="14" t="s">
        <v>278</v>
      </c>
      <c r="O26" s="12"/>
      <c r="P26" s="13" t="s">
        <v>279</v>
      </c>
      <c r="Q26" s="14" t="s">
        <v>280</v>
      </c>
      <c r="R26" s="11" t="s">
        <v>25</v>
      </c>
      <c r="S26" s="14" t="s">
        <v>281</v>
      </c>
      <c r="T26" s="14" t="s">
        <v>282</v>
      </c>
      <c r="U26" s="14" t="s">
        <v>283</v>
      </c>
      <c r="V26" s="11" t="s">
        <v>25</v>
      </c>
      <c r="W26" s="45">
        <v>1</v>
      </c>
      <c r="X26" s="45" t="s">
        <v>341</v>
      </c>
    </row>
    <row r="27" spans="1:24" ht="15.95" customHeight="1" x14ac:dyDescent="0.2">
      <c r="A27" s="15" t="s">
        <v>284</v>
      </c>
      <c r="B27" s="16" t="s">
        <v>285</v>
      </c>
      <c r="C27" s="17"/>
      <c r="D27" s="17"/>
      <c r="E27" s="18" t="s">
        <v>286</v>
      </c>
      <c r="F27" s="19" t="s">
        <v>287</v>
      </c>
      <c r="G27" s="17"/>
      <c r="H27" s="17"/>
      <c r="I27" s="20" t="s">
        <v>25</v>
      </c>
      <c r="J27" s="20" t="s">
        <v>25</v>
      </c>
      <c r="K27" s="17"/>
      <c r="L27" s="17"/>
      <c r="M27" s="17"/>
      <c r="N27" s="19" t="s">
        <v>288</v>
      </c>
      <c r="O27" s="17"/>
      <c r="P27" s="19" t="s">
        <v>289</v>
      </c>
      <c r="Q27" s="19" t="s">
        <v>290</v>
      </c>
      <c r="R27" s="20" t="s">
        <v>25</v>
      </c>
      <c r="S27" s="19" t="s">
        <v>291</v>
      </c>
      <c r="T27" s="19" t="s">
        <v>292</v>
      </c>
      <c r="U27" s="19" t="s">
        <v>217</v>
      </c>
      <c r="V27" s="19" t="s">
        <v>293</v>
      </c>
      <c r="W27" s="45">
        <v>2</v>
      </c>
      <c r="X27" s="45" t="s">
        <v>342</v>
      </c>
    </row>
    <row r="28" spans="1:24" ht="15.95" customHeight="1" x14ac:dyDescent="0.2">
      <c r="A28" s="9" t="s">
        <v>294</v>
      </c>
      <c r="B28" s="10" t="s">
        <v>295</v>
      </c>
      <c r="C28" s="11" t="s">
        <v>25</v>
      </c>
      <c r="D28" s="11" t="s">
        <v>25</v>
      </c>
      <c r="E28" s="13" t="s">
        <v>296</v>
      </c>
      <c r="F28" s="14" t="s">
        <v>297</v>
      </c>
      <c r="G28" s="12"/>
      <c r="H28" s="12"/>
      <c r="I28" s="12"/>
      <c r="J28" s="11" t="s">
        <v>25</v>
      </c>
      <c r="K28" s="14" t="s">
        <v>298</v>
      </c>
      <c r="L28" s="12"/>
      <c r="M28" s="12"/>
      <c r="N28" s="14" t="s">
        <v>299</v>
      </c>
      <c r="O28" s="12"/>
      <c r="P28" s="14" t="s">
        <v>300</v>
      </c>
      <c r="Q28" s="14" t="s">
        <v>301</v>
      </c>
      <c r="R28" s="11" t="s">
        <v>25</v>
      </c>
      <c r="S28" s="14" t="s">
        <v>302</v>
      </c>
      <c r="T28" s="14" t="s">
        <v>303</v>
      </c>
      <c r="U28" s="14" t="s">
        <v>304</v>
      </c>
      <c r="V28" s="11" t="s">
        <v>25</v>
      </c>
      <c r="W28" s="45">
        <v>3</v>
      </c>
      <c r="X28" s="45" t="s">
        <v>341</v>
      </c>
    </row>
    <row r="29" spans="1:24" ht="15.95" customHeight="1" x14ac:dyDescent="0.2">
      <c r="A29" s="32" t="s">
        <v>305</v>
      </c>
      <c r="B29" s="33" t="s">
        <v>306</v>
      </c>
      <c r="C29" s="34"/>
      <c r="D29" s="35" t="s">
        <v>25</v>
      </c>
      <c r="E29" s="36" t="s">
        <v>307</v>
      </c>
      <c r="F29" s="37" t="s">
        <v>217</v>
      </c>
      <c r="G29" s="34"/>
      <c r="H29" s="34"/>
      <c r="I29" s="35" t="s">
        <v>25</v>
      </c>
      <c r="J29" s="35" t="s">
        <v>25</v>
      </c>
      <c r="K29" s="34"/>
      <c r="L29" s="34"/>
      <c r="M29" s="34"/>
      <c r="N29" s="37" t="s">
        <v>308</v>
      </c>
      <c r="O29" s="34"/>
      <c r="P29" s="37" t="s">
        <v>309</v>
      </c>
      <c r="Q29" s="37" t="s">
        <v>242</v>
      </c>
      <c r="R29" s="35" t="s">
        <v>25</v>
      </c>
      <c r="S29" s="37" t="s">
        <v>310</v>
      </c>
      <c r="T29" s="37" t="s">
        <v>311</v>
      </c>
      <c r="U29" s="37" t="s">
        <v>312</v>
      </c>
      <c r="V29" s="37" t="s">
        <v>313</v>
      </c>
      <c r="W29" s="45">
        <v>4</v>
      </c>
      <c r="X29" s="45" t="s">
        <v>342</v>
      </c>
    </row>
    <row r="30" spans="1:24" ht="8.1" customHeight="1" x14ac:dyDescent="0.2">
      <c r="A30" s="38" t="s">
        <v>243</v>
      </c>
      <c r="B30" s="39" t="s">
        <v>314</v>
      </c>
      <c r="C30" s="39" t="s">
        <v>250</v>
      </c>
      <c r="D30" s="39" t="s">
        <v>315</v>
      </c>
      <c r="E30" s="39" t="s">
        <v>316</v>
      </c>
      <c r="F30" s="39" t="s">
        <v>317</v>
      </c>
      <c r="G30" s="40" t="s">
        <v>318</v>
      </c>
      <c r="H30" s="41" t="s">
        <v>319</v>
      </c>
      <c r="I30" s="41" t="s">
        <v>320</v>
      </c>
      <c r="J30" s="39" t="s">
        <v>321</v>
      </c>
      <c r="K30" s="39" t="s">
        <v>322</v>
      </c>
      <c r="L30" s="39" t="s">
        <v>323</v>
      </c>
      <c r="M30" s="39" t="s">
        <v>319</v>
      </c>
      <c r="N30" s="39" t="s">
        <v>252</v>
      </c>
      <c r="O30" s="40" t="s">
        <v>324</v>
      </c>
      <c r="P30" s="39" t="s">
        <v>252</v>
      </c>
      <c r="Q30" s="42" t="s">
        <v>325</v>
      </c>
      <c r="R30" s="41" t="s">
        <v>259</v>
      </c>
      <c r="S30" s="39" t="s">
        <v>326</v>
      </c>
      <c r="T30" s="42" t="s">
        <v>327</v>
      </c>
      <c r="U30" s="39" t="s">
        <v>328</v>
      </c>
      <c r="V30" s="39" t="s">
        <v>248</v>
      </c>
    </row>
    <row r="31" spans="1:24" ht="11.1" customHeight="1" x14ac:dyDescent="0.2">
      <c r="A31" s="43" t="s">
        <v>329</v>
      </c>
    </row>
    <row r="32" spans="1:24" ht="11.1" customHeight="1" x14ac:dyDescent="0.2">
      <c r="A32" s="44" t="s">
        <v>330</v>
      </c>
    </row>
    <row r="33" spans="1:1" ht="11.1" customHeight="1" x14ac:dyDescent="0.2">
      <c r="A33" s="44" t="s">
        <v>331</v>
      </c>
    </row>
    <row r="34" spans="1:1" ht="11.1" customHeight="1" x14ac:dyDescent="0.2">
      <c r="A34" s="44" t="s">
        <v>332</v>
      </c>
    </row>
    <row r="35" spans="1:1" ht="12" customHeight="1" x14ac:dyDescent="0.2">
      <c r="A35" t="s">
        <v>333</v>
      </c>
    </row>
  </sheetData>
  <mergeCells count="2">
    <mergeCell ref="A2:B3"/>
    <mergeCell ref="C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"/>
  <sheetViews>
    <sheetView workbookViewId="0">
      <selection activeCell="C10" sqref="C10"/>
    </sheetView>
  </sheetViews>
  <sheetFormatPr defaultColWidth="12" defaultRowHeight="12.75" x14ac:dyDescent="0.2"/>
  <cols>
    <col min="1" max="1" width="21.1640625" customWidth="1"/>
  </cols>
  <sheetData>
    <row r="1" spans="1:35" x14ac:dyDescent="0.2">
      <c r="B1" t="s">
        <v>343</v>
      </c>
      <c r="C1" t="s">
        <v>344</v>
      </c>
      <c r="D1" t="s">
        <v>345</v>
      </c>
      <c r="F1" t="s">
        <v>346</v>
      </c>
      <c r="H1" t="s">
        <v>347</v>
      </c>
      <c r="I1" t="s">
        <v>348</v>
      </c>
      <c r="J1" t="s">
        <v>349</v>
      </c>
      <c r="L1" t="s">
        <v>350</v>
      </c>
      <c r="N1" t="s">
        <v>351</v>
      </c>
      <c r="P1" t="s">
        <v>352</v>
      </c>
      <c r="Q1" t="s">
        <v>353</v>
      </c>
      <c r="S1" t="s">
        <v>354</v>
      </c>
      <c r="U1" t="s">
        <v>355</v>
      </c>
      <c r="V1" t="s">
        <v>356</v>
      </c>
      <c r="X1" t="s">
        <v>357</v>
      </c>
      <c r="Z1" t="s">
        <v>358</v>
      </c>
      <c r="AB1" t="s">
        <v>359</v>
      </c>
      <c r="AD1" t="s">
        <v>360</v>
      </c>
      <c r="AF1" t="s">
        <v>361</v>
      </c>
      <c r="AH1" t="s">
        <v>362</v>
      </c>
    </row>
    <row r="2" spans="1:35" x14ac:dyDescent="0.2">
      <c r="A2" s="50" t="s">
        <v>364</v>
      </c>
      <c r="B2" t="s">
        <v>363</v>
      </c>
      <c r="C2" t="s">
        <v>363</v>
      </c>
      <c r="D2">
        <v>45</v>
      </c>
      <c r="E2">
        <v>18.954946583939506</v>
      </c>
      <c r="F2">
        <v>2.6</v>
      </c>
      <c r="G2">
        <v>0.95393920141694666</v>
      </c>
      <c r="J2" t="s">
        <v>363</v>
      </c>
      <c r="L2" t="s">
        <v>363</v>
      </c>
      <c r="N2">
        <v>8</v>
      </c>
      <c r="S2">
        <v>50.616666666666674</v>
      </c>
      <c r="T2">
        <v>24.457735654253288</v>
      </c>
      <c r="V2">
        <v>7.666666666666667</v>
      </c>
      <c r="W2">
        <v>3.8552993831002711</v>
      </c>
      <c r="X2">
        <v>9.6</v>
      </c>
      <c r="Y2">
        <v>4.0730823708832604</v>
      </c>
      <c r="Z2">
        <v>1.7000000000000002</v>
      </c>
      <c r="AA2">
        <v>0.98657657246324948</v>
      </c>
      <c r="AB2">
        <v>7.1333333333333329</v>
      </c>
      <c r="AC2">
        <v>3.4428670223134312</v>
      </c>
      <c r="AD2">
        <v>5.833333333333333</v>
      </c>
      <c r="AE2">
        <v>2.8041635710730817</v>
      </c>
      <c r="AF2">
        <v>5.7666666666666657</v>
      </c>
      <c r="AG2">
        <v>2.4583192089989745</v>
      </c>
      <c r="AH2">
        <v>3.3333333333333335</v>
      </c>
      <c r="AI2">
        <v>5.7735026918962573</v>
      </c>
    </row>
    <row r="3" spans="1:35" x14ac:dyDescent="0.2">
      <c r="A3" s="50" t="s">
        <v>365</v>
      </c>
      <c r="B3" t="s">
        <v>363</v>
      </c>
      <c r="D3">
        <v>60.466666666666669</v>
      </c>
      <c r="E3">
        <v>19.043721625074575</v>
      </c>
      <c r="F3">
        <v>3.7999999999999994</v>
      </c>
      <c r="G3">
        <v>0.50000000000000355</v>
      </c>
      <c r="J3" t="s">
        <v>363</v>
      </c>
      <c r="L3" t="s">
        <v>363</v>
      </c>
      <c r="N3">
        <v>31.333333333333332</v>
      </c>
      <c r="S3">
        <v>58.333333333333336</v>
      </c>
      <c r="T3">
        <v>9.9811488984651966</v>
      </c>
      <c r="V3">
        <v>15.199999999999998</v>
      </c>
      <c r="W3">
        <v>1.1357816691600544</v>
      </c>
      <c r="X3">
        <v>9.0333333333333332</v>
      </c>
      <c r="Y3">
        <v>1.1503622617825013</v>
      </c>
      <c r="Z3">
        <v>2.0333333333333332</v>
      </c>
      <c r="AA3">
        <v>0.20816659994661335</v>
      </c>
      <c r="AB3">
        <v>7.3500000000000005</v>
      </c>
      <c r="AC3">
        <v>1.0965856099730658</v>
      </c>
      <c r="AD3">
        <v>6.833333333333333</v>
      </c>
      <c r="AE3">
        <v>1.1015141094572227</v>
      </c>
      <c r="AF3">
        <v>5.8666666666666671</v>
      </c>
      <c r="AG3">
        <v>0.85049005481153583</v>
      </c>
      <c r="AH3" t="s">
        <v>363</v>
      </c>
    </row>
    <row r="4" spans="1:35" x14ac:dyDescent="0.2">
      <c r="A4" s="50" t="s">
        <v>366</v>
      </c>
      <c r="B4">
        <v>0</v>
      </c>
      <c r="C4" t="s">
        <v>363</v>
      </c>
      <c r="D4">
        <v>34.466666666666669</v>
      </c>
      <c r="E4">
        <v>20.048025671704757</v>
      </c>
      <c r="F4">
        <v>2.3666666666666667</v>
      </c>
      <c r="G4">
        <v>0.47258156262526207</v>
      </c>
      <c r="J4" t="s">
        <v>363</v>
      </c>
      <c r="L4" t="s">
        <v>363</v>
      </c>
      <c r="N4">
        <v>23.066666666666666</v>
      </c>
      <c r="S4">
        <v>47</v>
      </c>
      <c r="T4">
        <v>28.27932106681487</v>
      </c>
      <c r="V4">
        <v>14.033333333333331</v>
      </c>
      <c r="W4">
        <v>7.7054093553381957</v>
      </c>
      <c r="X4">
        <v>7.4000000000000012</v>
      </c>
      <c r="Y4">
        <v>3.6013886210738191</v>
      </c>
      <c r="Z4">
        <v>1.95</v>
      </c>
      <c r="AA4">
        <v>1.2124355652982142</v>
      </c>
      <c r="AB4">
        <v>5.5666666666666664</v>
      </c>
      <c r="AC4">
        <v>3.4645827069552446</v>
      </c>
      <c r="AD4">
        <v>5.333333333333333</v>
      </c>
      <c r="AE4">
        <v>3.4703506066870733</v>
      </c>
      <c r="AF4">
        <v>4.0666666666666664</v>
      </c>
      <c r="AG4">
        <v>2.1007935008784995</v>
      </c>
      <c r="AH4">
        <v>4.0333333333333332</v>
      </c>
      <c r="AI4">
        <v>6.985938257194471</v>
      </c>
    </row>
    <row r="5" spans="1:35" x14ac:dyDescent="0.2">
      <c r="A5" s="50" t="s">
        <v>367</v>
      </c>
      <c r="B5" t="s">
        <v>363</v>
      </c>
      <c r="C5" t="s">
        <v>363</v>
      </c>
      <c r="D5">
        <v>19.433333333333334</v>
      </c>
      <c r="E5">
        <v>7.3077584342487203</v>
      </c>
      <c r="F5">
        <v>1.7666666666666668</v>
      </c>
      <c r="G5">
        <v>0.66583281184793863</v>
      </c>
      <c r="L5">
        <v>0</v>
      </c>
      <c r="N5">
        <v>14</v>
      </c>
      <c r="S5">
        <v>32.333333333333336</v>
      </c>
      <c r="T5">
        <v>21.052632456140334</v>
      </c>
      <c r="V5">
        <v>10.266666666666667</v>
      </c>
      <c r="W5">
        <v>3.6004629331980782</v>
      </c>
      <c r="X5">
        <v>5.7333333333333334</v>
      </c>
      <c r="Y5">
        <v>1.5885003409925118</v>
      </c>
      <c r="Z5">
        <v>1.3</v>
      </c>
      <c r="AA5">
        <v>0.75055534994651363</v>
      </c>
      <c r="AB5">
        <v>2.5499999999999998</v>
      </c>
      <c r="AC5">
        <v>0.77781745930520374</v>
      </c>
      <c r="AD5">
        <v>2.8</v>
      </c>
      <c r="AE5">
        <v>0.70710678118654879</v>
      </c>
      <c r="AF5">
        <v>3.0333333333333332</v>
      </c>
      <c r="AG5">
        <v>1.242309676905617</v>
      </c>
      <c r="AH5">
        <v>6.7666666666666666</v>
      </c>
      <c r="AI5">
        <v>5.8654354768706929</v>
      </c>
    </row>
    <row r="6" spans="1:35" x14ac:dyDescent="0.2">
      <c r="A6" s="50" t="s">
        <v>368</v>
      </c>
      <c r="B6" t="s">
        <v>363</v>
      </c>
      <c r="D6">
        <v>28.850000000000005</v>
      </c>
      <c r="E6">
        <v>18.977684263365742</v>
      </c>
      <c r="F6">
        <v>2.9333333333333331</v>
      </c>
      <c r="G6">
        <v>1.4571661996262928</v>
      </c>
      <c r="I6" t="s">
        <v>363</v>
      </c>
      <c r="L6">
        <v>5.9333333333333336</v>
      </c>
      <c r="M6">
        <v>10.27683479157534</v>
      </c>
      <c r="N6">
        <v>11.5</v>
      </c>
      <c r="O6">
        <v>19.918584287042091</v>
      </c>
      <c r="S6">
        <v>38.300000000000004</v>
      </c>
      <c r="T6">
        <v>39.940330494376227</v>
      </c>
      <c r="V6">
        <v>10.299999999999999</v>
      </c>
      <c r="W6">
        <v>11.001363551851197</v>
      </c>
      <c r="X6">
        <v>7.333333333333333</v>
      </c>
      <c r="Y6">
        <v>4.497036060933171</v>
      </c>
      <c r="Z6">
        <v>1.8</v>
      </c>
      <c r="AA6">
        <v>1.2727922061357855</v>
      </c>
      <c r="AB6">
        <v>5.333333333333333</v>
      </c>
      <c r="AC6">
        <v>4.3038742236888554</v>
      </c>
      <c r="AD6">
        <v>5.1333333333333329</v>
      </c>
      <c r="AE6">
        <v>4.8644972333565288</v>
      </c>
      <c r="AF6">
        <v>3.2333333333333329</v>
      </c>
      <c r="AG6">
        <v>2.2233608194203063</v>
      </c>
      <c r="AH6" t="s">
        <v>363</v>
      </c>
    </row>
    <row r="7" spans="1:35" x14ac:dyDescent="0.2">
      <c r="A7" s="50" t="s">
        <v>369</v>
      </c>
      <c r="B7" t="s">
        <v>363</v>
      </c>
      <c r="D7">
        <v>18.866666666666667</v>
      </c>
      <c r="E7">
        <v>5.5247926054588978</v>
      </c>
      <c r="F7">
        <v>4.3</v>
      </c>
      <c r="G7">
        <v>1.8248287590894674</v>
      </c>
      <c r="L7">
        <v>11.866666666666667</v>
      </c>
      <c r="M7">
        <v>10.576546380238369</v>
      </c>
      <c r="N7">
        <v>17.433333333333334</v>
      </c>
      <c r="O7">
        <v>16.662632845181861</v>
      </c>
      <c r="S7">
        <v>56</v>
      </c>
      <c r="T7">
        <v>48.904907729183996</v>
      </c>
      <c r="V7">
        <v>12.366666666666667</v>
      </c>
      <c r="W7">
        <v>8.738611636486274</v>
      </c>
      <c r="X7">
        <v>8.5666666666666664</v>
      </c>
      <c r="Y7">
        <v>2.8360771028541056</v>
      </c>
      <c r="Z7">
        <v>1.2000000000000002</v>
      </c>
      <c r="AA7">
        <v>0.14142135623730948</v>
      </c>
      <c r="AB7">
        <v>7.2</v>
      </c>
      <c r="AC7">
        <v>3.5594943461115376</v>
      </c>
      <c r="AD7">
        <v>8.9</v>
      </c>
      <c r="AE7">
        <v>6.5505724940649284</v>
      </c>
      <c r="AF7">
        <v>3.9333333333333336</v>
      </c>
      <c r="AG7">
        <v>2.0599352740640509</v>
      </c>
      <c r="AH7" t="s">
        <v>363</v>
      </c>
    </row>
    <row r="8" spans="1:35" x14ac:dyDescent="0.2">
      <c r="A8" s="50" t="s">
        <v>370</v>
      </c>
      <c r="B8">
        <v>0</v>
      </c>
      <c r="C8" t="s">
        <v>363</v>
      </c>
      <c r="D8">
        <v>25.283333333333331</v>
      </c>
      <c r="E8">
        <v>10.668216033308173</v>
      </c>
      <c r="F8">
        <v>1.625</v>
      </c>
      <c r="G8">
        <v>0.9464847243000456</v>
      </c>
      <c r="L8">
        <v>0</v>
      </c>
      <c r="M8">
        <v>0</v>
      </c>
      <c r="N8">
        <v>14</v>
      </c>
      <c r="O8">
        <v>12.150720143267229</v>
      </c>
      <c r="S8">
        <v>30.266666666666666</v>
      </c>
      <c r="T8">
        <v>11.664190213355289</v>
      </c>
      <c r="V8">
        <v>5.3</v>
      </c>
      <c r="W8">
        <v>1.9974984355438201</v>
      </c>
      <c r="X8">
        <v>6.6333333333333329</v>
      </c>
      <c r="Y8">
        <v>2.2854612955229285</v>
      </c>
      <c r="Z8">
        <v>1.95</v>
      </c>
      <c r="AA8">
        <v>1.1269427669584644</v>
      </c>
      <c r="AB8">
        <v>3.1</v>
      </c>
      <c r="AC8">
        <v>1.3076696830622017</v>
      </c>
      <c r="AD8">
        <v>3.0333333333333332</v>
      </c>
      <c r="AE8">
        <v>1.0785793124908969</v>
      </c>
      <c r="AF8">
        <v>4.2333333333333334</v>
      </c>
      <c r="AG8">
        <v>1.8475208614068035</v>
      </c>
      <c r="AH8">
        <v>16.133333333333333</v>
      </c>
      <c r="AI8">
        <v>14.023313921228935</v>
      </c>
    </row>
    <row r="9" spans="1:35" x14ac:dyDescent="0.2">
      <c r="A9" t="s">
        <v>341</v>
      </c>
      <c r="B9" t="s">
        <v>363</v>
      </c>
      <c r="C9" t="s">
        <v>363</v>
      </c>
      <c r="D9">
        <v>13.55</v>
      </c>
      <c r="E9">
        <v>7.0710678118654502E-2</v>
      </c>
      <c r="F9">
        <v>3.05</v>
      </c>
      <c r="G9">
        <v>0.91923881554251508</v>
      </c>
      <c r="I9" t="s">
        <v>363</v>
      </c>
      <c r="J9">
        <v>0</v>
      </c>
      <c r="L9">
        <v>7.65</v>
      </c>
      <c r="N9">
        <v>12.7</v>
      </c>
      <c r="O9">
        <v>2.8284271247461801</v>
      </c>
      <c r="S9">
        <v>71.05</v>
      </c>
      <c r="T9">
        <v>23.688077169749302</v>
      </c>
      <c r="V9">
        <v>10.1</v>
      </c>
      <c r="W9">
        <v>2.2627416997969529</v>
      </c>
      <c r="X9">
        <v>5.3</v>
      </c>
      <c r="Y9">
        <v>0.70710678118654757</v>
      </c>
      <c r="Z9" t="s">
        <v>363</v>
      </c>
      <c r="AB9">
        <v>4.0999999999999996</v>
      </c>
      <c r="AC9">
        <v>0.84852813742386057</v>
      </c>
      <c r="AD9">
        <v>2.75</v>
      </c>
      <c r="AE9">
        <v>0.49497474683058429</v>
      </c>
      <c r="AF9">
        <v>2.0499999999999998</v>
      </c>
      <c r="AG9">
        <v>0.35355339059327379</v>
      </c>
      <c r="AH9" t="s">
        <v>363</v>
      </c>
    </row>
    <row r="10" spans="1:35" x14ac:dyDescent="0.2">
      <c r="A10" t="s">
        <v>342</v>
      </c>
      <c r="B10">
        <v>0</v>
      </c>
      <c r="C10" t="s">
        <v>363</v>
      </c>
      <c r="D10">
        <v>18.3</v>
      </c>
      <c r="E10">
        <v>1.8384776310850246</v>
      </c>
      <c r="F10">
        <v>2.0499999999999998</v>
      </c>
      <c r="G10">
        <v>7.0710678118654821E-2</v>
      </c>
      <c r="J10" t="s">
        <v>363</v>
      </c>
      <c r="L10" t="s">
        <v>363</v>
      </c>
      <c r="N10">
        <v>0</v>
      </c>
      <c r="O10">
        <v>0</v>
      </c>
      <c r="S10">
        <v>55.65</v>
      </c>
      <c r="T10">
        <v>7.4246212024587486</v>
      </c>
      <c r="V10">
        <v>4.8499999999999996</v>
      </c>
      <c r="W10">
        <v>0.4949747468305834</v>
      </c>
      <c r="X10">
        <v>5.0500000000000007</v>
      </c>
      <c r="Y10">
        <v>0.4949747468305834</v>
      </c>
      <c r="Z10" t="s">
        <v>363</v>
      </c>
      <c r="AB10">
        <v>4.4000000000000004</v>
      </c>
      <c r="AC10">
        <v>0.4242640687119289</v>
      </c>
      <c r="AD10">
        <v>2.1</v>
      </c>
      <c r="AE10">
        <v>0</v>
      </c>
      <c r="AF10">
        <v>1.9</v>
      </c>
      <c r="AG10">
        <v>0.14142135623730948</v>
      </c>
      <c r="AH10">
        <v>15.35</v>
      </c>
      <c r="AI10">
        <v>5.8689862838483435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26"/>
  <sheetViews>
    <sheetView topLeftCell="BD1" zoomScale="60" zoomScaleNormal="60" workbookViewId="0">
      <selection activeCell="CE2" sqref="CE2"/>
    </sheetView>
  </sheetViews>
  <sheetFormatPr defaultColWidth="12" defaultRowHeight="12.75" x14ac:dyDescent="0.2"/>
  <sheetData>
    <row r="1" spans="1:85" ht="36" x14ac:dyDescent="0.2">
      <c r="A1" s="50" t="s">
        <v>372</v>
      </c>
      <c r="B1" s="50" t="s">
        <v>374</v>
      </c>
      <c r="C1" s="50" t="s">
        <v>373</v>
      </c>
      <c r="D1" s="46" t="s">
        <v>343</v>
      </c>
      <c r="E1" s="46" t="s">
        <v>344</v>
      </c>
      <c r="F1" s="46" t="s">
        <v>345</v>
      </c>
      <c r="G1" s="46" t="s">
        <v>346</v>
      </c>
      <c r="H1" s="46" t="s">
        <v>347</v>
      </c>
      <c r="I1" s="46" t="s">
        <v>348</v>
      </c>
      <c r="J1" s="46" t="s">
        <v>349</v>
      </c>
      <c r="K1" s="46" t="s">
        <v>350</v>
      </c>
      <c r="L1" s="46" t="s">
        <v>351</v>
      </c>
      <c r="M1" s="46" t="s">
        <v>352</v>
      </c>
      <c r="N1" s="46" t="s">
        <v>353</v>
      </c>
      <c r="O1" s="46" t="s">
        <v>354</v>
      </c>
      <c r="P1" s="46" t="s">
        <v>355</v>
      </c>
      <c r="Q1" s="46" t="s">
        <v>356</v>
      </c>
      <c r="R1" s="46" t="s">
        <v>357</v>
      </c>
      <c r="S1" s="46" t="s">
        <v>358</v>
      </c>
      <c r="T1" s="46" t="s">
        <v>359</v>
      </c>
      <c r="U1" s="46" t="s">
        <v>360</v>
      </c>
      <c r="V1" s="46" t="s">
        <v>361</v>
      </c>
      <c r="W1" s="46" t="s">
        <v>362</v>
      </c>
      <c r="AS1" s="50" t="s">
        <v>375</v>
      </c>
      <c r="BN1" s="50" t="s">
        <v>376</v>
      </c>
    </row>
    <row r="2" spans="1:85" ht="18" x14ac:dyDescent="0.2">
      <c r="A2" s="45">
        <v>0.2006</v>
      </c>
      <c r="B2" s="45">
        <v>150</v>
      </c>
      <c r="C2" s="56">
        <v>1</v>
      </c>
      <c r="D2" s="5" t="s">
        <v>25</v>
      </c>
      <c r="E2" s="5" t="s">
        <v>25</v>
      </c>
      <c r="F2" s="49">
        <v>59.3</v>
      </c>
      <c r="G2" s="7">
        <v>3.5</v>
      </c>
      <c r="H2" s="8">
        <v>0</v>
      </c>
      <c r="I2" s="8">
        <v>0</v>
      </c>
      <c r="J2" s="5" t="s">
        <v>25</v>
      </c>
      <c r="K2" s="5" t="s">
        <v>25</v>
      </c>
      <c r="L2" s="7">
        <v>13.8</v>
      </c>
      <c r="M2" s="8">
        <v>0</v>
      </c>
      <c r="N2" s="8">
        <v>0</v>
      </c>
      <c r="O2" s="7">
        <v>71.8</v>
      </c>
      <c r="P2" s="8">
        <v>0</v>
      </c>
      <c r="Q2" s="6">
        <v>10.9</v>
      </c>
      <c r="R2" s="6">
        <v>12.1</v>
      </c>
      <c r="S2" s="7">
        <v>1.8</v>
      </c>
      <c r="T2" s="7">
        <v>9.6</v>
      </c>
      <c r="U2" s="7">
        <v>7.3</v>
      </c>
      <c r="V2" s="7">
        <v>7.7</v>
      </c>
      <c r="W2" s="55">
        <v>10</v>
      </c>
      <c r="X2" t="e">
        <f>D2*10*5/1000</f>
        <v>#VALUE!</v>
      </c>
      <c r="Y2" t="e">
        <f t="shared" ref="Y2:AQ15" si="0">E2*10*5/1000</f>
        <v>#VALUE!</v>
      </c>
      <c r="Z2" t="e">
        <f>F2*AU2º10*5/1000</f>
        <v>#NAME?</v>
      </c>
      <c r="AA2">
        <f t="shared" si="0"/>
        <v>0.17499999999999999</v>
      </c>
      <c r="AB2">
        <f t="shared" si="0"/>
        <v>0</v>
      </c>
      <c r="AC2">
        <f t="shared" si="0"/>
        <v>0</v>
      </c>
      <c r="AD2" t="e">
        <f t="shared" si="0"/>
        <v>#VALUE!</v>
      </c>
      <c r="AE2" t="e">
        <f t="shared" si="0"/>
        <v>#VALUE!</v>
      </c>
      <c r="AF2">
        <f t="shared" si="0"/>
        <v>0.69</v>
      </c>
      <c r="AG2">
        <f t="shared" si="0"/>
        <v>0</v>
      </c>
      <c r="AH2">
        <f t="shared" si="0"/>
        <v>0</v>
      </c>
      <c r="AI2">
        <f t="shared" si="0"/>
        <v>3.59</v>
      </c>
      <c r="AJ2">
        <f t="shared" si="0"/>
        <v>0</v>
      </c>
      <c r="AK2">
        <f t="shared" si="0"/>
        <v>0.54500000000000004</v>
      </c>
      <c r="AL2">
        <f t="shared" si="0"/>
        <v>0.60499999999999998</v>
      </c>
      <c r="AM2">
        <f t="shared" si="0"/>
        <v>0.09</v>
      </c>
      <c r="AN2">
        <f t="shared" si="0"/>
        <v>0.48</v>
      </c>
      <c r="AO2">
        <f t="shared" si="0"/>
        <v>0.36499999999999999</v>
      </c>
      <c r="AP2">
        <f t="shared" si="0"/>
        <v>0.38500000000000001</v>
      </c>
      <c r="AQ2">
        <f t="shared" si="0"/>
        <v>0.5</v>
      </c>
      <c r="AS2" t="e">
        <f>X2*30</f>
        <v>#VALUE!</v>
      </c>
      <c r="AT2" t="e">
        <f t="shared" ref="AT2:BJ16" si="1">Y2*30</f>
        <v>#VALUE!</v>
      </c>
      <c r="AU2" t="e">
        <f t="shared" si="1"/>
        <v>#NAME?</v>
      </c>
      <c r="AV2">
        <f t="shared" si="1"/>
        <v>5.25</v>
      </c>
      <c r="AW2">
        <f t="shared" si="1"/>
        <v>0</v>
      </c>
      <c r="AX2">
        <f t="shared" si="1"/>
        <v>0</v>
      </c>
      <c r="AY2" t="e">
        <f t="shared" si="1"/>
        <v>#VALUE!</v>
      </c>
      <c r="AZ2" t="e">
        <f t="shared" si="1"/>
        <v>#VALUE!</v>
      </c>
      <c r="BA2">
        <f t="shared" si="1"/>
        <v>20.7</v>
      </c>
      <c r="BB2">
        <f t="shared" si="1"/>
        <v>0</v>
      </c>
      <c r="BC2">
        <f t="shared" si="1"/>
        <v>0</v>
      </c>
      <c r="BD2">
        <f t="shared" si="1"/>
        <v>107.69999999999999</v>
      </c>
      <c r="BE2">
        <f t="shared" si="1"/>
        <v>0</v>
      </c>
      <c r="BF2">
        <f t="shared" si="1"/>
        <v>16.350000000000001</v>
      </c>
      <c r="BG2">
        <f t="shared" si="1"/>
        <v>18.149999999999999</v>
      </c>
      <c r="BH2">
        <f t="shared" si="1"/>
        <v>2.6999999999999997</v>
      </c>
      <c r="BI2">
        <f t="shared" si="1"/>
        <v>14.399999999999999</v>
      </c>
      <c r="BJ2">
        <f t="shared" si="1"/>
        <v>10.95</v>
      </c>
      <c r="BK2">
        <f>AP2*30</f>
        <v>11.55</v>
      </c>
      <c r="BL2">
        <f t="shared" ref="BL2:BL26" si="2">AQ2*30</f>
        <v>15</v>
      </c>
      <c r="BN2" t="e">
        <f>AS2/$A2</f>
        <v>#VALUE!</v>
      </c>
      <c r="BO2" t="e">
        <f t="shared" ref="BO2:CG15" si="3">AT2/$A2</f>
        <v>#VALUE!</v>
      </c>
      <c r="BP2" t="e">
        <f>AU2/$A2</f>
        <v>#NAME?</v>
      </c>
      <c r="BQ2">
        <f t="shared" si="3"/>
        <v>26.17148554336989</v>
      </c>
      <c r="BR2">
        <f t="shared" si="3"/>
        <v>0</v>
      </c>
      <c r="BS2">
        <f t="shared" si="3"/>
        <v>0</v>
      </c>
      <c r="BT2" t="e">
        <f t="shared" si="3"/>
        <v>#VALUE!</v>
      </c>
      <c r="BU2" t="e">
        <f t="shared" si="3"/>
        <v>#VALUE!</v>
      </c>
      <c r="BV2">
        <f t="shared" si="3"/>
        <v>103.19042871385842</v>
      </c>
      <c r="BW2">
        <f t="shared" si="3"/>
        <v>0</v>
      </c>
      <c r="BX2">
        <f t="shared" si="3"/>
        <v>0</v>
      </c>
      <c r="BY2">
        <f t="shared" si="3"/>
        <v>536.88933200398799</v>
      </c>
      <c r="BZ2">
        <f t="shared" si="3"/>
        <v>0</v>
      </c>
      <c r="CA2">
        <f t="shared" si="3"/>
        <v>81.505483549351951</v>
      </c>
      <c r="CB2">
        <f t="shared" si="3"/>
        <v>90.478564307078756</v>
      </c>
      <c r="CC2">
        <f t="shared" si="3"/>
        <v>13.459621136590227</v>
      </c>
      <c r="CD2">
        <f t="shared" si="3"/>
        <v>71.784646061814556</v>
      </c>
      <c r="CE2">
        <f t="shared" si="3"/>
        <v>54.586241276171485</v>
      </c>
      <c r="CF2">
        <f t="shared" si="3"/>
        <v>57.577268195413765</v>
      </c>
      <c r="CG2">
        <f t="shared" si="3"/>
        <v>74.775672981056829</v>
      </c>
    </row>
    <row r="3" spans="1:85" ht="18" x14ac:dyDescent="0.2">
      <c r="A3" s="45">
        <v>0.20169999999999999</v>
      </c>
      <c r="B3" s="45">
        <v>150</v>
      </c>
      <c r="C3" s="63">
        <v>2</v>
      </c>
      <c r="D3" s="11" t="s">
        <v>25</v>
      </c>
      <c r="E3" s="12">
        <v>0</v>
      </c>
      <c r="F3" s="13">
        <v>52.5</v>
      </c>
      <c r="G3" s="14">
        <v>4.3</v>
      </c>
      <c r="H3" s="8">
        <v>0</v>
      </c>
      <c r="I3" s="12">
        <v>0</v>
      </c>
      <c r="J3" s="11" t="s">
        <v>25</v>
      </c>
      <c r="K3" s="11" t="s">
        <v>25</v>
      </c>
      <c r="L3" s="14">
        <v>35.799999999999997</v>
      </c>
      <c r="M3" s="8">
        <v>0</v>
      </c>
      <c r="N3" s="8">
        <v>0</v>
      </c>
      <c r="O3" s="14">
        <v>69.7</v>
      </c>
      <c r="P3" s="8">
        <v>0</v>
      </c>
      <c r="Q3" s="13">
        <v>16</v>
      </c>
      <c r="R3" s="14">
        <v>9</v>
      </c>
      <c r="S3" s="14">
        <v>2.2000000000000002</v>
      </c>
      <c r="T3" s="14">
        <v>7.6</v>
      </c>
      <c r="U3" s="14">
        <v>6.9</v>
      </c>
      <c r="V3" s="14">
        <v>5.9</v>
      </c>
      <c r="W3" s="11" t="s">
        <v>25</v>
      </c>
      <c r="X3" t="e">
        <f t="shared" ref="X3:X26" si="4">D3*10*5/1000</f>
        <v>#VALUE!</v>
      </c>
      <c r="Y3">
        <f t="shared" si="0"/>
        <v>0</v>
      </c>
      <c r="Z3">
        <f t="shared" si="0"/>
        <v>2.625</v>
      </c>
      <c r="AA3">
        <f t="shared" si="0"/>
        <v>0.215</v>
      </c>
      <c r="AB3">
        <f t="shared" si="0"/>
        <v>0</v>
      </c>
      <c r="AC3">
        <f t="shared" si="0"/>
        <v>0</v>
      </c>
      <c r="AD3" t="e">
        <f t="shared" si="0"/>
        <v>#VALUE!</v>
      </c>
      <c r="AE3" t="e">
        <f t="shared" si="0"/>
        <v>#VALUE!</v>
      </c>
      <c r="AF3">
        <f t="shared" si="0"/>
        <v>1.79</v>
      </c>
      <c r="AG3">
        <f t="shared" si="0"/>
        <v>0</v>
      </c>
      <c r="AH3">
        <f t="shared" si="0"/>
        <v>0</v>
      </c>
      <c r="AI3">
        <f t="shared" si="0"/>
        <v>3.4849999999999999</v>
      </c>
      <c r="AJ3">
        <f t="shared" si="0"/>
        <v>0</v>
      </c>
      <c r="AK3">
        <f t="shared" si="0"/>
        <v>0.8</v>
      </c>
      <c r="AL3">
        <f t="shared" si="0"/>
        <v>0.45</v>
      </c>
      <c r="AM3">
        <f t="shared" si="0"/>
        <v>0.11</v>
      </c>
      <c r="AN3">
        <f t="shared" si="0"/>
        <v>0.38</v>
      </c>
      <c r="AO3">
        <f t="shared" si="0"/>
        <v>0.34499999999999997</v>
      </c>
      <c r="AP3">
        <f t="shared" si="0"/>
        <v>0.29499999999999998</v>
      </c>
      <c r="AQ3" t="e">
        <f t="shared" si="0"/>
        <v>#VALUE!</v>
      </c>
      <c r="AS3" t="e">
        <f t="shared" ref="AS3:AS26" si="5">X3*30</f>
        <v>#VALUE!</v>
      </c>
      <c r="AT3">
        <f t="shared" si="1"/>
        <v>0</v>
      </c>
      <c r="AU3">
        <f t="shared" si="1"/>
        <v>78.75</v>
      </c>
      <c r="AV3">
        <f t="shared" si="1"/>
        <v>6.45</v>
      </c>
      <c r="AW3">
        <f t="shared" si="1"/>
        <v>0</v>
      </c>
      <c r="AX3">
        <f t="shared" si="1"/>
        <v>0</v>
      </c>
      <c r="AY3" t="e">
        <f t="shared" si="1"/>
        <v>#VALUE!</v>
      </c>
      <c r="AZ3" t="e">
        <f t="shared" si="1"/>
        <v>#VALUE!</v>
      </c>
      <c r="BA3">
        <f t="shared" si="1"/>
        <v>53.7</v>
      </c>
      <c r="BB3">
        <f t="shared" si="1"/>
        <v>0</v>
      </c>
      <c r="BC3">
        <f t="shared" si="1"/>
        <v>0</v>
      </c>
      <c r="BD3">
        <f t="shared" si="1"/>
        <v>104.55</v>
      </c>
      <c r="BE3">
        <f t="shared" si="1"/>
        <v>0</v>
      </c>
      <c r="BF3">
        <f t="shared" si="1"/>
        <v>24</v>
      </c>
      <c r="BG3">
        <f t="shared" si="1"/>
        <v>13.5</v>
      </c>
      <c r="BH3">
        <f t="shared" si="1"/>
        <v>3.3</v>
      </c>
      <c r="BI3">
        <f t="shared" si="1"/>
        <v>11.4</v>
      </c>
      <c r="BJ3">
        <f t="shared" si="1"/>
        <v>10.35</v>
      </c>
      <c r="BK3">
        <f t="shared" ref="BK3:BK26" si="6">AP3*30</f>
        <v>8.85</v>
      </c>
      <c r="BL3" t="e">
        <f t="shared" si="2"/>
        <v>#VALUE!</v>
      </c>
      <c r="BN3" t="e">
        <f t="shared" ref="BN3:BN26" si="7">AS3/$A3</f>
        <v>#VALUE!</v>
      </c>
      <c r="BO3">
        <f t="shared" si="3"/>
        <v>0</v>
      </c>
      <c r="BP3">
        <f t="shared" si="3"/>
        <v>390.43133366385723</v>
      </c>
      <c r="BQ3">
        <f t="shared" si="3"/>
        <v>31.978185423896878</v>
      </c>
      <c r="BR3">
        <f t="shared" si="3"/>
        <v>0</v>
      </c>
      <c r="BS3">
        <f t="shared" si="3"/>
        <v>0</v>
      </c>
      <c r="BT3" t="e">
        <f t="shared" si="3"/>
        <v>#VALUE!</v>
      </c>
      <c r="BU3" t="e">
        <f t="shared" si="3"/>
        <v>#VALUE!</v>
      </c>
      <c r="BV3">
        <f t="shared" si="3"/>
        <v>266.23698562221125</v>
      </c>
      <c r="BW3">
        <f t="shared" si="3"/>
        <v>0</v>
      </c>
      <c r="BX3">
        <f t="shared" si="3"/>
        <v>0</v>
      </c>
      <c r="BY3">
        <f t="shared" si="3"/>
        <v>518.34407535944479</v>
      </c>
      <c r="BZ3">
        <f t="shared" si="3"/>
        <v>0</v>
      </c>
      <c r="CA3">
        <f t="shared" si="3"/>
        <v>118.98859692612791</v>
      </c>
      <c r="CB3">
        <f t="shared" si="3"/>
        <v>66.93108577094695</v>
      </c>
      <c r="CC3">
        <f t="shared" si="3"/>
        <v>16.360932077342589</v>
      </c>
      <c r="CD3">
        <f t="shared" si="3"/>
        <v>56.519583539910762</v>
      </c>
      <c r="CE3">
        <f t="shared" si="3"/>
        <v>51.313832424392665</v>
      </c>
      <c r="CF3">
        <f t="shared" si="3"/>
        <v>43.87704511650967</v>
      </c>
      <c r="CG3" t="e">
        <f t="shared" si="3"/>
        <v>#VALUE!</v>
      </c>
    </row>
    <row r="4" spans="1:85" x14ac:dyDescent="0.2">
      <c r="A4" s="45">
        <v>0.19550000000000001</v>
      </c>
      <c r="B4" s="45">
        <v>150</v>
      </c>
      <c r="C4" s="58">
        <v>3</v>
      </c>
      <c r="D4" s="17"/>
      <c r="E4" s="17">
        <v>0</v>
      </c>
      <c r="F4" s="18">
        <v>29.6</v>
      </c>
      <c r="G4" s="19">
        <v>2.2000000000000002</v>
      </c>
      <c r="H4" s="8">
        <v>0</v>
      </c>
      <c r="I4" s="12">
        <v>0</v>
      </c>
      <c r="J4" s="17">
        <v>0</v>
      </c>
      <c r="K4" s="17">
        <v>0</v>
      </c>
      <c r="L4" s="19">
        <v>29</v>
      </c>
      <c r="M4" s="8">
        <v>0</v>
      </c>
      <c r="N4" s="8">
        <v>0</v>
      </c>
      <c r="O4" s="19">
        <v>58.4</v>
      </c>
      <c r="P4" s="8">
        <v>0</v>
      </c>
      <c r="Q4" s="52">
        <v>13.7</v>
      </c>
      <c r="R4" s="19">
        <v>6.7</v>
      </c>
      <c r="S4" s="19">
        <v>1.5</v>
      </c>
      <c r="T4" s="19">
        <v>5.2</v>
      </c>
      <c r="U4" s="19">
        <v>4.9000000000000004</v>
      </c>
      <c r="V4" s="19">
        <v>4</v>
      </c>
      <c r="W4" s="20">
        <v>0</v>
      </c>
      <c r="X4">
        <f t="shared" si="4"/>
        <v>0</v>
      </c>
      <c r="Y4">
        <f t="shared" si="0"/>
        <v>0</v>
      </c>
      <c r="Z4">
        <f t="shared" si="0"/>
        <v>1.48</v>
      </c>
      <c r="AA4">
        <f t="shared" si="0"/>
        <v>0.11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1.45</v>
      </c>
      <c r="AG4">
        <f t="shared" si="0"/>
        <v>0</v>
      </c>
      <c r="AH4">
        <f t="shared" si="0"/>
        <v>0</v>
      </c>
      <c r="AI4">
        <f t="shared" si="0"/>
        <v>2.92</v>
      </c>
      <c r="AJ4">
        <f t="shared" si="0"/>
        <v>0</v>
      </c>
      <c r="AK4">
        <f t="shared" si="0"/>
        <v>0.68500000000000005</v>
      </c>
      <c r="AL4">
        <f t="shared" si="0"/>
        <v>0.33500000000000002</v>
      </c>
      <c r="AM4">
        <f t="shared" si="0"/>
        <v>7.4999999999999997E-2</v>
      </c>
      <c r="AN4">
        <f t="shared" si="0"/>
        <v>0.26</v>
      </c>
      <c r="AO4">
        <f t="shared" si="0"/>
        <v>0.245</v>
      </c>
      <c r="AP4">
        <f t="shared" si="0"/>
        <v>0.2</v>
      </c>
      <c r="AQ4">
        <f t="shared" si="0"/>
        <v>0</v>
      </c>
      <c r="AS4">
        <f t="shared" si="5"/>
        <v>0</v>
      </c>
      <c r="AT4">
        <f t="shared" si="1"/>
        <v>0</v>
      </c>
      <c r="AU4">
        <f t="shared" si="1"/>
        <v>44.4</v>
      </c>
      <c r="AV4">
        <f t="shared" si="1"/>
        <v>3.3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43.5</v>
      </c>
      <c r="BB4">
        <f t="shared" si="1"/>
        <v>0</v>
      </c>
      <c r="BC4">
        <f t="shared" si="1"/>
        <v>0</v>
      </c>
      <c r="BD4">
        <f t="shared" si="1"/>
        <v>87.6</v>
      </c>
      <c r="BE4">
        <f t="shared" si="1"/>
        <v>0</v>
      </c>
      <c r="BF4">
        <f t="shared" si="1"/>
        <v>20.55</v>
      </c>
      <c r="BG4">
        <f t="shared" si="1"/>
        <v>10.050000000000001</v>
      </c>
      <c r="BH4">
        <f t="shared" si="1"/>
        <v>2.25</v>
      </c>
      <c r="BI4">
        <f t="shared" si="1"/>
        <v>7.8000000000000007</v>
      </c>
      <c r="BJ4">
        <f t="shared" si="1"/>
        <v>7.35</v>
      </c>
      <c r="BK4">
        <f t="shared" si="6"/>
        <v>6</v>
      </c>
      <c r="BL4">
        <f t="shared" si="2"/>
        <v>0</v>
      </c>
      <c r="BN4">
        <f t="shared" si="7"/>
        <v>0</v>
      </c>
      <c r="BO4">
        <f t="shared" si="3"/>
        <v>0</v>
      </c>
      <c r="BP4">
        <f t="shared" si="3"/>
        <v>227.10997442455241</v>
      </c>
      <c r="BQ4">
        <f t="shared" si="3"/>
        <v>16.879795396419436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222.50639386189258</v>
      </c>
      <c r="BW4">
        <f t="shared" si="3"/>
        <v>0</v>
      </c>
      <c r="BX4">
        <f t="shared" si="3"/>
        <v>0</v>
      </c>
      <c r="BY4">
        <f t="shared" si="3"/>
        <v>448.08184143222502</v>
      </c>
      <c r="BZ4">
        <f t="shared" si="3"/>
        <v>0</v>
      </c>
      <c r="CA4">
        <f t="shared" si="3"/>
        <v>105.1150895140665</v>
      </c>
      <c r="CB4">
        <f t="shared" si="3"/>
        <v>51.406649616368291</v>
      </c>
      <c r="CC4">
        <f t="shared" si="3"/>
        <v>11.508951406649617</v>
      </c>
      <c r="CD4">
        <f t="shared" si="3"/>
        <v>39.897698209718669</v>
      </c>
      <c r="CE4">
        <f t="shared" si="3"/>
        <v>37.595907928388741</v>
      </c>
      <c r="CF4">
        <f t="shared" si="3"/>
        <v>30.690537084398976</v>
      </c>
      <c r="CG4">
        <f t="shared" si="3"/>
        <v>0</v>
      </c>
    </row>
    <row r="5" spans="1:85" ht="18" x14ac:dyDescent="0.2">
      <c r="A5" s="45">
        <v>0.2031</v>
      </c>
      <c r="B5" s="45">
        <v>150</v>
      </c>
      <c r="C5" s="59">
        <v>4</v>
      </c>
      <c r="D5" s="11" t="s">
        <v>25</v>
      </c>
      <c r="E5" s="12">
        <v>0</v>
      </c>
      <c r="F5" s="13">
        <v>23.4</v>
      </c>
      <c r="G5" s="14">
        <v>2.1</v>
      </c>
      <c r="H5" s="8">
        <v>0</v>
      </c>
      <c r="I5" s="12">
        <v>0</v>
      </c>
      <c r="J5" s="17">
        <v>0</v>
      </c>
      <c r="K5" s="12">
        <v>0</v>
      </c>
      <c r="L5" s="14">
        <v>30.9</v>
      </c>
      <c r="M5" s="8">
        <v>0</v>
      </c>
      <c r="N5" s="8">
        <v>0</v>
      </c>
      <c r="O5" s="51">
        <v>56.2</v>
      </c>
      <c r="P5" s="8">
        <v>0</v>
      </c>
      <c r="Q5" s="52">
        <v>13.9</v>
      </c>
      <c r="R5" s="14">
        <v>6.6</v>
      </c>
      <c r="S5" s="14">
        <v>1.3</v>
      </c>
      <c r="T5" s="12"/>
      <c r="U5" s="12"/>
      <c r="V5" s="14">
        <v>3.8</v>
      </c>
      <c r="W5" s="14">
        <v>10.4</v>
      </c>
      <c r="X5" t="e">
        <f t="shared" si="4"/>
        <v>#VALUE!</v>
      </c>
      <c r="Y5">
        <f t="shared" si="0"/>
        <v>0</v>
      </c>
      <c r="Z5">
        <f t="shared" si="0"/>
        <v>1.17</v>
      </c>
      <c r="AA5">
        <f t="shared" si="0"/>
        <v>0.105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1.5449999999999999</v>
      </c>
      <c r="AG5">
        <f t="shared" si="0"/>
        <v>0</v>
      </c>
      <c r="AH5">
        <f t="shared" si="0"/>
        <v>0</v>
      </c>
      <c r="AI5">
        <f t="shared" si="0"/>
        <v>2.81</v>
      </c>
      <c r="AJ5">
        <f t="shared" si="0"/>
        <v>0</v>
      </c>
      <c r="AK5">
        <f t="shared" si="0"/>
        <v>0.69499999999999995</v>
      </c>
      <c r="AL5">
        <f t="shared" si="0"/>
        <v>0.33</v>
      </c>
      <c r="AM5">
        <f t="shared" si="0"/>
        <v>6.5000000000000002E-2</v>
      </c>
      <c r="AN5">
        <f t="shared" si="0"/>
        <v>0</v>
      </c>
      <c r="AO5">
        <f t="shared" si="0"/>
        <v>0</v>
      </c>
      <c r="AP5">
        <f t="shared" si="0"/>
        <v>0.19</v>
      </c>
      <c r="AQ5">
        <f t="shared" si="0"/>
        <v>0.52</v>
      </c>
      <c r="AS5" t="e">
        <f t="shared" si="5"/>
        <v>#VALUE!</v>
      </c>
      <c r="AT5">
        <f t="shared" si="1"/>
        <v>0</v>
      </c>
      <c r="AU5">
        <f t="shared" si="1"/>
        <v>35.099999999999994</v>
      </c>
      <c r="AV5">
        <f t="shared" si="1"/>
        <v>3.15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46.349999999999994</v>
      </c>
      <c r="BB5">
        <f t="shared" si="1"/>
        <v>0</v>
      </c>
      <c r="BC5">
        <f t="shared" si="1"/>
        <v>0</v>
      </c>
      <c r="BD5">
        <f t="shared" si="1"/>
        <v>84.3</v>
      </c>
      <c r="BE5">
        <f t="shared" si="1"/>
        <v>0</v>
      </c>
      <c r="BF5">
        <f t="shared" si="1"/>
        <v>20.849999999999998</v>
      </c>
      <c r="BG5">
        <f t="shared" si="1"/>
        <v>9.9</v>
      </c>
      <c r="BH5">
        <f t="shared" si="1"/>
        <v>1.9500000000000002</v>
      </c>
      <c r="BI5">
        <f t="shared" si="1"/>
        <v>0</v>
      </c>
      <c r="BJ5">
        <f t="shared" si="1"/>
        <v>0</v>
      </c>
      <c r="BK5">
        <f t="shared" si="6"/>
        <v>5.7</v>
      </c>
      <c r="BL5">
        <f t="shared" si="2"/>
        <v>15.600000000000001</v>
      </c>
      <c r="BN5" t="e">
        <f t="shared" si="7"/>
        <v>#VALUE!</v>
      </c>
      <c r="BO5">
        <f t="shared" si="3"/>
        <v>0</v>
      </c>
      <c r="BP5">
        <f t="shared" si="3"/>
        <v>172.82127031019201</v>
      </c>
      <c r="BQ5">
        <f t="shared" si="3"/>
        <v>15.509601181683898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228.2127031019202</v>
      </c>
      <c r="BW5">
        <f t="shared" si="3"/>
        <v>0</v>
      </c>
      <c r="BX5">
        <f t="shared" si="3"/>
        <v>0</v>
      </c>
      <c r="BY5">
        <f t="shared" si="3"/>
        <v>415.06646971935004</v>
      </c>
      <c r="BZ5">
        <f t="shared" si="3"/>
        <v>0</v>
      </c>
      <c r="CA5">
        <f t="shared" si="3"/>
        <v>102.65878877400294</v>
      </c>
      <c r="CB5">
        <f t="shared" si="3"/>
        <v>48.744460856720828</v>
      </c>
      <c r="CC5">
        <f t="shared" si="3"/>
        <v>9.6011816838995578</v>
      </c>
      <c r="CD5">
        <f t="shared" si="3"/>
        <v>0</v>
      </c>
      <c r="CE5">
        <f t="shared" si="3"/>
        <v>0</v>
      </c>
      <c r="CF5">
        <f t="shared" si="3"/>
        <v>28.064992614475628</v>
      </c>
      <c r="CG5">
        <f t="shared" si="3"/>
        <v>76.809453471196463</v>
      </c>
    </row>
    <row r="6" spans="1:85" ht="18" x14ac:dyDescent="0.2">
      <c r="A6" s="45">
        <v>0.19470000000000001</v>
      </c>
      <c r="B6" s="45">
        <v>150</v>
      </c>
      <c r="C6" s="62">
        <v>5</v>
      </c>
      <c r="D6" s="20" t="s">
        <v>25</v>
      </c>
      <c r="E6" s="17">
        <v>0</v>
      </c>
      <c r="F6" s="18">
        <v>13.05</v>
      </c>
      <c r="G6" s="19">
        <v>1.9</v>
      </c>
      <c r="H6" s="8">
        <v>0</v>
      </c>
      <c r="I6" s="12">
        <v>0</v>
      </c>
      <c r="J6" s="17">
        <v>0</v>
      </c>
      <c r="K6" s="17">
        <v>0</v>
      </c>
      <c r="L6" s="20">
        <v>0</v>
      </c>
      <c r="M6" s="8">
        <v>0</v>
      </c>
      <c r="N6" s="8">
        <v>0</v>
      </c>
      <c r="O6" s="51">
        <v>35.200000000000003</v>
      </c>
      <c r="P6" s="8">
        <v>0</v>
      </c>
      <c r="Q6" s="51">
        <v>7.6</v>
      </c>
      <c r="R6" s="19">
        <v>4.3</v>
      </c>
      <c r="S6" s="20" t="s">
        <v>25</v>
      </c>
      <c r="T6" s="19">
        <v>3</v>
      </c>
      <c r="U6" s="19">
        <v>3</v>
      </c>
      <c r="V6" s="19">
        <v>1.9</v>
      </c>
      <c r="W6" s="20" t="s">
        <v>25</v>
      </c>
      <c r="X6" t="e">
        <f t="shared" si="4"/>
        <v>#VALUE!</v>
      </c>
      <c r="Y6">
        <f t="shared" si="0"/>
        <v>0</v>
      </c>
      <c r="Z6">
        <f t="shared" si="0"/>
        <v>0.65249999999999997</v>
      </c>
      <c r="AA6">
        <f t="shared" si="0"/>
        <v>9.5000000000000001E-2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1.76</v>
      </c>
      <c r="AJ6">
        <f t="shared" si="0"/>
        <v>0</v>
      </c>
      <c r="AK6">
        <f t="shared" si="0"/>
        <v>0.38</v>
      </c>
      <c r="AL6">
        <f t="shared" si="0"/>
        <v>0.215</v>
      </c>
      <c r="AM6" t="e">
        <f t="shared" si="0"/>
        <v>#VALUE!</v>
      </c>
      <c r="AN6">
        <f t="shared" si="0"/>
        <v>0.15</v>
      </c>
      <c r="AO6">
        <f t="shared" si="0"/>
        <v>0.15</v>
      </c>
      <c r="AP6">
        <f t="shared" si="0"/>
        <v>9.5000000000000001E-2</v>
      </c>
      <c r="AQ6" t="e">
        <f t="shared" si="0"/>
        <v>#VALUE!</v>
      </c>
      <c r="AS6" t="e">
        <f t="shared" si="5"/>
        <v>#VALUE!</v>
      </c>
      <c r="AT6">
        <f t="shared" si="1"/>
        <v>0</v>
      </c>
      <c r="AU6">
        <f t="shared" si="1"/>
        <v>19.574999999999999</v>
      </c>
      <c r="AV6">
        <f t="shared" si="1"/>
        <v>2.85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52.8</v>
      </c>
      <c r="BE6">
        <f t="shared" si="1"/>
        <v>0</v>
      </c>
      <c r="BF6">
        <f t="shared" si="1"/>
        <v>11.4</v>
      </c>
      <c r="BG6">
        <f t="shared" si="1"/>
        <v>6.45</v>
      </c>
      <c r="BH6" t="e">
        <f t="shared" si="1"/>
        <v>#VALUE!</v>
      </c>
      <c r="BI6">
        <f t="shared" si="1"/>
        <v>4.5</v>
      </c>
      <c r="BJ6">
        <f t="shared" si="1"/>
        <v>4.5</v>
      </c>
      <c r="BK6">
        <f t="shared" si="6"/>
        <v>2.85</v>
      </c>
      <c r="BL6" t="e">
        <f t="shared" si="2"/>
        <v>#VALUE!</v>
      </c>
      <c r="BN6" t="e">
        <f t="shared" si="7"/>
        <v>#VALUE!</v>
      </c>
      <c r="BO6">
        <f t="shared" si="3"/>
        <v>0</v>
      </c>
      <c r="BP6">
        <f t="shared" si="3"/>
        <v>100.53929121725731</v>
      </c>
      <c r="BQ6">
        <f t="shared" si="3"/>
        <v>14.637904468412943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271.18644067796606</v>
      </c>
      <c r="BZ6">
        <f t="shared" si="3"/>
        <v>0</v>
      </c>
      <c r="CA6">
        <f t="shared" si="3"/>
        <v>58.551617873651772</v>
      </c>
      <c r="CB6">
        <f t="shared" si="3"/>
        <v>33.12788906009245</v>
      </c>
      <c r="CC6" t="e">
        <f t="shared" si="3"/>
        <v>#VALUE!</v>
      </c>
      <c r="CD6">
        <f t="shared" si="3"/>
        <v>23.112480739599381</v>
      </c>
      <c r="CE6">
        <f t="shared" si="3"/>
        <v>23.112480739599381</v>
      </c>
      <c r="CF6">
        <f t="shared" si="3"/>
        <v>14.637904468412943</v>
      </c>
      <c r="CG6" t="e">
        <f t="shared" si="3"/>
        <v>#VALUE!</v>
      </c>
    </row>
    <row r="7" spans="1:85" ht="18" x14ac:dyDescent="0.2">
      <c r="A7" s="45">
        <v>0.1991</v>
      </c>
      <c r="B7" s="45">
        <v>150</v>
      </c>
      <c r="C7" s="61">
        <v>6</v>
      </c>
      <c r="D7" s="12">
        <v>0</v>
      </c>
      <c r="E7" s="12">
        <v>0</v>
      </c>
      <c r="F7" s="13">
        <v>21.7</v>
      </c>
      <c r="G7" s="14">
        <v>5.5</v>
      </c>
      <c r="H7" s="8">
        <v>0</v>
      </c>
      <c r="I7" s="12">
        <v>0</v>
      </c>
      <c r="J7" s="17">
        <v>0</v>
      </c>
      <c r="K7" s="14">
        <v>20.3</v>
      </c>
      <c r="L7" s="14">
        <v>33.200000000000003</v>
      </c>
      <c r="M7" s="8">
        <v>0</v>
      </c>
      <c r="N7" s="8">
        <v>0</v>
      </c>
      <c r="O7" s="14">
        <v>90.3</v>
      </c>
      <c r="P7" s="8">
        <v>0</v>
      </c>
      <c r="Q7" s="13">
        <v>18</v>
      </c>
      <c r="R7" s="13">
        <v>10.4</v>
      </c>
      <c r="S7" s="14">
        <v>1.3</v>
      </c>
      <c r="T7" s="14">
        <v>9.5</v>
      </c>
      <c r="U7" s="51">
        <v>9</v>
      </c>
      <c r="V7" s="14">
        <v>5.5</v>
      </c>
      <c r="W7" s="11" t="s">
        <v>25</v>
      </c>
      <c r="X7">
        <f t="shared" si="4"/>
        <v>0</v>
      </c>
      <c r="Y7">
        <f t="shared" si="0"/>
        <v>0</v>
      </c>
      <c r="Z7">
        <f t="shared" si="0"/>
        <v>1.085</v>
      </c>
      <c r="AA7">
        <f t="shared" si="0"/>
        <v>0.27500000000000002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1.0149999999999999</v>
      </c>
      <c r="AF7">
        <f t="shared" si="0"/>
        <v>1.66</v>
      </c>
      <c r="AG7">
        <f t="shared" si="0"/>
        <v>0</v>
      </c>
      <c r="AH7">
        <f t="shared" si="0"/>
        <v>0</v>
      </c>
      <c r="AI7">
        <f t="shared" si="0"/>
        <v>4.5149999999999997</v>
      </c>
      <c r="AJ7">
        <f t="shared" si="0"/>
        <v>0</v>
      </c>
      <c r="AK7">
        <f t="shared" si="0"/>
        <v>0.9</v>
      </c>
      <c r="AL7">
        <f t="shared" si="0"/>
        <v>0.52</v>
      </c>
      <c r="AM7">
        <f t="shared" si="0"/>
        <v>6.5000000000000002E-2</v>
      </c>
      <c r="AN7">
        <f t="shared" si="0"/>
        <v>0.47499999999999998</v>
      </c>
      <c r="AO7">
        <f t="shared" si="0"/>
        <v>0.45</v>
      </c>
      <c r="AP7">
        <f t="shared" si="0"/>
        <v>0.27500000000000002</v>
      </c>
      <c r="AQ7" t="e">
        <f t="shared" si="0"/>
        <v>#VALUE!</v>
      </c>
      <c r="AS7">
        <f t="shared" si="5"/>
        <v>0</v>
      </c>
      <c r="AT7">
        <f t="shared" si="1"/>
        <v>0</v>
      </c>
      <c r="AU7">
        <f t="shared" si="1"/>
        <v>32.549999999999997</v>
      </c>
      <c r="AV7">
        <f t="shared" si="1"/>
        <v>8.25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30.449999999999996</v>
      </c>
      <c r="BA7">
        <f t="shared" si="1"/>
        <v>49.8</v>
      </c>
      <c r="BB7">
        <f t="shared" si="1"/>
        <v>0</v>
      </c>
      <c r="BC7">
        <f t="shared" si="1"/>
        <v>0</v>
      </c>
      <c r="BD7">
        <f t="shared" si="1"/>
        <v>135.44999999999999</v>
      </c>
      <c r="BE7">
        <f t="shared" si="1"/>
        <v>0</v>
      </c>
      <c r="BF7">
        <f t="shared" si="1"/>
        <v>27</v>
      </c>
      <c r="BG7">
        <f t="shared" si="1"/>
        <v>15.600000000000001</v>
      </c>
      <c r="BH7">
        <f t="shared" si="1"/>
        <v>1.9500000000000002</v>
      </c>
      <c r="BI7">
        <f t="shared" si="1"/>
        <v>14.25</v>
      </c>
      <c r="BJ7">
        <f t="shared" si="1"/>
        <v>13.5</v>
      </c>
      <c r="BK7">
        <f t="shared" si="6"/>
        <v>8.25</v>
      </c>
      <c r="BL7" t="e">
        <f t="shared" si="2"/>
        <v>#VALUE!</v>
      </c>
      <c r="BN7">
        <f t="shared" si="7"/>
        <v>0</v>
      </c>
      <c r="BO7">
        <f t="shared" si="3"/>
        <v>0</v>
      </c>
      <c r="BP7">
        <f t="shared" si="3"/>
        <v>163.4856855851331</v>
      </c>
      <c r="BQ7">
        <f t="shared" si="3"/>
        <v>41.436464088397791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152.93822199899546</v>
      </c>
      <c r="BV7">
        <f t="shared" si="3"/>
        <v>250.1255650426921</v>
      </c>
      <c r="BW7">
        <f t="shared" si="3"/>
        <v>0</v>
      </c>
      <c r="BX7">
        <f t="shared" si="3"/>
        <v>0</v>
      </c>
      <c r="BY7">
        <f t="shared" si="3"/>
        <v>680.31140130587642</v>
      </c>
      <c r="BZ7">
        <f t="shared" si="3"/>
        <v>0</v>
      </c>
      <c r="CA7">
        <f t="shared" si="3"/>
        <v>135.61024610748368</v>
      </c>
      <c r="CB7">
        <f t="shared" si="3"/>
        <v>78.352586639879462</v>
      </c>
      <c r="CC7">
        <f t="shared" si="3"/>
        <v>9.7940733299849327</v>
      </c>
      <c r="CD7">
        <f t="shared" si="3"/>
        <v>71.572074334505274</v>
      </c>
      <c r="CE7">
        <f t="shared" si="3"/>
        <v>67.805123053741838</v>
      </c>
      <c r="CF7">
        <f t="shared" si="3"/>
        <v>41.436464088397791</v>
      </c>
      <c r="CG7" t="e">
        <f t="shared" si="3"/>
        <v>#VALUE!</v>
      </c>
    </row>
    <row r="8" spans="1:85" ht="18" x14ac:dyDescent="0.2">
      <c r="A8" s="45">
        <v>0.91879999999999995</v>
      </c>
      <c r="B8" s="45">
        <v>150</v>
      </c>
      <c r="C8" s="60">
        <v>7</v>
      </c>
      <c r="D8" s="17">
        <v>0</v>
      </c>
      <c r="E8" s="20" t="s">
        <v>25</v>
      </c>
      <c r="F8" s="19">
        <v>29.25</v>
      </c>
      <c r="G8" s="19">
        <v>1.5</v>
      </c>
      <c r="H8" s="8">
        <v>0</v>
      </c>
      <c r="I8" s="12">
        <v>0</v>
      </c>
      <c r="J8" s="17">
        <v>0</v>
      </c>
      <c r="K8" s="17">
        <v>0</v>
      </c>
      <c r="L8" s="19">
        <v>20.2</v>
      </c>
      <c r="M8" s="8">
        <v>0</v>
      </c>
      <c r="N8" s="8">
        <v>0</v>
      </c>
      <c r="O8" s="19">
        <v>36.799999999999997</v>
      </c>
      <c r="P8" s="8">
        <v>0</v>
      </c>
      <c r="Q8" s="19">
        <v>6.6</v>
      </c>
      <c r="R8" s="19">
        <v>7.8</v>
      </c>
      <c r="S8" s="19">
        <v>1.9</v>
      </c>
      <c r="T8" s="19">
        <v>3.7</v>
      </c>
      <c r="U8" s="19">
        <v>3.8</v>
      </c>
      <c r="V8" s="19">
        <v>5.3</v>
      </c>
      <c r="W8" s="19">
        <v>23</v>
      </c>
      <c r="X8">
        <f t="shared" si="4"/>
        <v>0</v>
      </c>
      <c r="Y8" t="e">
        <f t="shared" si="0"/>
        <v>#VALUE!</v>
      </c>
      <c r="Z8">
        <f t="shared" si="0"/>
        <v>1.4624999999999999</v>
      </c>
      <c r="AA8">
        <f t="shared" si="0"/>
        <v>7.4999999999999997E-2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1.01</v>
      </c>
      <c r="AG8">
        <f t="shared" si="0"/>
        <v>0</v>
      </c>
      <c r="AH8">
        <f t="shared" si="0"/>
        <v>0</v>
      </c>
      <c r="AI8">
        <f t="shared" si="0"/>
        <v>1.84</v>
      </c>
      <c r="AJ8">
        <f t="shared" si="0"/>
        <v>0</v>
      </c>
      <c r="AK8">
        <f t="shared" si="0"/>
        <v>0.33</v>
      </c>
      <c r="AL8">
        <f t="shared" si="0"/>
        <v>0.39</v>
      </c>
      <c r="AM8">
        <f t="shared" si="0"/>
        <v>9.5000000000000001E-2</v>
      </c>
      <c r="AN8">
        <f t="shared" si="0"/>
        <v>0.185</v>
      </c>
      <c r="AO8">
        <f t="shared" si="0"/>
        <v>0.19</v>
      </c>
      <c r="AP8">
        <f t="shared" si="0"/>
        <v>0.26500000000000001</v>
      </c>
      <c r="AQ8">
        <f t="shared" si="0"/>
        <v>1.1499999999999999</v>
      </c>
      <c r="AS8">
        <f t="shared" si="5"/>
        <v>0</v>
      </c>
      <c r="AT8" t="e">
        <f t="shared" si="1"/>
        <v>#VALUE!</v>
      </c>
      <c r="AU8">
        <f t="shared" si="1"/>
        <v>43.875</v>
      </c>
      <c r="AV8">
        <f t="shared" si="1"/>
        <v>2.25</v>
      </c>
      <c r="AW8">
        <f t="shared" si="1"/>
        <v>0</v>
      </c>
      <c r="AX8">
        <f t="shared" si="1"/>
        <v>0</v>
      </c>
      <c r="AY8">
        <f t="shared" si="1"/>
        <v>0</v>
      </c>
      <c r="AZ8">
        <f t="shared" si="1"/>
        <v>0</v>
      </c>
      <c r="BA8">
        <f t="shared" si="1"/>
        <v>30.3</v>
      </c>
      <c r="BB8">
        <f t="shared" si="1"/>
        <v>0</v>
      </c>
      <c r="BC8">
        <f t="shared" si="1"/>
        <v>0</v>
      </c>
      <c r="BD8">
        <f t="shared" si="1"/>
        <v>55.2</v>
      </c>
      <c r="BE8">
        <f t="shared" si="1"/>
        <v>0</v>
      </c>
      <c r="BF8">
        <f t="shared" si="1"/>
        <v>9.9</v>
      </c>
      <c r="BG8">
        <f t="shared" si="1"/>
        <v>11.700000000000001</v>
      </c>
      <c r="BH8">
        <f t="shared" si="1"/>
        <v>2.85</v>
      </c>
      <c r="BI8">
        <f t="shared" si="1"/>
        <v>5.55</v>
      </c>
      <c r="BJ8">
        <f t="shared" si="1"/>
        <v>5.7</v>
      </c>
      <c r="BK8">
        <f t="shared" si="6"/>
        <v>7.95</v>
      </c>
      <c r="BL8">
        <f t="shared" si="2"/>
        <v>34.5</v>
      </c>
      <c r="BN8">
        <f t="shared" si="7"/>
        <v>0</v>
      </c>
      <c r="BO8" t="e">
        <f t="shared" si="3"/>
        <v>#VALUE!</v>
      </c>
      <c r="BP8">
        <f t="shared" si="3"/>
        <v>47.752503265128432</v>
      </c>
      <c r="BQ8">
        <f t="shared" si="3"/>
        <v>2.4488463212886376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32.977797126686987</v>
      </c>
      <c r="BW8">
        <f t="shared" si="3"/>
        <v>0</v>
      </c>
      <c r="BX8">
        <f t="shared" si="3"/>
        <v>0</v>
      </c>
      <c r="BY8">
        <f t="shared" si="3"/>
        <v>60.078363082281243</v>
      </c>
      <c r="BZ8">
        <f t="shared" si="3"/>
        <v>0</v>
      </c>
      <c r="CA8">
        <f t="shared" si="3"/>
        <v>10.774923813670005</v>
      </c>
      <c r="CB8">
        <f t="shared" si="3"/>
        <v>12.734000870700916</v>
      </c>
      <c r="CC8">
        <f t="shared" si="3"/>
        <v>3.1018720069656074</v>
      </c>
      <c r="CD8">
        <f t="shared" si="3"/>
        <v>6.0404875925119725</v>
      </c>
      <c r="CE8">
        <f t="shared" si="3"/>
        <v>6.2037440139312148</v>
      </c>
      <c r="CF8">
        <f t="shared" si="3"/>
        <v>8.6525903352198519</v>
      </c>
      <c r="CG8">
        <f t="shared" si="3"/>
        <v>37.548976926425773</v>
      </c>
    </row>
    <row r="9" spans="1:85" ht="18" x14ac:dyDescent="0.2">
      <c r="A9" s="45">
        <v>0.20039999999999999</v>
      </c>
      <c r="B9" s="45">
        <v>150</v>
      </c>
      <c r="C9" s="57">
        <v>8</v>
      </c>
      <c r="D9" s="12">
        <v>0</v>
      </c>
      <c r="E9" s="12">
        <v>0</v>
      </c>
      <c r="F9" s="51">
        <v>23.5</v>
      </c>
      <c r="G9" s="14">
        <v>1.6</v>
      </c>
      <c r="H9" s="8">
        <v>0</v>
      </c>
      <c r="I9" s="12">
        <v>0</v>
      </c>
      <c r="J9" s="17">
        <v>0</v>
      </c>
      <c r="K9" s="12">
        <v>0</v>
      </c>
      <c r="L9" s="53">
        <v>0</v>
      </c>
      <c r="M9" s="8">
        <v>0</v>
      </c>
      <c r="N9" s="8">
        <v>0</v>
      </c>
      <c r="O9" s="14">
        <v>23.85</v>
      </c>
      <c r="P9" s="8">
        <v>0</v>
      </c>
      <c r="Q9" s="51">
        <v>3.4</v>
      </c>
      <c r="R9" s="51">
        <v>4.9000000000000004</v>
      </c>
      <c r="S9" s="11" t="s">
        <v>25</v>
      </c>
      <c r="T9" s="51">
        <v>3.2</v>
      </c>
      <c r="U9" s="51">
        <v>2.6</v>
      </c>
      <c r="V9" s="51">
        <v>3</v>
      </c>
      <c r="W9" s="11">
        <v>0</v>
      </c>
      <c r="X9">
        <f t="shared" si="4"/>
        <v>0</v>
      </c>
      <c r="Y9">
        <f t="shared" si="0"/>
        <v>0</v>
      </c>
      <c r="Z9">
        <f t="shared" si="0"/>
        <v>1.175</v>
      </c>
      <c r="AA9">
        <f t="shared" si="0"/>
        <v>0.08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1.1924999999999999</v>
      </c>
      <c r="AJ9">
        <f t="shared" si="0"/>
        <v>0</v>
      </c>
      <c r="AK9">
        <f t="shared" si="0"/>
        <v>0.17</v>
      </c>
      <c r="AL9">
        <f t="shared" si="0"/>
        <v>0.245</v>
      </c>
      <c r="AM9" t="e">
        <f t="shared" si="0"/>
        <v>#VALUE!</v>
      </c>
      <c r="AN9">
        <f t="shared" si="0"/>
        <v>0.16</v>
      </c>
      <c r="AO9">
        <f t="shared" si="0"/>
        <v>0.13</v>
      </c>
      <c r="AP9">
        <f t="shared" si="0"/>
        <v>0.15</v>
      </c>
      <c r="AQ9">
        <f t="shared" si="0"/>
        <v>0</v>
      </c>
      <c r="AS9">
        <f t="shared" si="5"/>
        <v>0</v>
      </c>
      <c r="AT9">
        <f t="shared" si="1"/>
        <v>0</v>
      </c>
      <c r="AU9">
        <f t="shared" si="1"/>
        <v>35.25</v>
      </c>
      <c r="AV9">
        <f t="shared" si="1"/>
        <v>2.4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0</v>
      </c>
      <c r="BD9">
        <f t="shared" si="1"/>
        <v>35.774999999999999</v>
      </c>
      <c r="BE9">
        <f t="shared" si="1"/>
        <v>0</v>
      </c>
      <c r="BF9">
        <f t="shared" si="1"/>
        <v>5.1000000000000005</v>
      </c>
      <c r="BG9">
        <f t="shared" si="1"/>
        <v>7.35</v>
      </c>
      <c r="BH9" t="e">
        <f t="shared" si="1"/>
        <v>#VALUE!</v>
      </c>
      <c r="BI9">
        <f t="shared" si="1"/>
        <v>4.8</v>
      </c>
      <c r="BJ9">
        <f t="shared" si="1"/>
        <v>3.9000000000000004</v>
      </c>
      <c r="BK9">
        <f t="shared" si="6"/>
        <v>4.5</v>
      </c>
      <c r="BL9">
        <f t="shared" si="2"/>
        <v>0</v>
      </c>
      <c r="BN9">
        <f t="shared" si="7"/>
        <v>0</v>
      </c>
      <c r="BO9">
        <f t="shared" si="3"/>
        <v>0</v>
      </c>
      <c r="BP9">
        <f t="shared" si="3"/>
        <v>175.89820359281438</v>
      </c>
      <c r="BQ9">
        <f t="shared" si="3"/>
        <v>11.976047904191617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si="3"/>
        <v>178.51796407185628</v>
      </c>
      <c r="BZ9">
        <f t="shared" si="3"/>
        <v>0</v>
      </c>
      <c r="CA9">
        <f t="shared" si="3"/>
        <v>25.449101796407188</v>
      </c>
      <c r="CB9">
        <f t="shared" si="3"/>
        <v>36.676646706586823</v>
      </c>
      <c r="CC9" t="e">
        <f t="shared" si="3"/>
        <v>#VALUE!</v>
      </c>
      <c r="CD9">
        <f t="shared" si="3"/>
        <v>23.952095808383234</v>
      </c>
      <c r="CE9">
        <f t="shared" si="3"/>
        <v>19.461077844311379</v>
      </c>
      <c r="CF9">
        <f t="shared" si="3"/>
        <v>22.455089820359284</v>
      </c>
      <c r="CG9">
        <f t="shared" si="3"/>
        <v>0</v>
      </c>
    </row>
    <row r="10" spans="1:85" ht="18" x14ac:dyDescent="0.2">
      <c r="A10" s="45">
        <v>0.19670000000000001</v>
      </c>
      <c r="B10" s="45">
        <v>150</v>
      </c>
      <c r="C10" s="63">
        <v>9</v>
      </c>
      <c r="D10" s="20" t="s">
        <v>25</v>
      </c>
      <c r="E10" s="17">
        <v>0</v>
      </c>
      <c r="F10" s="18">
        <v>46.7</v>
      </c>
      <c r="G10" s="19">
        <v>3.8</v>
      </c>
      <c r="H10" s="8">
        <v>0</v>
      </c>
      <c r="I10" s="12">
        <v>0</v>
      </c>
      <c r="J10" s="17">
        <v>0</v>
      </c>
      <c r="K10" s="20" t="s">
        <v>25</v>
      </c>
      <c r="L10" s="19">
        <v>25.7</v>
      </c>
      <c r="M10" s="8">
        <v>0</v>
      </c>
      <c r="N10" s="8">
        <v>0</v>
      </c>
      <c r="O10" s="19">
        <v>51</v>
      </c>
      <c r="P10" s="8">
        <v>0</v>
      </c>
      <c r="Q10" s="18">
        <v>13.9</v>
      </c>
      <c r="R10" s="19">
        <v>7.9</v>
      </c>
      <c r="S10" s="19">
        <v>1.8</v>
      </c>
      <c r="T10" s="19">
        <v>6.15</v>
      </c>
      <c r="U10" s="19">
        <v>5.7</v>
      </c>
      <c r="V10" s="19">
        <v>5</v>
      </c>
      <c r="W10" s="20" t="s">
        <v>25</v>
      </c>
      <c r="X10" t="e">
        <f t="shared" si="4"/>
        <v>#VALUE!</v>
      </c>
      <c r="Y10">
        <f t="shared" si="0"/>
        <v>0</v>
      </c>
      <c r="Z10">
        <f t="shared" si="0"/>
        <v>2.335</v>
      </c>
      <c r="AA10">
        <f t="shared" si="0"/>
        <v>0.19</v>
      </c>
      <c r="AB10">
        <f t="shared" si="0"/>
        <v>0</v>
      </c>
      <c r="AC10">
        <f t="shared" si="0"/>
        <v>0</v>
      </c>
      <c r="AD10">
        <f t="shared" si="0"/>
        <v>0</v>
      </c>
      <c r="AE10" t="e">
        <f t="shared" si="0"/>
        <v>#VALUE!</v>
      </c>
      <c r="AF10">
        <f t="shared" si="0"/>
        <v>1.2849999999999999</v>
      </c>
      <c r="AG10">
        <f t="shared" si="0"/>
        <v>0</v>
      </c>
      <c r="AH10">
        <f t="shared" si="0"/>
        <v>0</v>
      </c>
      <c r="AI10">
        <f t="shared" si="0"/>
        <v>2.5499999999999998</v>
      </c>
      <c r="AJ10">
        <f t="shared" si="0"/>
        <v>0</v>
      </c>
      <c r="AK10">
        <f t="shared" si="0"/>
        <v>0.69499999999999995</v>
      </c>
      <c r="AL10">
        <f t="shared" si="0"/>
        <v>0.39500000000000002</v>
      </c>
      <c r="AM10">
        <f t="shared" si="0"/>
        <v>0.09</v>
      </c>
      <c r="AN10">
        <f t="shared" si="0"/>
        <v>0.3075</v>
      </c>
      <c r="AO10">
        <f t="shared" si="0"/>
        <v>0.28499999999999998</v>
      </c>
      <c r="AP10">
        <f t="shared" si="0"/>
        <v>0.25</v>
      </c>
      <c r="AQ10" t="e">
        <f t="shared" si="0"/>
        <v>#VALUE!</v>
      </c>
      <c r="AS10" t="e">
        <f t="shared" si="5"/>
        <v>#VALUE!</v>
      </c>
      <c r="AT10">
        <f t="shared" si="1"/>
        <v>0</v>
      </c>
      <c r="AU10">
        <f t="shared" si="1"/>
        <v>70.05</v>
      </c>
      <c r="AV10">
        <f t="shared" si="1"/>
        <v>5.7</v>
      </c>
      <c r="AW10">
        <f t="shared" si="1"/>
        <v>0</v>
      </c>
      <c r="AX10">
        <f t="shared" si="1"/>
        <v>0</v>
      </c>
      <c r="AY10">
        <f t="shared" si="1"/>
        <v>0</v>
      </c>
      <c r="AZ10" t="e">
        <f t="shared" si="1"/>
        <v>#VALUE!</v>
      </c>
      <c r="BA10">
        <f t="shared" si="1"/>
        <v>38.549999999999997</v>
      </c>
      <c r="BB10">
        <f t="shared" si="1"/>
        <v>0</v>
      </c>
      <c r="BC10">
        <f t="shared" si="1"/>
        <v>0</v>
      </c>
      <c r="BD10">
        <f t="shared" si="1"/>
        <v>76.5</v>
      </c>
      <c r="BE10">
        <f t="shared" si="1"/>
        <v>0</v>
      </c>
      <c r="BF10">
        <f t="shared" si="1"/>
        <v>20.849999999999998</v>
      </c>
      <c r="BG10">
        <f t="shared" si="1"/>
        <v>11.850000000000001</v>
      </c>
      <c r="BH10">
        <f t="shared" si="1"/>
        <v>2.6999999999999997</v>
      </c>
      <c r="BI10">
        <f t="shared" si="1"/>
        <v>9.2249999999999996</v>
      </c>
      <c r="BJ10">
        <f t="shared" si="1"/>
        <v>8.5499999999999989</v>
      </c>
      <c r="BK10">
        <f t="shared" si="6"/>
        <v>7.5</v>
      </c>
      <c r="BL10" t="e">
        <f t="shared" si="2"/>
        <v>#VALUE!</v>
      </c>
      <c r="BN10" t="e">
        <f t="shared" si="7"/>
        <v>#VALUE!</v>
      </c>
      <c r="BO10">
        <f t="shared" si="3"/>
        <v>0</v>
      </c>
      <c r="BP10">
        <f t="shared" si="3"/>
        <v>356.12608032536855</v>
      </c>
      <c r="BQ10">
        <f t="shared" si="3"/>
        <v>28.978139298423994</v>
      </c>
      <c r="BR10">
        <f t="shared" si="3"/>
        <v>0</v>
      </c>
      <c r="BS10">
        <f t="shared" si="3"/>
        <v>0</v>
      </c>
      <c r="BT10">
        <f t="shared" si="3"/>
        <v>0</v>
      </c>
      <c r="BU10" t="e">
        <f t="shared" si="3"/>
        <v>#VALUE!</v>
      </c>
      <c r="BV10">
        <f t="shared" si="3"/>
        <v>195.98373157092016</v>
      </c>
      <c r="BW10">
        <f t="shared" si="3"/>
        <v>0</v>
      </c>
      <c r="BX10">
        <f t="shared" si="3"/>
        <v>0</v>
      </c>
      <c r="BY10">
        <f t="shared" si="3"/>
        <v>388.91713268937468</v>
      </c>
      <c r="BZ10">
        <f t="shared" si="3"/>
        <v>0</v>
      </c>
      <c r="CA10">
        <f t="shared" si="3"/>
        <v>105.99898322318249</v>
      </c>
      <c r="CB10">
        <f t="shared" si="3"/>
        <v>60.244026436197259</v>
      </c>
      <c r="CC10">
        <f t="shared" si="3"/>
        <v>13.726487036095575</v>
      </c>
      <c r="CD10">
        <f t="shared" si="3"/>
        <v>46.898830706659886</v>
      </c>
      <c r="CE10">
        <f t="shared" si="3"/>
        <v>43.467208947635989</v>
      </c>
      <c r="CF10">
        <f t="shared" si="3"/>
        <v>38.129130655821044</v>
      </c>
      <c r="CG10" t="e">
        <f t="shared" si="3"/>
        <v>#VALUE!</v>
      </c>
    </row>
    <row r="11" spans="1:85" ht="18" x14ac:dyDescent="0.2">
      <c r="A11" s="45">
        <v>0.20300000000000001</v>
      </c>
      <c r="B11" s="45">
        <v>150</v>
      </c>
      <c r="C11" s="58">
        <v>10</v>
      </c>
      <c r="D11" s="12">
        <v>0</v>
      </c>
      <c r="E11" s="11" t="s">
        <v>25</v>
      </c>
      <c r="F11" s="13">
        <v>17.3</v>
      </c>
      <c r="G11" s="14">
        <v>2</v>
      </c>
      <c r="H11" s="8">
        <v>0</v>
      </c>
      <c r="I11" s="12">
        <v>0</v>
      </c>
      <c r="J11" s="17">
        <v>0</v>
      </c>
      <c r="K11" s="12">
        <v>0</v>
      </c>
      <c r="L11" s="53">
        <v>0</v>
      </c>
      <c r="M11" s="8">
        <v>0</v>
      </c>
      <c r="N11" s="8">
        <v>0</v>
      </c>
      <c r="O11" s="51">
        <v>14.8</v>
      </c>
      <c r="P11" s="8">
        <v>0</v>
      </c>
      <c r="Q11" s="14">
        <v>6.5</v>
      </c>
      <c r="R11" s="14">
        <v>4.2</v>
      </c>
      <c r="S11" s="11" t="s">
        <v>25</v>
      </c>
      <c r="T11" s="14">
        <v>2.2999999999999998</v>
      </c>
      <c r="U11" s="14">
        <v>2.1</v>
      </c>
      <c r="V11" s="14">
        <v>2</v>
      </c>
      <c r="W11" s="11">
        <v>0</v>
      </c>
      <c r="X11">
        <f t="shared" si="4"/>
        <v>0</v>
      </c>
      <c r="Y11" t="e">
        <f t="shared" si="0"/>
        <v>#VALUE!</v>
      </c>
      <c r="Z11">
        <f t="shared" si="0"/>
        <v>0.86499999999999999</v>
      </c>
      <c r="AA11">
        <f t="shared" si="0"/>
        <v>0.1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0.74</v>
      </c>
      <c r="AJ11">
        <f t="shared" si="0"/>
        <v>0</v>
      </c>
      <c r="AK11">
        <f t="shared" si="0"/>
        <v>0.32500000000000001</v>
      </c>
      <c r="AL11">
        <f t="shared" si="0"/>
        <v>0.21</v>
      </c>
      <c r="AM11" t="e">
        <f t="shared" si="0"/>
        <v>#VALUE!</v>
      </c>
      <c r="AN11">
        <f t="shared" si="0"/>
        <v>0.115</v>
      </c>
      <c r="AO11">
        <f t="shared" si="0"/>
        <v>0.105</v>
      </c>
      <c r="AP11">
        <f t="shared" si="0"/>
        <v>0.1</v>
      </c>
      <c r="AQ11">
        <f t="shared" si="0"/>
        <v>0</v>
      </c>
      <c r="AS11">
        <f t="shared" si="5"/>
        <v>0</v>
      </c>
      <c r="AT11" t="e">
        <f t="shared" si="1"/>
        <v>#VALUE!</v>
      </c>
      <c r="AU11">
        <f t="shared" si="1"/>
        <v>25.95</v>
      </c>
      <c r="AV11">
        <f t="shared" si="1"/>
        <v>3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</v>
      </c>
      <c r="BA11">
        <f t="shared" si="1"/>
        <v>0</v>
      </c>
      <c r="BB11">
        <f t="shared" si="1"/>
        <v>0</v>
      </c>
      <c r="BC11">
        <f t="shared" si="1"/>
        <v>0</v>
      </c>
      <c r="BD11">
        <f t="shared" si="1"/>
        <v>22.2</v>
      </c>
      <c r="BE11">
        <f t="shared" si="1"/>
        <v>0</v>
      </c>
      <c r="BF11">
        <f t="shared" si="1"/>
        <v>9.75</v>
      </c>
      <c r="BG11">
        <f t="shared" si="1"/>
        <v>6.3</v>
      </c>
      <c r="BH11" t="e">
        <f t="shared" si="1"/>
        <v>#VALUE!</v>
      </c>
      <c r="BI11">
        <f t="shared" si="1"/>
        <v>3.45</v>
      </c>
      <c r="BJ11">
        <f t="shared" si="1"/>
        <v>3.15</v>
      </c>
      <c r="BK11">
        <f t="shared" si="6"/>
        <v>3</v>
      </c>
      <c r="BL11">
        <f t="shared" si="2"/>
        <v>0</v>
      </c>
      <c r="BN11">
        <f t="shared" si="7"/>
        <v>0</v>
      </c>
      <c r="BO11" t="e">
        <f t="shared" si="3"/>
        <v>#VALUE!</v>
      </c>
      <c r="BP11">
        <f t="shared" si="3"/>
        <v>127.83251231527092</v>
      </c>
      <c r="BQ11">
        <f t="shared" si="3"/>
        <v>14.778325123152708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109.35960591133004</v>
      </c>
      <c r="BZ11">
        <f t="shared" si="3"/>
        <v>0</v>
      </c>
      <c r="CA11">
        <f t="shared" si="3"/>
        <v>48.029556650246299</v>
      </c>
      <c r="CB11">
        <f t="shared" si="3"/>
        <v>31.034482758620687</v>
      </c>
      <c r="CC11" t="e">
        <f t="shared" si="3"/>
        <v>#VALUE!</v>
      </c>
      <c r="CD11">
        <f t="shared" si="3"/>
        <v>16.995073891625616</v>
      </c>
      <c r="CE11">
        <f t="shared" si="3"/>
        <v>15.517241379310343</v>
      </c>
      <c r="CF11">
        <f t="shared" si="3"/>
        <v>14.778325123152708</v>
      </c>
      <c r="CG11">
        <f t="shared" si="3"/>
        <v>0</v>
      </c>
    </row>
    <row r="12" spans="1:85" ht="18" x14ac:dyDescent="0.2">
      <c r="A12" s="45">
        <v>0.1968</v>
      </c>
      <c r="B12" s="45">
        <v>150</v>
      </c>
      <c r="C12" s="59">
        <v>11</v>
      </c>
      <c r="D12" s="17">
        <v>0</v>
      </c>
      <c r="E12" s="20" t="s">
        <v>25</v>
      </c>
      <c r="F12" s="18">
        <v>23.9</v>
      </c>
      <c r="G12" s="19">
        <v>2.2000000000000002</v>
      </c>
      <c r="H12" s="8">
        <v>0</v>
      </c>
      <c r="I12" s="12">
        <v>0</v>
      </c>
      <c r="J12" s="17">
        <v>0</v>
      </c>
      <c r="K12" s="17">
        <v>0</v>
      </c>
      <c r="L12" s="20">
        <v>0</v>
      </c>
      <c r="M12" s="8">
        <v>0</v>
      </c>
      <c r="N12" s="8">
        <v>0</v>
      </c>
      <c r="O12" s="19">
        <v>16.399999999999999</v>
      </c>
      <c r="P12" s="8">
        <v>0</v>
      </c>
      <c r="Q12" s="19">
        <v>10.199999999999999</v>
      </c>
      <c r="R12" s="19">
        <v>6.7</v>
      </c>
      <c r="S12" s="20" t="s">
        <v>25</v>
      </c>
      <c r="T12" s="19">
        <v>3.1</v>
      </c>
      <c r="U12" s="19">
        <v>3.3</v>
      </c>
      <c r="V12" s="19">
        <v>3.7</v>
      </c>
      <c r="W12" s="19">
        <v>9.9</v>
      </c>
      <c r="X12">
        <f t="shared" si="4"/>
        <v>0</v>
      </c>
      <c r="Y12" t="e">
        <f t="shared" si="0"/>
        <v>#VALUE!</v>
      </c>
      <c r="Z12">
        <f t="shared" si="0"/>
        <v>1.1950000000000001</v>
      </c>
      <c r="AA12">
        <f t="shared" si="0"/>
        <v>0.11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0.82</v>
      </c>
      <c r="AJ12">
        <f t="shared" si="0"/>
        <v>0</v>
      </c>
      <c r="AK12">
        <f t="shared" si="0"/>
        <v>0.51</v>
      </c>
      <c r="AL12">
        <f t="shared" si="0"/>
        <v>0.33500000000000002</v>
      </c>
      <c r="AM12" t="e">
        <f t="shared" si="0"/>
        <v>#VALUE!</v>
      </c>
      <c r="AN12">
        <f t="shared" si="0"/>
        <v>0.155</v>
      </c>
      <c r="AO12">
        <f t="shared" si="0"/>
        <v>0.16500000000000001</v>
      </c>
      <c r="AP12">
        <f t="shared" si="0"/>
        <v>0.185</v>
      </c>
      <c r="AQ12">
        <f t="shared" si="0"/>
        <v>0.495</v>
      </c>
      <c r="AS12">
        <f t="shared" si="5"/>
        <v>0</v>
      </c>
      <c r="AT12" t="e">
        <f t="shared" si="1"/>
        <v>#VALUE!</v>
      </c>
      <c r="AU12">
        <f t="shared" si="1"/>
        <v>35.85</v>
      </c>
      <c r="AV12">
        <f t="shared" si="1"/>
        <v>3.3</v>
      </c>
      <c r="AW12">
        <f t="shared" si="1"/>
        <v>0</v>
      </c>
      <c r="AX12">
        <f t="shared" si="1"/>
        <v>0</v>
      </c>
      <c r="AY12">
        <f t="shared" si="1"/>
        <v>0</v>
      </c>
      <c r="AZ12">
        <f t="shared" si="1"/>
        <v>0</v>
      </c>
      <c r="BA12">
        <f t="shared" si="1"/>
        <v>0</v>
      </c>
      <c r="BB12">
        <f t="shared" si="1"/>
        <v>0</v>
      </c>
      <c r="BC12">
        <f t="shared" si="1"/>
        <v>0</v>
      </c>
      <c r="BD12">
        <f t="shared" si="1"/>
        <v>24.599999999999998</v>
      </c>
      <c r="BE12">
        <f t="shared" si="1"/>
        <v>0</v>
      </c>
      <c r="BF12">
        <f t="shared" si="1"/>
        <v>15.3</v>
      </c>
      <c r="BG12">
        <f t="shared" si="1"/>
        <v>10.050000000000001</v>
      </c>
      <c r="BH12" t="e">
        <f t="shared" si="1"/>
        <v>#VALUE!</v>
      </c>
      <c r="BI12">
        <f t="shared" si="1"/>
        <v>4.6500000000000004</v>
      </c>
      <c r="BJ12">
        <f t="shared" si="1"/>
        <v>4.95</v>
      </c>
      <c r="BK12">
        <f t="shared" si="6"/>
        <v>5.55</v>
      </c>
      <c r="BL12">
        <f t="shared" si="2"/>
        <v>14.85</v>
      </c>
      <c r="BN12">
        <f t="shared" si="7"/>
        <v>0</v>
      </c>
      <c r="BO12" t="e">
        <f t="shared" si="3"/>
        <v>#VALUE!</v>
      </c>
      <c r="BP12">
        <f t="shared" si="3"/>
        <v>182.16463414634146</v>
      </c>
      <c r="BQ12">
        <f t="shared" si="3"/>
        <v>16.768292682926827</v>
      </c>
      <c r="BR12">
        <f t="shared" si="3"/>
        <v>0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124.99999999999999</v>
      </c>
      <c r="BZ12">
        <f t="shared" si="3"/>
        <v>0</v>
      </c>
      <c r="CA12">
        <f t="shared" si="3"/>
        <v>77.743902439024396</v>
      </c>
      <c r="CB12">
        <f t="shared" si="3"/>
        <v>51.06707317073171</v>
      </c>
      <c r="CC12" t="e">
        <f t="shared" si="3"/>
        <v>#VALUE!</v>
      </c>
      <c r="CD12">
        <f t="shared" si="3"/>
        <v>23.628048780487806</v>
      </c>
      <c r="CE12">
        <f t="shared" si="3"/>
        <v>25.152439024390244</v>
      </c>
      <c r="CF12">
        <f t="shared" si="3"/>
        <v>28.20121951219512</v>
      </c>
      <c r="CG12">
        <f t="shared" si="3"/>
        <v>75.457317073170728</v>
      </c>
    </row>
    <row r="13" spans="1:85" ht="18" x14ac:dyDescent="0.2">
      <c r="A13" s="45">
        <v>0.20250000000000001</v>
      </c>
      <c r="B13" s="45">
        <v>150</v>
      </c>
      <c r="C13" s="62">
        <v>12</v>
      </c>
      <c r="D13" s="12">
        <v>0</v>
      </c>
      <c r="E13" s="12">
        <v>0</v>
      </c>
      <c r="F13" s="13">
        <v>23.6</v>
      </c>
      <c r="G13" s="14">
        <v>2.2999999999999998</v>
      </c>
      <c r="H13" s="8">
        <v>0</v>
      </c>
      <c r="I13" s="12">
        <v>0</v>
      </c>
      <c r="J13" s="17">
        <v>0</v>
      </c>
      <c r="K13" s="12">
        <v>0</v>
      </c>
      <c r="L13" s="12">
        <v>0</v>
      </c>
      <c r="M13" s="8">
        <v>0</v>
      </c>
      <c r="N13" s="8">
        <v>0</v>
      </c>
      <c r="O13" s="53">
        <v>0</v>
      </c>
      <c r="P13" s="8">
        <v>0</v>
      </c>
      <c r="Q13" s="14">
        <v>0.9</v>
      </c>
      <c r="R13" s="14">
        <v>5.2</v>
      </c>
      <c r="S13" s="12"/>
      <c r="T13" s="14">
        <v>2.7</v>
      </c>
      <c r="U13" s="14">
        <v>1.7</v>
      </c>
      <c r="V13" s="19">
        <v>2</v>
      </c>
      <c r="W13" s="11" t="s">
        <v>25</v>
      </c>
      <c r="X13">
        <f t="shared" si="4"/>
        <v>0</v>
      </c>
      <c r="Y13">
        <f t="shared" si="0"/>
        <v>0</v>
      </c>
      <c r="Z13">
        <f t="shared" si="0"/>
        <v>1.18</v>
      </c>
      <c r="AA13">
        <f t="shared" si="0"/>
        <v>0.115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4.4999999999999998E-2</v>
      </c>
      <c r="AL13">
        <f t="shared" si="0"/>
        <v>0.26</v>
      </c>
      <c r="AM13">
        <f t="shared" si="0"/>
        <v>0</v>
      </c>
      <c r="AN13">
        <f t="shared" si="0"/>
        <v>0.13500000000000001</v>
      </c>
      <c r="AO13">
        <f t="shared" si="0"/>
        <v>8.5000000000000006E-2</v>
      </c>
      <c r="AP13">
        <f t="shared" si="0"/>
        <v>0.1</v>
      </c>
      <c r="AQ13" t="e">
        <f t="shared" si="0"/>
        <v>#VALUE!</v>
      </c>
      <c r="AS13">
        <f t="shared" si="5"/>
        <v>0</v>
      </c>
      <c r="AT13">
        <f t="shared" si="1"/>
        <v>0</v>
      </c>
      <c r="AU13">
        <f t="shared" si="1"/>
        <v>35.4</v>
      </c>
      <c r="AV13">
        <f t="shared" si="1"/>
        <v>3.45</v>
      </c>
      <c r="AW13">
        <f t="shared" si="1"/>
        <v>0</v>
      </c>
      <c r="AX13">
        <f t="shared" si="1"/>
        <v>0</v>
      </c>
      <c r="AY13">
        <f t="shared" si="1"/>
        <v>0</v>
      </c>
      <c r="AZ13">
        <f t="shared" si="1"/>
        <v>0</v>
      </c>
      <c r="BA13">
        <f t="shared" si="1"/>
        <v>0</v>
      </c>
      <c r="BB13">
        <f t="shared" si="1"/>
        <v>0</v>
      </c>
      <c r="BC13">
        <f t="shared" si="1"/>
        <v>0</v>
      </c>
      <c r="BD13">
        <f t="shared" si="1"/>
        <v>0</v>
      </c>
      <c r="BE13">
        <f t="shared" si="1"/>
        <v>0</v>
      </c>
      <c r="BF13">
        <f t="shared" si="1"/>
        <v>1.3499999999999999</v>
      </c>
      <c r="BG13">
        <f t="shared" si="1"/>
        <v>7.8000000000000007</v>
      </c>
      <c r="BH13">
        <f t="shared" si="1"/>
        <v>0</v>
      </c>
      <c r="BI13">
        <f t="shared" si="1"/>
        <v>4.0500000000000007</v>
      </c>
      <c r="BJ13">
        <f t="shared" si="1"/>
        <v>2.5500000000000003</v>
      </c>
      <c r="BK13">
        <f t="shared" si="6"/>
        <v>3</v>
      </c>
      <c r="BL13" t="e">
        <f t="shared" si="2"/>
        <v>#VALUE!</v>
      </c>
      <c r="BN13">
        <f t="shared" si="7"/>
        <v>0</v>
      </c>
      <c r="BO13">
        <f t="shared" si="3"/>
        <v>0</v>
      </c>
      <c r="BP13">
        <f t="shared" si="3"/>
        <v>174.81481481481481</v>
      </c>
      <c r="BQ13">
        <f t="shared" si="3"/>
        <v>17.037037037037038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  <c r="BZ13">
        <f t="shared" si="3"/>
        <v>0</v>
      </c>
      <c r="CA13">
        <f t="shared" si="3"/>
        <v>6.6666666666666652</v>
      </c>
      <c r="CB13">
        <f t="shared" si="3"/>
        <v>38.518518518518519</v>
      </c>
      <c r="CC13">
        <f t="shared" si="3"/>
        <v>0</v>
      </c>
      <c r="CD13">
        <f t="shared" si="3"/>
        <v>20.000000000000004</v>
      </c>
      <c r="CE13">
        <f t="shared" si="3"/>
        <v>12.592592592592593</v>
      </c>
      <c r="CF13">
        <f t="shared" si="3"/>
        <v>14.814814814814813</v>
      </c>
      <c r="CG13" t="e">
        <f t="shared" si="3"/>
        <v>#VALUE!</v>
      </c>
    </row>
    <row r="14" spans="1:85" ht="18" x14ac:dyDescent="0.2">
      <c r="A14" s="45">
        <v>0.19650000000000001</v>
      </c>
      <c r="B14" s="45">
        <v>150</v>
      </c>
      <c r="C14" s="61">
        <v>13</v>
      </c>
      <c r="D14" s="17">
        <v>0</v>
      </c>
      <c r="E14" s="17">
        <v>0</v>
      </c>
      <c r="F14" s="18">
        <v>12.5</v>
      </c>
      <c r="G14" s="51">
        <v>2.2000000000000002</v>
      </c>
      <c r="H14" s="8">
        <v>0</v>
      </c>
      <c r="I14" s="12">
        <v>0</v>
      </c>
      <c r="J14" s="17">
        <v>0</v>
      </c>
      <c r="K14" s="54">
        <v>0</v>
      </c>
      <c r="L14" s="54">
        <v>0</v>
      </c>
      <c r="M14" s="8">
        <v>0</v>
      </c>
      <c r="N14" s="8">
        <v>0</v>
      </c>
      <c r="O14" s="53">
        <v>0</v>
      </c>
      <c r="P14" s="8">
        <v>0</v>
      </c>
      <c r="Q14" s="51">
        <v>2.2999999999999998</v>
      </c>
      <c r="R14" s="51">
        <v>5.3</v>
      </c>
      <c r="S14" s="17"/>
      <c r="T14" s="51">
        <v>3.1</v>
      </c>
      <c r="U14" s="51">
        <v>2.2999999999999998</v>
      </c>
      <c r="V14" s="51">
        <v>1.6</v>
      </c>
      <c r="W14" s="20" t="s">
        <v>25</v>
      </c>
      <c r="X14">
        <f t="shared" si="4"/>
        <v>0</v>
      </c>
      <c r="Y14">
        <f t="shared" si="0"/>
        <v>0</v>
      </c>
      <c r="Z14">
        <f t="shared" si="0"/>
        <v>0.625</v>
      </c>
      <c r="AA14">
        <f t="shared" si="0"/>
        <v>0.11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0.115</v>
      </c>
      <c r="AL14">
        <f t="shared" si="0"/>
        <v>0.26500000000000001</v>
      </c>
      <c r="AM14">
        <f t="shared" si="0"/>
        <v>0</v>
      </c>
      <c r="AN14">
        <f t="shared" si="0"/>
        <v>0.155</v>
      </c>
      <c r="AO14">
        <f t="shared" si="0"/>
        <v>0.115</v>
      </c>
      <c r="AP14">
        <f t="shared" si="0"/>
        <v>0.08</v>
      </c>
      <c r="AQ14" t="e">
        <f t="shared" si="0"/>
        <v>#VALUE!</v>
      </c>
      <c r="AS14">
        <f t="shared" si="5"/>
        <v>0</v>
      </c>
      <c r="AT14">
        <f t="shared" si="1"/>
        <v>0</v>
      </c>
      <c r="AU14">
        <f t="shared" si="1"/>
        <v>18.75</v>
      </c>
      <c r="AV14">
        <f t="shared" si="1"/>
        <v>3.3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3.45</v>
      </c>
      <c r="BG14">
        <f t="shared" si="1"/>
        <v>7.95</v>
      </c>
      <c r="BH14">
        <f t="shared" si="1"/>
        <v>0</v>
      </c>
      <c r="BI14">
        <f t="shared" si="1"/>
        <v>4.6500000000000004</v>
      </c>
      <c r="BJ14">
        <f t="shared" si="1"/>
        <v>3.45</v>
      </c>
      <c r="BK14">
        <f t="shared" si="6"/>
        <v>2.4</v>
      </c>
      <c r="BL14" t="e">
        <f t="shared" si="2"/>
        <v>#VALUE!</v>
      </c>
      <c r="BN14">
        <f t="shared" si="7"/>
        <v>0</v>
      </c>
      <c r="BO14">
        <f t="shared" si="3"/>
        <v>0</v>
      </c>
      <c r="BP14">
        <f t="shared" si="3"/>
        <v>95.419847328244273</v>
      </c>
      <c r="BQ14">
        <f t="shared" si="3"/>
        <v>16.793893129770989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0</v>
      </c>
      <c r="BY14">
        <f t="shared" si="3"/>
        <v>0</v>
      </c>
      <c r="BZ14">
        <f t="shared" si="3"/>
        <v>0</v>
      </c>
      <c r="CA14">
        <f t="shared" si="3"/>
        <v>17.557251908396946</v>
      </c>
      <c r="CB14">
        <f t="shared" si="3"/>
        <v>40.458015267175568</v>
      </c>
      <c r="CC14">
        <f t="shared" si="3"/>
        <v>0</v>
      </c>
      <c r="CD14">
        <f t="shared" si="3"/>
        <v>23.664122137404583</v>
      </c>
      <c r="CE14">
        <f t="shared" si="3"/>
        <v>17.557251908396946</v>
      </c>
      <c r="CF14">
        <f t="shared" si="3"/>
        <v>12.213740458015266</v>
      </c>
      <c r="CG14" t="e">
        <f t="shared" si="3"/>
        <v>#VALUE!</v>
      </c>
    </row>
    <row r="15" spans="1:85" ht="18" x14ac:dyDescent="0.2">
      <c r="A15" s="45">
        <v>0.1971</v>
      </c>
      <c r="B15" s="45">
        <v>150</v>
      </c>
      <c r="C15" s="60">
        <v>14</v>
      </c>
      <c r="D15" s="12">
        <v>0</v>
      </c>
      <c r="E15" s="11" t="s">
        <v>25</v>
      </c>
      <c r="F15" s="13">
        <v>13.2</v>
      </c>
      <c r="G15" s="53">
        <v>0</v>
      </c>
      <c r="H15" s="8">
        <v>0</v>
      </c>
      <c r="I15" s="12">
        <v>0</v>
      </c>
      <c r="J15" s="17">
        <v>0</v>
      </c>
      <c r="K15" s="12">
        <v>0</v>
      </c>
      <c r="L15" s="53">
        <v>0</v>
      </c>
      <c r="M15" s="8">
        <v>0</v>
      </c>
      <c r="N15" s="8">
        <v>0</v>
      </c>
      <c r="O15" s="51">
        <v>16.8</v>
      </c>
      <c r="P15" s="8">
        <v>0</v>
      </c>
      <c r="Q15" s="51">
        <v>3</v>
      </c>
      <c r="R15" s="14">
        <v>4</v>
      </c>
      <c r="S15" s="53" t="s">
        <v>25</v>
      </c>
      <c r="T15" s="51">
        <v>1.6</v>
      </c>
      <c r="U15" s="51">
        <v>1.8</v>
      </c>
      <c r="V15" s="51">
        <v>2.1</v>
      </c>
      <c r="W15" s="53">
        <v>0</v>
      </c>
      <c r="X15">
        <f t="shared" si="4"/>
        <v>0</v>
      </c>
      <c r="Y15" t="e">
        <f t="shared" si="0"/>
        <v>#VALUE!</v>
      </c>
      <c r="Z15">
        <f t="shared" si="0"/>
        <v>0.66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ref="AG15:AG26" si="8">M15*10*5/1000</f>
        <v>0</v>
      </c>
      <c r="AH15">
        <f t="shared" ref="AH15:AH26" si="9">N15*10*5/1000</f>
        <v>0</v>
      </c>
      <c r="AI15">
        <f t="shared" ref="AI15:AI26" si="10">O15*10*5/1000</f>
        <v>0.84</v>
      </c>
      <c r="AJ15">
        <f t="shared" ref="AJ15:AJ26" si="11">P15*10*5/1000</f>
        <v>0</v>
      </c>
      <c r="AK15">
        <f t="shared" ref="AK15:AK26" si="12">Q15*10*5/1000</f>
        <v>0.15</v>
      </c>
      <c r="AL15">
        <f t="shared" ref="AL15:AL26" si="13">R15*10*5/1000</f>
        <v>0.2</v>
      </c>
      <c r="AM15" t="e">
        <f t="shared" ref="AM15:AM26" si="14">S15*10*5/1000</f>
        <v>#VALUE!</v>
      </c>
      <c r="AN15">
        <f t="shared" ref="AN15:AN26" si="15">T15*10*5/1000</f>
        <v>0.08</v>
      </c>
      <c r="AO15">
        <f t="shared" ref="AO15:AO26" si="16">U15*10*5/1000</f>
        <v>0.09</v>
      </c>
      <c r="AP15">
        <f t="shared" ref="AP15:AP26" si="17">V15*10*5/1000</f>
        <v>0.105</v>
      </c>
      <c r="AQ15">
        <f t="shared" ref="AQ15:AQ26" si="18">W15*10*5/1000</f>
        <v>0</v>
      </c>
      <c r="AS15">
        <f t="shared" si="5"/>
        <v>0</v>
      </c>
      <c r="AT15" t="e">
        <f t="shared" si="1"/>
        <v>#VALUE!</v>
      </c>
      <c r="AU15">
        <f t="shared" si="1"/>
        <v>19.8</v>
      </c>
      <c r="AV15">
        <f t="shared" si="1"/>
        <v>0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0</v>
      </c>
      <c r="BA15">
        <f t="shared" si="1"/>
        <v>0</v>
      </c>
      <c r="BB15">
        <f t="shared" si="1"/>
        <v>0</v>
      </c>
      <c r="BC15">
        <f t="shared" si="1"/>
        <v>0</v>
      </c>
      <c r="BD15">
        <f t="shared" si="1"/>
        <v>25.2</v>
      </c>
      <c r="BE15">
        <f t="shared" si="1"/>
        <v>0</v>
      </c>
      <c r="BF15">
        <f t="shared" si="1"/>
        <v>4.5</v>
      </c>
      <c r="BG15">
        <f t="shared" si="1"/>
        <v>6</v>
      </c>
      <c r="BH15" t="e">
        <f t="shared" si="1"/>
        <v>#VALUE!</v>
      </c>
      <c r="BI15">
        <f t="shared" si="1"/>
        <v>2.4</v>
      </c>
      <c r="BJ15">
        <f t="shared" si="1"/>
        <v>2.6999999999999997</v>
      </c>
      <c r="BK15">
        <f t="shared" si="6"/>
        <v>3.15</v>
      </c>
      <c r="BL15">
        <f t="shared" si="2"/>
        <v>0</v>
      </c>
      <c r="BN15">
        <f t="shared" si="7"/>
        <v>0</v>
      </c>
      <c r="BO15" t="e">
        <f t="shared" si="3"/>
        <v>#VALUE!</v>
      </c>
      <c r="BP15">
        <f t="shared" si="3"/>
        <v>100.45662100456622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0</v>
      </c>
      <c r="BW15">
        <f t="shared" ref="BW15:BW26" si="19">BB15/$A15</f>
        <v>0</v>
      </c>
      <c r="BX15">
        <f t="shared" ref="BX15:BX26" si="20">BC15/$A15</f>
        <v>0</v>
      </c>
      <c r="BY15">
        <f t="shared" ref="BY15:BY26" si="21">BD15/$A15</f>
        <v>127.85388127853881</v>
      </c>
      <c r="BZ15">
        <f t="shared" ref="BZ15:BZ26" si="22">BE15/$A15</f>
        <v>0</v>
      </c>
      <c r="CA15">
        <f t="shared" ref="CA15:CA26" si="23">BF15/$A15</f>
        <v>22.831050228310502</v>
      </c>
      <c r="CB15">
        <f t="shared" ref="CB15:CB26" si="24">BG15/$A15</f>
        <v>30.441400304414003</v>
      </c>
      <c r="CC15" t="e">
        <f t="shared" ref="CC15:CC26" si="25">BH15/$A15</f>
        <v>#VALUE!</v>
      </c>
      <c r="CD15">
        <f t="shared" ref="CD15:CD26" si="26">BI15/$A15</f>
        <v>12.176560121765601</v>
      </c>
      <c r="CE15">
        <f t="shared" ref="CE15:CE26" si="27">BJ15/$A15</f>
        <v>13.698630136986301</v>
      </c>
      <c r="CF15">
        <f t="shared" ref="CF15:CF26" si="28">BK15/$A15</f>
        <v>15.981735159817351</v>
      </c>
      <c r="CG15">
        <f t="shared" ref="CG15:CG26" si="29">BL15/$A15</f>
        <v>0</v>
      </c>
    </row>
    <row r="16" spans="1:85" ht="18" x14ac:dyDescent="0.2">
      <c r="A16" s="45">
        <v>0.20069999999999999</v>
      </c>
      <c r="B16" s="45">
        <v>150</v>
      </c>
      <c r="C16" s="57">
        <v>15</v>
      </c>
      <c r="D16" s="20" t="s">
        <v>25</v>
      </c>
      <c r="E16" s="20" t="s">
        <v>25</v>
      </c>
      <c r="F16" s="18">
        <v>52.2</v>
      </c>
      <c r="G16" s="19">
        <v>2.7</v>
      </c>
      <c r="H16" s="8">
        <v>0</v>
      </c>
      <c r="I16" s="12">
        <v>0</v>
      </c>
      <c r="J16" s="20" t="s">
        <v>25</v>
      </c>
      <c r="K16" s="20" t="s">
        <v>25</v>
      </c>
      <c r="L16" s="19">
        <v>10.199999999999999</v>
      </c>
      <c r="M16" s="8">
        <v>0</v>
      </c>
      <c r="N16" s="8">
        <v>0</v>
      </c>
      <c r="O16" s="19">
        <v>56.2</v>
      </c>
      <c r="P16" s="8">
        <v>0</v>
      </c>
      <c r="Q16" s="19">
        <v>8.6999999999999993</v>
      </c>
      <c r="R16" s="18">
        <v>11.8</v>
      </c>
      <c r="S16" s="19">
        <v>1.6</v>
      </c>
      <c r="T16" s="19">
        <v>8.6</v>
      </c>
      <c r="U16" s="19">
        <v>7.6</v>
      </c>
      <c r="V16" s="19">
        <v>6.6</v>
      </c>
      <c r="W16" s="20">
        <v>0</v>
      </c>
      <c r="X16" t="e">
        <f t="shared" si="4"/>
        <v>#VALUE!</v>
      </c>
      <c r="Y16" t="e">
        <f t="shared" ref="Y16:Y26" si="30">E16*10*5/1000</f>
        <v>#VALUE!</v>
      </c>
      <c r="Z16">
        <f t="shared" ref="Z16:Z26" si="31">F16*10*5/1000</f>
        <v>2.61</v>
      </c>
      <c r="AA16">
        <f t="shared" ref="AA16:AA26" si="32">G16*10*5/1000</f>
        <v>0.13500000000000001</v>
      </c>
      <c r="AB16">
        <f t="shared" ref="AB16:AB26" si="33">H16*10*5/1000</f>
        <v>0</v>
      </c>
      <c r="AC16">
        <f t="shared" ref="AC16:AC26" si="34">I16*10*5/1000</f>
        <v>0</v>
      </c>
      <c r="AD16" t="e">
        <f t="shared" ref="AD16:AD26" si="35">J16*10*5/1000</f>
        <v>#VALUE!</v>
      </c>
      <c r="AE16" t="e">
        <f t="shared" ref="AE16:AE26" si="36">K16*10*5/1000</f>
        <v>#VALUE!</v>
      </c>
      <c r="AF16">
        <f t="shared" ref="AF16:AF26" si="37">L16*10*5/1000</f>
        <v>0.51</v>
      </c>
      <c r="AG16">
        <f t="shared" si="8"/>
        <v>0</v>
      </c>
      <c r="AH16">
        <f t="shared" si="9"/>
        <v>0</v>
      </c>
      <c r="AI16">
        <f t="shared" si="10"/>
        <v>2.81</v>
      </c>
      <c r="AJ16">
        <f t="shared" si="11"/>
        <v>0</v>
      </c>
      <c r="AK16">
        <f t="shared" si="12"/>
        <v>0.435</v>
      </c>
      <c r="AL16">
        <f t="shared" si="13"/>
        <v>0.59</v>
      </c>
      <c r="AM16">
        <f t="shared" si="14"/>
        <v>0.08</v>
      </c>
      <c r="AN16">
        <f t="shared" si="15"/>
        <v>0.43</v>
      </c>
      <c r="AO16">
        <f t="shared" si="16"/>
        <v>0.38</v>
      </c>
      <c r="AP16">
        <f t="shared" si="17"/>
        <v>0.33</v>
      </c>
      <c r="AQ16">
        <f t="shared" si="18"/>
        <v>0</v>
      </c>
      <c r="AS16" t="e">
        <f t="shared" si="5"/>
        <v>#VALUE!</v>
      </c>
      <c r="AT16" t="e">
        <f t="shared" si="1"/>
        <v>#VALUE!</v>
      </c>
      <c r="AU16">
        <f t="shared" si="1"/>
        <v>78.3</v>
      </c>
      <c r="AV16">
        <f t="shared" si="1"/>
        <v>4.0500000000000007</v>
      </c>
      <c r="AW16">
        <f t="shared" si="1"/>
        <v>0</v>
      </c>
      <c r="AX16">
        <f t="shared" si="1"/>
        <v>0</v>
      </c>
      <c r="AY16" t="e">
        <f t="shared" si="1"/>
        <v>#VALUE!</v>
      </c>
      <c r="AZ16" t="e">
        <f t="shared" si="1"/>
        <v>#VALUE!</v>
      </c>
      <c r="BA16">
        <f t="shared" si="1"/>
        <v>15.3</v>
      </c>
      <c r="BB16">
        <f t="shared" si="1"/>
        <v>0</v>
      </c>
      <c r="BC16">
        <f t="shared" si="1"/>
        <v>0</v>
      </c>
      <c r="BD16">
        <f t="shared" si="1"/>
        <v>84.3</v>
      </c>
      <c r="BE16">
        <f t="shared" si="1"/>
        <v>0</v>
      </c>
      <c r="BF16">
        <f t="shared" si="1"/>
        <v>13.05</v>
      </c>
      <c r="BG16">
        <f t="shared" si="1"/>
        <v>17.7</v>
      </c>
      <c r="BH16">
        <f t="shared" si="1"/>
        <v>2.4</v>
      </c>
      <c r="BI16">
        <f t="shared" si="1"/>
        <v>12.9</v>
      </c>
      <c r="BJ16">
        <f t="shared" si="1"/>
        <v>11.4</v>
      </c>
      <c r="BK16">
        <f t="shared" si="6"/>
        <v>9.9</v>
      </c>
      <c r="BL16">
        <f t="shared" si="2"/>
        <v>0</v>
      </c>
      <c r="BN16" t="e">
        <f t="shared" si="7"/>
        <v>#VALUE!</v>
      </c>
      <c r="BO16" t="e">
        <f t="shared" ref="BO16:BO26" si="38">AT16/$A16</f>
        <v>#VALUE!</v>
      </c>
      <c r="BP16">
        <f t="shared" ref="BP16:BP26" si="39">AU16/$A16</f>
        <v>390.13452914798205</v>
      </c>
      <c r="BQ16">
        <f t="shared" ref="BQ16:BQ26" si="40">AV16/$A16</f>
        <v>20.179372197309423</v>
      </c>
      <c r="BR16">
        <f t="shared" ref="BR16:BR26" si="41">AW16/$A16</f>
        <v>0</v>
      </c>
      <c r="BS16">
        <f t="shared" ref="BS16:BS26" si="42">AX16/$A16</f>
        <v>0</v>
      </c>
      <c r="BT16" t="e">
        <f t="shared" ref="BT16:BT26" si="43">AY16/$A16</f>
        <v>#VALUE!</v>
      </c>
      <c r="BU16" t="e">
        <f t="shared" ref="BU16:BU26" si="44">AZ16/$A16</f>
        <v>#VALUE!</v>
      </c>
      <c r="BV16">
        <f t="shared" ref="BV16:BV26" si="45">BA16/$A16</f>
        <v>76.233183856502251</v>
      </c>
      <c r="BW16">
        <f t="shared" si="19"/>
        <v>0</v>
      </c>
      <c r="BX16">
        <f t="shared" si="20"/>
        <v>0</v>
      </c>
      <c r="BY16">
        <f t="shared" si="21"/>
        <v>420.02989536621823</v>
      </c>
      <c r="BZ16">
        <f t="shared" si="22"/>
        <v>0</v>
      </c>
      <c r="CA16">
        <f t="shared" si="23"/>
        <v>65.022421524663685</v>
      </c>
      <c r="CB16">
        <f t="shared" si="24"/>
        <v>88.191330343796707</v>
      </c>
      <c r="CC16">
        <f t="shared" si="25"/>
        <v>11.958146487294469</v>
      </c>
      <c r="CD16">
        <f t="shared" si="26"/>
        <v>64.27503736920778</v>
      </c>
      <c r="CE16">
        <f t="shared" si="27"/>
        <v>56.801195814648736</v>
      </c>
      <c r="CF16">
        <f t="shared" si="28"/>
        <v>49.327354260089692</v>
      </c>
      <c r="CG16">
        <f t="shared" si="29"/>
        <v>0</v>
      </c>
    </row>
    <row r="17" spans="1:85" ht="18" x14ac:dyDescent="0.2">
      <c r="A17" s="45">
        <v>0.19489999999999999</v>
      </c>
      <c r="B17" s="45">
        <v>150</v>
      </c>
      <c r="C17" s="63">
        <v>16</v>
      </c>
      <c r="D17" s="11" t="s">
        <v>25</v>
      </c>
      <c r="E17" s="12">
        <v>0</v>
      </c>
      <c r="F17" s="52">
        <v>82.2</v>
      </c>
      <c r="G17" s="14">
        <v>3.3</v>
      </c>
      <c r="H17" s="8">
        <v>0</v>
      </c>
      <c r="I17" s="12">
        <v>0</v>
      </c>
      <c r="J17" s="11" t="s">
        <v>25</v>
      </c>
      <c r="K17" s="11" t="s">
        <v>25</v>
      </c>
      <c r="L17" s="14">
        <v>32.5</v>
      </c>
      <c r="M17" s="8">
        <v>0</v>
      </c>
      <c r="N17" s="8">
        <v>0</v>
      </c>
      <c r="O17" s="14">
        <v>54.3</v>
      </c>
      <c r="P17" s="8">
        <v>0</v>
      </c>
      <c r="Q17" s="13">
        <v>15.7</v>
      </c>
      <c r="R17" s="14">
        <v>10.199999999999999</v>
      </c>
      <c r="S17" s="14">
        <v>2.1</v>
      </c>
      <c r="T17" s="14">
        <v>8.3000000000000007</v>
      </c>
      <c r="U17" s="14">
        <v>7.9</v>
      </c>
      <c r="V17" s="14">
        <v>6.7</v>
      </c>
      <c r="W17" s="11" t="s">
        <v>25</v>
      </c>
      <c r="X17" t="e">
        <f t="shared" si="4"/>
        <v>#VALUE!</v>
      </c>
      <c r="Y17">
        <f t="shared" si="30"/>
        <v>0</v>
      </c>
      <c r="Z17">
        <f t="shared" si="31"/>
        <v>4.1100000000000003</v>
      </c>
      <c r="AA17">
        <f t="shared" si="32"/>
        <v>0.16500000000000001</v>
      </c>
      <c r="AB17">
        <f t="shared" si="33"/>
        <v>0</v>
      </c>
      <c r="AC17">
        <f t="shared" si="34"/>
        <v>0</v>
      </c>
      <c r="AD17" t="e">
        <f t="shared" si="35"/>
        <v>#VALUE!</v>
      </c>
      <c r="AE17" t="e">
        <f t="shared" si="36"/>
        <v>#VALUE!</v>
      </c>
      <c r="AF17">
        <f t="shared" si="37"/>
        <v>1.625</v>
      </c>
      <c r="AG17">
        <f t="shared" si="8"/>
        <v>0</v>
      </c>
      <c r="AH17">
        <f t="shared" si="9"/>
        <v>0</v>
      </c>
      <c r="AI17">
        <f t="shared" si="10"/>
        <v>2.7149999999999999</v>
      </c>
      <c r="AJ17">
        <f t="shared" si="11"/>
        <v>0</v>
      </c>
      <c r="AK17">
        <f t="shared" si="12"/>
        <v>0.78500000000000003</v>
      </c>
      <c r="AL17">
        <f t="shared" si="13"/>
        <v>0.51</v>
      </c>
      <c r="AM17">
        <f t="shared" si="14"/>
        <v>0.105</v>
      </c>
      <c r="AN17">
        <f t="shared" si="15"/>
        <v>0.41499999999999998</v>
      </c>
      <c r="AO17">
        <f t="shared" si="16"/>
        <v>0.39500000000000002</v>
      </c>
      <c r="AP17">
        <f t="shared" si="17"/>
        <v>0.33500000000000002</v>
      </c>
      <c r="AQ17" t="e">
        <f t="shared" si="18"/>
        <v>#VALUE!</v>
      </c>
      <c r="AS17" t="e">
        <f t="shared" si="5"/>
        <v>#VALUE!</v>
      </c>
      <c r="AT17">
        <f t="shared" ref="AT17:AT26" si="46">Y17*30</f>
        <v>0</v>
      </c>
      <c r="AU17">
        <f t="shared" ref="AU17:AU26" si="47">Z17*30</f>
        <v>123.30000000000001</v>
      </c>
      <c r="AV17">
        <f t="shared" ref="AV17:AV26" si="48">AA17*30</f>
        <v>4.95</v>
      </c>
      <c r="AW17">
        <f t="shared" ref="AW17:AW26" si="49">AB17*30</f>
        <v>0</v>
      </c>
      <c r="AX17">
        <f t="shared" ref="AX17:AX26" si="50">AC17*30</f>
        <v>0</v>
      </c>
      <c r="AY17" t="e">
        <f t="shared" ref="AY17:AY26" si="51">AD17*30</f>
        <v>#VALUE!</v>
      </c>
      <c r="AZ17" t="e">
        <f t="shared" ref="AZ17:AZ26" si="52">AE17*30</f>
        <v>#VALUE!</v>
      </c>
      <c r="BA17">
        <f t="shared" ref="BA17:BA26" si="53">AF17*30</f>
        <v>48.75</v>
      </c>
      <c r="BB17">
        <f t="shared" ref="BB17:BB26" si="54">AG17*30</f>
        <v>0</v>
      </c>
      <c r="BC17">
        <f t="shared" ref="BC17:BC26" si="55">AH17*30</f>
        <v>0</v>
      </c>
      <c r="BD17">
        <f t="shared" ref="BD17:BD26" si="56">AI17*30</f>
        <v>81.449999999999989</v>
      </c>
      <c r="BE17">
        <f t="shared" ref="BE17:BE26" si="57">AJ17*30</f>
        <v>0</v>
      </c>
      <c r="BF17">
        <f t="shared" ref="BF17:BF26" si="58">AK17*30</f>
        <v>23.55</v>
      </c>
      <c r="BG17">
        <f t="shared" ref="BG17:BG26" si="59">AL17*30</f>
        <v>15.3</v>
      </c>
      <c r="BH17">
        <f t="shared" ref="BH17:BH26" si="60">AM17*30</f>
        <v>3.15</v>
      </c>
      <c r="BI17">
        <f t="shared" ref="BI17:BI26" si="61">AN17*30</f>
        <v>12.45</v>
      </c>
      <c r="BJ17">
        <f t="shared" ref="BJ17:BJ26" si="62">AO17*30</f>
        <v>11.850000000000001</v>
      </c>
      <c r="BK17">
        <f t="shared" si="6"/>
        <v>10.050000000000001</v>
      </c>
      <c r="BL17" t="e">
        <f t="shared" si="2"/>
        <v>#VALUE!</v>
      </c>
      <c r="BN17" t="e">
        <f t="shared" si="7"/>
        <v>#VALUE!</v>
      </c>
      <c r="BO17">
        <f t="shared" si="38"/>
        <v>0</v>
      </c>
      <c r="BP17">
        <f t="shared" si="39"/>
        <v>632.63211903540287</v>
      </c>
      <c r="BQ17">
        <f t="shared" si="40"/>
        <v>25.397639815289896</v>
      </c>
      <c r="BR17">
        <f t="shared" si="41"/>
        <v>0</v>
      </c>
      <c r="BS17">
        <f t="shared" si="42"/>
        <v>0</v>
      </c>
      <c r="BT17" t="e">
        <f t="shared" si="43"/>
        <v>#VALUE!</v>
      </c>
      <c r="BU17" t="e">
        <f t="shared" si="44"/>
        <v>#VALUE!</v>
      </c>
      <c r="BV17">
        <f t="shared" si="45"/>
        <v>250.12827090815804</v>
      </c>
      <c r="BW17">
        <f t="shared" si="19"/>
        <v>0</v>
      </c>
      <c r="BX17">
        <f t="shared" si="20"/>
        <v>0</v>
      </c>
      <c r="BY17">
        <f t="shared" si="21"/>
        <v>417.90661877886095</v>
      </c>
      <c r="BZ17">
        <f t="shared" si="22"/>
        <v>0</v>
      </c>
      <c r="CA17">
        <f t="shared" si="23"/>
        <v>120.83119548486404</v>
      </c>
      <c r="CB17">
        <f t="shared" si="24"/>
        <v>78.501795792714219</v>
      </c>
      <c r="CC17">
        <f t="shared" si="25"/>
        <v>16.162134427911749</v>
      </c>
      <c r="CD17">
        <f t="shared" si="26"/>
        <v>63.878912262698819</v>
      </c>
      <c r="CE17">
        <f t="shared" si="27"/>
        <v>60.800410466906115</v>
      </c>
      <c r="CF17">
        <f t="shared" si="28"/>
        <v>51.564905079527968</v>
      </c>
      <c r="CG17" t="e">
        <f t="shared" si="29"/>
        <v>#VALUE!</v>
      </c>
    </row>
    <row r="18" spans="1:85" ht="18" x14ac:dyDescent="0.2">
      <c r="A18" s="45">
        <v>0.19989999999999999</v>
      </c>
      <c r="B18" s="45">
        <v>150</v>
      </c>
      <c r="C18" s="58">
        <v>17</v>
      </c>
      <c r="D18" s="17">
        <v>0</v>
      </c>
      <c r="E18" s="17">
        <v>0</v>
      </c>
      <c r="F18" s="51">
        <v>56.5</v>
      </c>
      <c r="G18" s="19">
        <v>2.9</v>
      </c>
      <c r="H18" s="8">
        <v>0</v>
      </c>
      <c r="I18" s="12">
        <v>0</v>
      </c>
      <c r="J18" s="20" t="s">
        <v>25</v>
      </c>
      <c r="K18" s="20" t="s">
        <v>25</v>
      </c>
      <c r="L18" s="19">
        <v>40.200000000000003</v>
      </c>
      <c r="M18" s="8">
        <v>0</v>
      </c>
      <c r="N18" s="8">
        <v>0</v>
      </c>
      <c r="O18" s="19">
        <v>67.8</v>
      </c>
      <c r="P18" s="8">
        <v>0</v>
      </c>
      <c r="Q18" s="19">
        <v>21.9</v>
      </c>
      <c r="R18" s="19">
        <v>11.3</v>
      </c>
      <c r="S18" s="19">
        <v>2.4</v>
      </c>
      <c r="T18" s="51">
        <v>9.1999999999999993</v>
      </c>
      <c r="U18" s="51">
        <v>9</v>
      </c>
      <c r="V18" s="19">
        <v>6.2</v>
      </c>
      <c r="W18" s="51">
        <v>12.1</v>
      </c>
      <c r="X18">
        <f t="shared" si="4"/>
        <v>0</v>
      </c>
      <c r="Y18">
        <f t="shared" si="30"/>
        <v>0</v>
      </c>
      <c r="Z18">
        <f t="shared" si="31"/>
        <v>2.8250000000000002</v>
      </c>
      <c r="AA18">
        <f t="shared" si="32"/>
        <v>0.14499999999999999</v>
      </c>
      <c r="AB18">
        <f t="shared" si="33"/>
        <v>0</v>
      </c>
      <c r="AC18">
        <f t="shared" si="34"/>
        <v>0</v>
      </c>
      <c r="AD18" t="e">
        <f t="shared" si="35"/>
        <v>#VALUE!</v>
      </c>
      <c r="AE18" t="e">
        <f t="shared" si="36"/>
        <v>#VALUE!</v>
      </c>
      <c r="AF18">
        <f t="shared" si="37"/>
        <v>2.0099999999999998</v>
      </c>
      <c r="AG18">
        <f t="shared" si="8"/>
        <v>0</v>
      </c>
      <c r="AH18">
        <f t="shared" si="9"/>
        <v>0</v>
      </c>
      <c r="AI18">
        <f t="shared" si="10"/>
        <v>3.39</v>
      </c>
      <c r="AJ18">
        <f t="shared" si="11"/>
        <v>0</v>
      </c>
      <c r="AK18">
        <f t="shared" si="12"/>
        <v>1.095</v>
      </c>
      <c r="AL18">
        <f t="shared" si="13"/>
        <v>0.56499999999999995</v>
      </c>
      <c r="AM18">
        <f t="shared" si="14"/>
        <v>0.12</v>
      </c>
      <c r="AN18">
        <f t="shared" si="15"/>
        <v>0.46</v>
      </c>
      <c r="AO18">
        <f t="shared" si="16"/>
        <v>0.45</v>
      </c>
      <c r="AP18">
        <f t="shared" si="17"/>
        <v>0.31</v>
      </c>
      <c r="AQ18">
        <f t="shared" si="18"/>
        <v>0.60499999999999998</v>
      </c>
      <c r="AS18">
        <f t="shared" si="5"/>
        <v>0</v>
      </c>
      <c r="AT18">
        <f t="shared" si="46"/>
        <v>0</v>
      </c>
      <c r="AU18">
        <f t="shared" si="47"/>
        <v>84.75</v>
      </c>
      <c r="AV18">
        <f t="shared" si="48"/>
        <v>4.3499999999999996</v>
      </c>
      <c r="AW18">
        <f t="shared" si="49"/>
        <v>0</v>
      </c>
      <c r="AX18">
        <f t="shared" si="50"/>
        <v>0</v>
      </c>
      <c r="AY18" t="e">
        <f t="shared" si="51"/>
        <v>#VALUE!</v>
      </c>
      <c r="AZ18" t="e">
        <f t="shared" si="52"/>
        <v>#VALUE!</v>
      </c>
      <c r="BA18">
        <f t="shared" si="53"/>
        <v>60.3</v>
      </c>
      <c r="BB18">
        <f t="shared" si="54"/>
        <v>0</v>
      </c>
      <c r="BC18">
        <f t="shared" si="55"/>
        <v>0</v>
      </c>
      <c r="BD18">
        <f t="shared" si="56"/>
        <v>101.7</v>
      </c>
      <c r="BE18">
        <f t="shared" si="57"/>
        <v>0</v>
      </c>
      <c r="BF18">
        <f t="shared" si="58"/>
        <v>32.85</v>
      </c>
      <c r="BG18">
        <f t="shared" si="59"/>
        <v>16.95</v>
      </c>
      <c r="BH18">
        <f t="shared" si="60"/>
        <v>3.5999999999999996</v>
      </c>
      <c r="BI18">
        <f t="shared" si="61"/>
        <v>13.8</v>
      </c>
      <c r="BJ18">
        <f t="shared" si="62"/>
        <v>13.5</v>
      </c>
      <c r="BK18">
        <f t="shared" si="6"/>
        <v>9.3000000000000007</v>
      </c>
      <c r="BL18">
        <f t="shared" si="2"/>
        <v>18.149999999999999</v>
      </c>
      <c r="BN18">
        <f t="shared" si="7"/>
        <v>0</v>
      </c>
      <c r="BO18">
        <f t="shared" si="38"/>
        <v>0</v>
      </c>
      <c r="BP18">
        <f t="shared" si="39"/>
        <v>423.96198099049525</v>
      </c>
      <c r="BQ18">
        <f t="shared" si="40"/>
        <v>21.760880440220109</v>
      </c>
      <c r="BR18">
        <f t="shared" si="41"/>
        <v>0</v>
      </c>
      <c r="BS18">
        <f t="shared" si="42"/>
        <v>0</v>
      </c>
      <c r="BT18" t="e">
        <f t="shared" si="43"/>
        <v>#VALUE!</v>
      </c>
      <c r="BU18" t="e">
        <f t="shared" si="44"/>
        <v>#VALUE!</v>
      </c>
      <c r="BV18">
        <f t="shared" si="45"/>
        <v>301.65082541270635</v>
      </c>
      <c r="BW18">
        <f t="shared" si="19"/>
        <v>0</v>
      </c>
      <c r="BX18">
        <f t="shared" si="20"/>
        <v>0</v>
      </c>
      <c r="BY18">
        <f t="shared" si="21"/>
        <v>508.75437718859433</v>
      </c>
      <c r="BZ18">
        <f t="shared" si="22"/>
        <v>0</v>
      </c>
      <c r="CA18">
        <f t="shared" si="23"/>
        <v>164.33216608304153</v>
      </c>
      <c r="CB18">
        <f t="shared" si="24"/>
        <v>84.792396198099041</v>
      </c>
      <c r="CC18">
        <f t="shared" si="25"/>
        <v>18.009004502251123</v>
      </c>
      <c r="CD18">
        <f t="shared" si="26"/>
        <v>69.034517258629322</v>
      </c>
      <c r="CE18">
        <f t="shared" si="27"/>
        <v>67.533766883441729</v>
      </c>
      <c r="CF18">
        <f t="shared" si="28"/>
        <v>46.523261630815412</v>
      </c>
      <c r="CG18">
        <f t="shared" si="29"/>
        <v>90.795397698849413</v>
      </c>
    </row>
    <row r="19" spans="1:85" ht="18" x14ac:dyDescent="0.2">
      <c r="A19" s="45">
        <v>0.19450000000000001</v>
      </c>
      <c r="B19" s="45">
        <v>150</v>
      </c>
      <c r="C19" s="59">
        <v>18</v>
      </c>
      <c r="D19" s="12">
        <v>0</v>
      </c>
      <c r="E19" s="11" t="s">
        <v>25</v>
      </c>
      <c r="F19" s="51">
        <v>11</v>
      </c>
      <c r="G19" s="14">
        <v>1</v>
      </c>
      <c r="H19" s="8">
        <v>0</v>
      </c>
      <c r="I19" s="12">
        <v>0</v>
      </c>
      <c r="J19" s="12">
        <v>0</v>
      </c>
      <c r="K19" s="12">
        <v>0</v>
      </c>
      <c r="L19" s="14">
        <v>11.1</v>
      </c>
      <c r="M19" s="8">
        <v>0</v>
      </c>
      <c r="N19" s="8">
        <v>0</v>
      </c>
      <c r="O19" s="14">
        <v>24.4</v>
      </c>
      <c r="P19" s="8">
        <v>0</v>
      </c>
      <c r="Q19" s="14">
        <v>6.7</v>
      </c>
      <c r="R19" s="14">
        <v>3.9</v>
      </c>
      <c r="S19" s="11" t="s">
        <v>25</v>
      </c>
      <c r="T19" s="14">
        <v>2</v>
      </c>
      <c r="U19" s="14">
        <v>2.2999999999999998</v>
      </c>
      <c r="V19" s="51">
        <v>1.6</v>
      </c>
      <c r="W19" s="53">
        <v>0</v>
      </c>
      <c r="X19">
        <f t="shared" si="4"/>
        <v>0</v>
      </c>
      <c r="Y19" t="e">
        <f t="shared" si="30"/>
        <v>#VALUE!</v>
      </c>
      <c r="Z19">
        <f t="shared" si="31"/>
        <v>0.55000000000000004</v>
      </c>
      <c r="AA19">
        <f t="shared" si="32"/>
        <v>0.05</v>
      </c>
      <c r="AB19">
        <f t="shared" si="33"/>
        <v>0</v>
      </c>
      <c r="AC19">
        <f t="shared" si="34"/>
        <v>0</v>
      </c>
      <c r="AD19">
        <f t="shared" si="35"/>
        <v>0</v>
      </c>
      <c r="AE19">
        <f t="shared" si="36"/>
        <v>0</v>
      </c>
      <c r="AF19">
        <f t="shared" si="37"/>
        <v>0.55500000000000005</v>
      </c>
      <c r="AG19">
        <f t="shared" si="8"/>
        <v>0</v>
      </c>
      <c r="AH19">
        <f t="shared" si="9"/>
        <v>0</v>
      </c>
      <c r="AI19">
        <f t="shared" si="10"/>
        <v>1.22</v>
      </c>
      <c r="AJ19">
        <f t="shared" si="11"/>
        <v>0</v>
      </c>
      <c r="AK19">
        <f t="shared" si="12"/>
        <v>0.33500000000000002</v>
      </c>
      <c r="AL19">
        <f t="shared" si="13"/>
        <v>0.19500000000000001</v>
      </c>
      <c r="AM19" t="e">
        <f t="shared" si="14"/>
        <v>#VALUE!</v>
      </c>
      <c r="AN19">
        <f t="shared" si="15"/>
        <v>0.1</v>
      </c>
      <c r="AO19">
        <f t="shared" si="16"/>
        <v>0.115</v>
      </c>
      <c r="AP19">
        <f t="shared" si="17"/>
        <v>0.08</v>
      </c>
      <c r="AQ19">
        <f t="shared" si="18"/>
        <v>0</v>
      </c>
      <c r="AS19">
        <f t="shared" si="5"/>
        <v>0</v>
      </c>
      <c r="AT19" t="e">
        <f t="shared" si="46"/>
        <v>#VALUE!</v>
      </c>
      <c r="AU19">
        <f t="shared" si="47"/>
        <v>16.5</v>
      </c>
      <c r="AV19">
        <f t="shared" si="48"/>
        <v>1.5</v>
      </c>
      <c r="AW19">
        <f t="shared" si="49"/>
        <v>0</v>
      </c>
      <c r="AX19">
        <f t="shared" si="50"/>
        <v>0</v>
      </c>
      <c r="AY19">
        <f t="shared" si="51"/>
        <v>0</v>
      </c>
      <c r="AZ19">
        <f t="shared" si="52"/>
        <v>0</v>
      </c>
      <c r="BA19">
        <f t="shared" si="53"/>
        <v>16.650000000000002</v>
      </c>
      <c r="BB19">
        <f t="shared" si="54"/>
        <v>0</v>
      </c>
      <c r="BC19">
        <f t="shared" si="55"/>
        <v>0</v>
      </c>
      <c r="BD19">
        <f t="shared" si="56"/>
        <v>36.6</v>
      </c>
      <c r="BE19">
        <f t="shared" si="57"/>
        <v>0</v>
      </c>
      <c r="BF19">
        <f t="shared" si="58"/>
        <v>10.050000000000001</v>
      </c>
      <c r="BG19">
        <f t="shared" si="59"/>
        <v>5.8500000000000005</v>
      </c>
      <c r="BH19" t="e">
        <f t="shared" si="60"/>
        <v>#VALUE!</v>
      </c>
      <c r="BI19">
        <f t="shared" si="61"/>
        <v>3</v>
      </c>
      <c r="BJ19">
        <f t="shared" si="62"/>
        <v>3.45</v>
      </c>
      <c r="BK19">
        <f t="shared" si="6"/>
        <v>2.4</v>
      </c>
      <c r="BL19">
        <f t="shared" si="2"/>
        <v>0</v>
      </c>
      <c r="BN19">
        <f t="shared" si="7"/>
        <v>0</v>
      </c>
      <c r="BO19" t="e">
        <f t="shared" si="38"/>
        <v>#VALUE!</v>
      </c>
      <c r="BP19">
        <f t="shared" si="39"/>
        <v>84.832904884318765</v>
      </c>
      <c r="BQ19">
        <f t="shared" si="40"/>
        <v>7.7120822622107967</v>
      </c>
      <c r="BR19">
        <f t="shared" si="41"/>
        <v>0</v>
      </c>
      <c r="BS19">
        <f t="shared" si="42"/>
        <v>0</v>
      </c>
      <c r="BT19">
        <f t="shared" si="43"/>
        <v>0</v>
      </c>
      <c r="BU19">
        <f t="shared" si="44"/>
        <v>0</v>
      </c>
      <c r="BV19">
        <f t="shared" si="45"/>
        <v>85.604113110539856</v>
      </c>
      <c r="BW19">
        <f t="shared" si="19"/>
        <v>0</v>
      </c>
      <c r="BX19">
        <f t="shared" si="20"/>
        <v>0</v>
      </c>
      <c r="BY19">
        <f t="shared" si="21"/>
        <v>188.17480719794344</v>
      </c>
      <c r="BZ19">
        <f t="shared" si="22"/>
        <v>0</v>
      </c>
      <c r="CA19">
        <f t="shared" si="23"/>
        <v>51.670951156812343</v>
      </c>
      <c r="CB19">
        <f t="shared" si="24"/>
        <v>30.07712082262211</v>
      </c>
      <c r="CC19" t="e">
        <f t="shared" si="25"/>
        <v>#VALUE!</v>
      </c>
      <c r="CD19">
        <f t="shared" si="26"/>
        <v>15.424164524421593</v>
      </c>
      <c r="CE19">
        <f t="shared" si="27"/>
        <v>17.737789203084834</v>
      </c>
      <c r="CF19">
        <f t="shared" si="28"/>
        <v>12.339331619537274</v>
      </c>
      <c r="CG19">
        <f t="shared" si="29"/>
        <v>0</v>
      </c>
    </row>
    <row r="20" spans="1:85" ht="18" x14ac:dyDescent="0.2">
      <c r="A20" s="45">
        <v>0.191</v>
      </c>
      <c r="B20" s="45">
        <v>150</v>
      </c>
      <c r="C20" s="62">
        <v>19</v>
      </c>
      <c r="D20" s="20" t="s">
        <v>25</v>
      </c>
      <c r="E20" s="17">
        <v>0</v>
      </c>
      <c r="F20" s="51">
        <v>49.9</v>
      </c>
      <c r="G20" s="51">
        <v>4.5999999999999996</v>
      </c>
      <c r="H20" s="8">
        <v>0</v>
      </c>
      <c r="I20" s="20" t="s">
        <v>25</v>
      </c>
      <c r="J20" s="17">
        <v>0</v>
      </c>
      <c r="K20" s="51">
        <v>17.8</v>
      </c>
      <c r="L20" s="19">
        <v>34.5</v>
      </c>
      <c r="M20" s="8">
        <v>0</v>
      </c>
      <c r="N20" s="8">
        <v>0</v>
      </c>
      <c r="O20" s="51">
        <v>79.7</v>
      </c>
      <c r="P20" s="8">
        <v>0</v>
      </c>
      <c r="Q20" s="19">
        <v>22.4</v>
      </c>
      <c r="R20" s="51">
        <v>12.5</v>
      </c>
      <c r="S20" s="19">
        <v>1.8</v>
      </c>
      <c r="T20" s="51">
        <v>10.3</v>
      </c>
      <c r="U20" s="51">
        <v>10.7</v>
      </c>
      <c r="V20" s="51">
        <v>5.8</v>
      </c>
      <c r="W20" s="20" t="s">
        <v>25</v>
      </c>
      <c r="X20" t="e">
        <f t="shared" si="4"/>
        <v>#VALUE!</v>
      </c>
      <c r="Y20">
        <f t="shared" si="30"/>
        <v>0</v>
      </c>
      <c r="Z20">
        <f t="shared" si="31"/>
        <v>2.4950000000000001</v>
      </c>
      <c r="AA20">
        <f t="shared" si="32"/>
        <v>0.23</v>
      </c>
      <c r="AB20">
        <f t="shared" si="33"/>
        <v>0</v>
      </c>
      <c r="AC20" t="e">
        <f t="shared" si="34"/>
        <v>#VALUE!</v>
      </c>
      <c r="AD20">
        <f t="shared" si="35"/>
        <v>0</v>
      </c>
      <c r="AE20">
        <f t="shared" si="36"/>
        <v>0.89</v>
      </c>
      <c r="AF20">
        <f t="shared" si="37"/>
        <v>1.7250000000000001</v>
      </c>
      <c r="AG20">
        <f t="shared" si="8"/>
        <v>0</v>
      </c>
      <c r="AH20">
        <f t="shared" si="9"/>
        <v>0</v>
      </c>
      <c r="AI20">
        <f t="shared" si="10"/>
        <v>3.9849999999999999</v>
      </c>
      <c r="AJ20">
        <f t="shared" si="11"/>
        <v>0</v>
      </c>
      <c r="AK20">
        <f t="shared" si="12"/>
        <v>1.1200000000000001</v>
      </c>
      <c r="AL20">
        <f t="shared" si="13"/>
        <v>0.625</v>
      </c>
      <c r="AM20">
        <f t="shared" si="14"/>
        <v>0.09</v>
      </c>
      <c r="AN20">
        <f t="shared" si="15"/>
        <v>0.51500000000000001</v>
      </c>
      <c r="AO20">
        <f t="shared" si="16"/>
        <v>0.53500000000000003</v>
      </c>
      <c r="AP20">
        <f t="shared" si="17"/>
        <v>0.28999999999999998</v>
      </c>
      <c r="AQ20" t="e">
        <f t="shared" si="18"/>
        <v>#VALUE!</v>
      </c>
      <c r="AS20" t="e">
        <f t="shared" si="5"/>
        <v>#VALUE!</v>
      </c>
      <c r="AT20">
        <f t="shared" si="46"/>
        <v>0</v>
      </c>
      <c r="AU20">
        <f t="shared" si="47"/>
        <v>74.850000000000009</v>
      </c>
      <c r="AV20">
        <f t="shared" si="48"/>
        <v>6.9</v>
      </c>
      <c r="AW20">
        <f t="shared" si="49"/>
        <v>0</v>
      </c>
      <c r="AX20" t="e">
        <f t="shared" si="50"/>
        <v>#VALUE!</v>
      </c>
      <c r="AY20">
        <f t="shared" si="51"/>
        <v>0</v>
      </c>
      <c r="AZ20">
        <f t="shared" si="52"/>
        <v>26.7</v>
      </c>
      <c r="BA20">
        <f t="shared" si="53"/>
        <v>51.75</v>
      </c>
      <c r="BB20">
        <f t="shared" si="54"/>
        <v>0</v>
      </c>
      <c r="BC20">
        <f t="shared" si="55"/>
        <v>0</v>
      </c>
      <c r="BD20">
        <f t="shared" si="56"/>
        <v>119.55</v>
      </c>
      <c r="BE20">
        <f t="shared" si="57"/>
        <v>0</v>
      </c>
      <c r="BF20">
        <f t="shared" si="58"/>
        <v>33.6</v>
      </c>
      <c r="BG20">
        <f t="shared" si="59"/>
        <v>18.75</v>
      </c>
      <c r="BH20">
        <f t="shared" si="60"/>
        <v>2.6999999999999997</v>
      </c>
      <c r="BI20">
        <f t="shared" si="61"/>
        <v>15.450000000000001</v>
      </c>
      <c r="BJ20">
        <f t="shared" si="62"/>
        <v>16.05</v>
      </c>
      <c r="BK20">
        <f t="shared" si="6"/>
        <v>8.6999999999999993</v>
      </c>
      <c r="BL20" t="e">
        <f t="shared" si="2"/>
        <v>#VALUE!</v>
      </c>
      <c r="BN20" t="e">
        <f t="shared" si="7"/>
        <v>#VALUE!</v>
      </c>
      <c r="BO20">
        <f t="shared" si="38"/>
        <v>0</v>
      </c>
      <c r="BP20">
        <f t="shared" si="39"/>
        <v>391.88481675392671</v>
      </c>
      <c r="BQ20">
        <f t="shared" si="40"/>
        <v>36.125654450261784</v>
      </c>
      <c r="BR20">
        <f t="shared" si="41"/>
        <v>0</v>
      </c>
      <c r="BS20" t="e">
        <f t="shared" si="42"/>
        <v>#VALUE!</v>
      </c>
      <c r="BT20">
        <f t="shared" si="43"/>
        <v>0</v>
      </c>
      <c r="BU20">
        <f t="shared" si="44"/>
        <v>139.79057591623035</v>
      </c>
      <c r="BV20">
        <f t="shared" si="45"/>
        <v>270.94240837696333</v>
      </c>
      <c r="BW20">
        <f t="shared" si="19"/>
        <v>0</v>
      </c>
      <c r="BX20">
        <f t="shared" si="20"/>
        <v>0</v>
      </c>
      <c r="BY20">
        <f t="shared" si="21"/>
        <v>625.91623036649207</v>
      </c>
      <c r="BZ20">
        <f t="shared" si="22"/>
        <v>0</v>
      </c>
      <c r="CA20">
        <f t="shared" si="23"/>
        <v>175.91623036649216</v>
      </c>
      <c r="CB20">
        <f t="shared" si="24"/>
        <v>98.167539267015712</v>
      </c>
      <c r="CC20">
        <f t="shared" si="25"/>
        <v>14.136125654450261</v>
      </c>
      <c r="CD20">
        <f t="shared" si="26"/>
        <v>80.890052356020945</v>
      </c>
      <c r="CE20">
        <f t="shared" si="27"/>
        <v>84.031413612565444</v>
      </c>
      <c r="CF20">
        <f t="shared" si="28"/>
        <v>45.549738219895282</v>
      </c>
      <c r="CG20" t="e">
        <f t="shared" si="29"/>
        <v>#VALUE!</v>
      </c>
    </row>
    <row r="21" spans="1:85" ht="18" x14ac:dyDescent="0.2">
      <c r="A21" s="45">
        <v>0.20150000000000001</v>
      </c>
      <c r="B21" s="45">
        <v>150</v>
      </c>
      <c r="C21" s="61">
        <v>20</v>
      </c>
      <c r="D21" s="11" t="s">
        <v>25</v>
      </c>
      <c r="E21" s="12">
        <v>0</v>
      </c>
      <c r="F21" s="14">
        <v>22.4</v>
      </c>
      <c r="G21" s="14">
        <v>5.2</v>
      </c>
      <c r="H21" s="8">
        <v>0</v>
      </c>
      <c r="I21" s="12">
        <v>0</v>
      </c>
      <c r="J21" s="12">
        <v>0</v>
      </c>
      <c r="K21" s="14">
        <v>15.3</v>
      </c>
      <c r="L21" s="14">
        <v>19.100000000000001</v>
      </c>
      <c r="M21" s="8">
        <v>0</v>
      </c>
      <c r="N21" s="8">
        <v>0</v>
      </c>
      <c r="O21" s="14">
        <v>77.7</v>
      </c>
      <c r="P21" s="8">
        <v>0</v>
      </c>
      <c r="Q21" s="14">
        <v>16.8</v>
      </c>
      <c r="R21" s="14">
        <v>10</v>
      </c>
      <c r="S21" s="14">
        <v>1.1000000000000001</v>
      </c>
      <c r="T21" s="14">
        <v>9</v>
      </c>
      <c r="U21" s="51">
        <v>15.4</v>
      </c>
      <c r="V21" s="14">
        <v>4.7</v>
      </c>
      <c r="W21" s="11" t="s">
        <v>25</v>
      </c>
      <c r="X21" t="e">
        <f t="shared" si="4"/>
        <v>#VALUE!</v>
      </c>
      <c r="Y21">
        <f t="shared" si="30"/>
        <v>0</v>
      </c>
      <c r="Z21">
        <f t="shared" si="31"/>
        <v>1.1200000000000001</v>
      </c>
      <c r="AA21">
        <f t="shared" si="32"/>
        <v>0.26</v>
      </c>
      <c r="AB21">
        <f t="shared" si="33"/>
        <v>0</v>
      </c>
      <c r="AC21">
        <f t="shared" si="34"/>
        <v>0</v>
      </c>
      <c r="AD21">
        <f t="shared" si="35"/>
        <v>0</v>
      </c>
      <c r="AE21">
        <f t="shared" si="36"/>
        <v>0.76500000000000001</v>
      </c>
      <c r="AF21">
        <f t="shared" si="37"/>
        <v>0.95499999999999996</v>
      </c>
      <c r="AG21">
        <f t="shared" si="8"/>
        <v>0</v>
      </c>
      <c r="AH21">
        <f t="shared" si="9"/>
        <v>0</v>
      </c>
      <c r="AI21">
        <f t="shared" si="10"/>
        <v>3.8849999999999998</v>
      </c>
      <c r="AJ21">
        <f t="shared" si="11"/>
        <v>0</v>
      </c>
      <c r="AK21">
        <f t="shared" si="12"/>
        <v>0.84</v>
      </c>
      <c r="AL21">
        <f t="shared" si="13"/>
        <v>0.5</v>
      </c>
      <c r="AM21">
        <f t="shared" si="14"/>
        <v>5.5E-2</v>
      </c>
      <c r="AN21">
        <f t="shared" si="15"/>
        <v>0.45</v>
      </c>
      <c r="AO21">
        <f t="shared" si="16"/>
        <v>0.77</v>
      </c>
      <c r="AP21">
        <f t="shared" si="17"/>
        <v>0.23499999999999999</v>
      </c>
      <c r="AQ21" t="e">
        <f t="shared" si="18"/>
        <v>#VALUE!</v>
      </c>
      <c r="AS21" t="e">
        <f t="shared" si="5"/>
        <v>#VALUE!</v>
      </c>
      <c r="AT21">
        <f t="shared" si="46"/>
        <v>0</v>
      </c>
      <c r="AU21">
        <f t="shared" si="47"/>
        <v>33.6</v>
      </c>
      <c r="AV21">
        <f t="shared" si="48"/>
        <v>7.8000000000000007</v>
      </c>
      <c r="AW21">
        <f t="shared" si="49"/>
        <v>0</v>
      </c>
      <c r="AX21">
        <f t="shared" si="50"/>
        <v>0</v>
      </c>
      <c r="AY21">
        <f t="shared" si="51"/>
        <v>0</v>
      </c>
      <c r="AZ21">
        <f t="shared" si="52"/>
        <v>22.95</v>
      </c>
      <c r="BA21">
        <f t="shared" si="53"/>
        <v>28.65</v>
      </c>
      <c r="BB21">
        <f t="shared" si="54"/>
        <v>0</v>
      </c>
      <c r="BC21">
        <f t="shared" si="55"/>
        <v>0</v>
      </c>
      <c r="BD21">
        <f t="shared" si="56"/>
        <v>116.55</v>
      </c>
      <c r="BE21">
        <f t="shared" si="57"/>
        <v>0</v>
      </c>
      <c r="BF21">
        <f t="shared" si="58"/>
        <v>25.2</v>
      </c>
      <c r="BG21">
        <f t="shared" si="59"/>
        <v>15</v>
      </c>
      <c r="BH21">
        <f t="shared" si="60"/>
        <v>1.65</v>
      </c>
      <c r="BI21">
        <f t="shared" si="61"/>
        <v>13.5</v>
      </c>
      <c r="BJ21">
        <f t="shared" si="62"/>
        <v>23.1</v>
      </c>
      <c r="BK21">
        <f t="shared" si="6"/>
        <v>7.05</v>
      </c>
      <c r="BL21" t="e">
        <f t="shared" si="2"/>
        <v>#VALUE!</v>
      </c>
      <c r="BN21" t="e">
        <f t="shared" si="7"/>
        <v>#VALUE!</v>
      </c>
      <c r="BO21">
        <f t="shared" si="38"/>
        <v>0</v>
      </c>
      <c r="BP21">
        <f t="shared" si="39"/>
        <v>166.74937965260546</v>
      </c>
      <c r="BQ21">
        <f t="shared" si="40"/>
        <v>38.70967741935484</v>
      </c>
      <c r="BR21">
        <f t="shared" si="41"/>
        <v>0</v>
      </c>
      <c r="BS21">
        <f t="shared" si="42"/>
        <v>0</v>
      </c>
      <c r="BT21">
        <f t="shared" si="43"/>
        <v>0</v>
      </c>
      <c r="BU21">
        <f t="shared" si="44"/>
        <v>113.89578163771711</v>
      </c>
      <c r="BV21">
        <f t="shared" si="45"/>
        <v>142.18362282878411</v>
      </c>
      <c r="BW21">
        <f t="shared" si="19"/>
        <v>0</v>
      </c>
      <c r="BX21">
        <f t="shared" si="20"/>
        <v>0</v>
      </c>
      <c r="BY21">
        <f t="shared" si="21"/>
        <v>578.4119106699751</v>
      </c>
      <c r="BZ21">
        <f t="shared" si="22"/>
        <v>0</v>
      </c>
      <c r="CA21">
        <f t="shared" si="23"/>
        <v>125.06203473945408</v>
      </c>
      <c r="CB21">
        <f t="shared" si="24"/>
        <v>74.441687344913149</v>
      </c>
      <c r="CC21">
        <f t="shared" si="25"/>
        <v>8.1885856079404462</v>
      </c>
      <c r="CD21">
        <f t="shared" si="26"/>
        <v>66.997518610421835</v>
      </c>
      <c r="CE21">
        <f t="shared" si="27"/>
        <v>114.64019851116625</v>
      </c>
      <c r="CF21">
        <f t="shared" si="28"/>
        <v>34.987593052109176</v>
      </c>
      <c r="CG21" t="e">
        <f t="shared" si="29"/>
        <v>#VALUE!</v>
      </c>
    </row>
    <row r="22" spans="1:85" ht="18" x14ac:dyDescent="0.2">
      <c r="A22" s="45">
        <v>0.20349999999999999</v>
      </c>
      <c r="B22" s="45">
        <v>150</v>
      </c>
      <c r="C22" s="65">
        <v>21</v>
      </c>
      <c r="D22" s="28">
        <v>0</v>
      </c>
      <c r="E22" s="29" t="s">
        <v>25</v>
      </c>
      <c r="F22" s="30">
        <v>33.4</v>
      </c>
      <c r="G22" s="31">
        <v>1.75</v>
      </c>
      <c r="H22" s="8">
        <v>0</v>
      </c>
      <c r="I22" s="28">
        <v>0</v>
      </c>
      <c r="J22" s="28">
        <v>0</v>
      </c>
      <c r="K22" s="28">
        <v>0</v>
      </c>
      <c r="L22" s="31">
        <v>21.8</v>
      </c>
      <c r="M22" s="8">
        <v>0</v>
      </c>
      <c r="N22" s="8">
        <v>0</v>
      </c>
      <c r="O22" s="31">
        <v>37.200000000000003</v>
      </c>
      <c r="P22" s="8">
        <v>0</v>
      </c>
      <c r="Q22" s="31">
        <v>6.3</v>
      </c>
      <c r="R22" s="31">
        <v>8.1</v>
      </c>
      <c r="S22" s="31">
        <v>2</v>
      </c>
      <c r="T22" s="31">
        <v>4</v>
      </c>
      <c r="U22" s="31">
        <v>3.5</v>
      </c>
      <c r="V22" s="31">
        <v>5.3</v>
      </c>
      <c r="W22" s="31">
        <v>25.4</v>
      </c>
      <c r="X22">
        <f t="shared" si="4"/>
        <v>0</v>
      </c>
      <c r="Y22" t="e">
        <f t="shared" si="30"/>
        <v>#VALUE!</v>
      </c>
      <c r="Z22">
        <f t="shared" si="31"/>
        <v>1.67</v>
      </c>
      <c r="AA22">
        <f t="shared" si="32"/>
        <v>8.7499999999999994E-2</v>
      </c>
      <c r="AB22">
        <f t="shared" si="33"/>
        <v>0</v>
      </c>
      <c r="AC22">
        <f t="shared" si="34"/>
        <v>0</v>
      </c>
      <c r="AD22">
        <f t="shared" si="35"/>
        <v>0</v>
      </c>
      <c r="AE22">
        <f t="shared" si="36"/>
        <v>0</v>
      </c>
      <c r="AF22">
        <f t="shared" si="37"/>
        <v>1.0900000000000001</v>
      </c>
      <c r="AG22">
        <f t="shared" si="8"/>
        <v>0</v>
      </c>
      <c r="AH22">
        <f t="shared" si="9"/>
        <v>0</v>
      </c>
      <c r="AI22">
        <f t="shared" si="10"/>
        <v>1.86</v>
      </c>
      <c r="AJ22">
        <f t="shared" si="11"/>
        <v>0</v>
      </c>
      <c r="AK22">
        <f t="shared" si="12"/>
        <v>0.315</v>
      </c>
      <c r="AL22">
        <f t="shared" si="13"/>
        <v>0.40500000000000003</v>
      </c>
      <c r="AM22">
        <f t="shared" si="14"/>
        <v>0.1</v>
      </c>
      <c r="AN22">
        <f t="shared" si="15"/>
        <v>0.2</v>
      </c>
      <c r="AO22">
        <f t="shared" si="16"/>
        <v>0.17499999999999999</v>
      </c>
      <c r="AP22">
        <f t="shared" si="17"/>
        <v>0.26500000000000001</v>
      </c>
      <c r="AQ22">
        <f t="shared" si="18"/>
        <v>1.27</v>
      </c>
      <c r="AS22">
        <f t="shared" si="5"/>
        <v>0</v>
      </c>
      <c r="AT22" t="e">
        <f t="shared" si="46"/>
        <v>#VALUE!</v>
      </c>
      <c r="AU22">
        <f t="shared" si="47"/>
        <v>50.099999999999994</v>
      </c>
      <c r="AV22">
        <f t="shared" si="48"/>
        <v>2.625</v>
      </c>
      <c r="AW22">
        <f t="shared" si="49"/>
        <v>0</v>
      </c>
      <c r="AX22">
        <f t="shared" si="50"/>
        <v>0</v>
      </c>
      <c r="AY22">
        <f t="shared" si="51"/>
        <v>0</v>
      </c>
      <c r="AZ22">
        <f t="shared" si="52"/>
        <v>0</v>
      </c>
      <c r="BA22">
        <f t="shared" si="53"/>
        <v>32.700000000000003</v>
      </c>
      <c r="BB22">
        <f t="shared" si="54"/>
        <v>0</v>
      </c>
      <c r="BC22">
        <f t="shared" si="55"/>
        <v>0</v>
      </c>
      <c r="BD22">
        <f t="shared" si="56"/>
        <v>55.800000000000004</v>
      </c>
      <c r="BE22">
        <f t="shared" si="57"/>
        <v>0</v>
      </c>
      <c r="BF22">
        <f t="shared" si="58"/>
        <v>9.4499999999999993</v>
      </c>
      <c r="BG22">
        <f t="shared" si="59"/>
        <v>12.15</v>
      </c>
      <c r="BH22">
        <f t="shared" si="60"/>
        <v>3</v>
      </c>
      <c r="BI22">
        <f t="shared" si="61"/>
        <v>6</v>
      </c>
      <c r="BJ22">
        <f t="shared" si="62"/>
        <v>5.25</v>
      </c>
      <c r="BK22">
        <f t="shared" si="6"/>
        <v>7.95</v>
      </c>
      <c r="BL22">
        <f t="shared" si="2"/>
        <v>38.1</v>
      </c>
      <c r="BN22">
        <f t="shared" si="7"/>
        <v>0</v>
      </c>
      <c r="BO22" t="e">
        <f t="shared" si="38"/>
        <v>#VALUE!</v>
      </c>
      <c r="BP22">
        <f t="shared" si="39"/>
        <v>246.19164619164619</v>
      </c>
      <c r="BQ22">
        <f t="shared" si="40"/>
        <v>12.899262899262901</v>
      </c>
      <c r="BR22">
        <f t="shared" si="41"/>
        <v>0</v>
      </c>
      <c r="BS22">
        <f t="shared" si="42"/>
        <v>0</v>
      </c>
      <c r="BT22">
        <f t="shared" si="43"/>
        <v>0</v>
      </c>
      <c r="BU22">
        <f t="shared" si="44"/>
        <v>0</v>
      </c>
      <c r="BV22">
        <f t="shared" si="45"/>
        <v>160.68796068796073</v>
      </c>
      <c r="BW22">
        <f t="shared" si="19"/>
        <v>0</v>
      </c>
      <c r="BX22">
        <f t="shared" si="20"/>
        <v>0</v>
      </c>
      <c r="BY22">
        <f t="shared" si="21"/>
        <v>274.20147420147424</v>
      </c>
      <c r="BZ22">
        <f t="shared" si="22"/>
        <v>0</v>
      </c>
      <c r="CA22">
        <f t="shared" si="23"/>
        <v>46.437346437346434</v>
      </c>
      <c r="CB22">
        <f t="shared" si="24"/>
        <v>59.705159705159708</v>
      </c>
      <c r="CC22">
        <f t="shared" si="25"/>
        <v>14.742014742014742</v>
      </c>
      <c r="CD22">
        <f t="shared" si="26"/>
        <v>29.484029484029485</v>
      </c>
      <c r="CE22">
        <f t="shared" si="27"/>
        <v>25.798525798525802</v>
      </c>
      <c r="CF22">
        <f t="shared" si="28"/>
        <v>39.066339066339069</v>
      </c>
      <c r="CG22">
        <f t="shared" si="29"/>
        <v>187.22358722358723</v>
      </c>
    </row>
    <row r="23" spans="1:85" ht="18" x14ac:dyDescent="0.2">
      <c r="A23" s="45">
        <v>0.2094</v>
      </c>
      <c r="B23" s="45">
        <v>150</v>
      </c>
      <c r="C23" s="9">
        <v>22</v>
      </c>
      <c r="D23" s="11" t="s">
        <v>25</v>
      </c>
      <c r="E23" s="12">
        <v>0</v>
      </c>
      <c r="F23" s="13">
        <v>13.6</v>
      </c>
      <c r="G23" s="14">
        <v>3.7</v>
      </c>
      <c r="H23" s="8">
        <v>0</v>
      </c>
      <c r="I23" s="11" t="s">
        <v>25</v>
      </c>
      <c r="J23" s="12">
        <v>0</v>
      </c>
      <c r="K23" s="14">
        <v>15.3</v>
      </c>
      <c r="L23" s="14">
        <v>14.7</v>
      </c>
      <c r="M23" s="8">
        <v>0</v>
      </c>
      <c r="N23" s="8">
        <v>0</v>
      </c>
      <c r="O23" s="14">
        <v>87.8</v>
      </c>
      <c r="P23" s="8">
        <v>0</v>
      </c>
      <c r="Q23" s="13">
        <v>11.7</v>
      </c>
      <c r="R23" s="14">
        <v>5.8</v>
      </c>
      <c r="S23" s="11" t="s">
        <v>25</v>
      </c>
      <c r="T23" s="14">
        <v>4.7</v>
      </c>
      <c r="U23" s="14">
        <v>3.1</v>
      </c>
      <c r="V23" s="14">
        <v>2.2999999999999998</v>
      </c>
      <c r="W23" s="11" t="s">
        <v>25</v>
      </c>
      <c r="X23" t="e">
        <f t="shared" si="4"/>
        <v>#VALUE!</v>
      </c>
      <c r="Y23">
        <f t="shared" si="30"/>
        <v>0</v>
      </c>
      <c r="Z23">
        <f t="shared" si="31"/>
        <v>0.68</v>
      </c>
      <c r="AA23">
        <f t="shared" si="32"/>
        <v>0.185</v>
      </c>
      <c r="AB23">
        <f t="shared" si="33"/>
        <v>0</v>
      </c>
      <c r="AC23" t="e">
        <f t="shared" si="34"/>
        <v>#VALUE!</v>
      </c>
      <c r="AD23">
        <f t="shared" si="35"/>
        <v>0</v>
      </c>
      <c r="AE23">
        <f t="shared" si="36"/>
        <v>0.76500000000000001</v>
      </c>
      <c r="AF23">
        <f t="shared" si="37"/>
        <v>0.73499999999999999</v>
      </c>
      <c r="AG23">
        <f t="shared" si="8"/>
        <v>0</v>
      </c>
      <c r="AH23">
        <f t="shared" si="9"/>
        <v>0</v>
      </c>
      <c r="AI23">
        <f t="shared" si="10"/>
        <v>4.3899999999999997</v>
      </c>
      <c r="AJ23">
        <f t="shared" si="11"/>
        <v>0</v>
      </c>
      <c r="AK23">
        <f t="shared" si="12"/>
        <v>0.58499999999999996</v>
      </c>
      <c r="AL23">
        <f t="shared" si="13"/>
        <v>0.28999999999999998</v>
      </c>
      <c r="AM23" t="e">
        <f t="shared" si="14"/>
        <v>#VALUE!</v>
      </c>
      <c r="AN23">
        <f t="shared" si="15"/>
        <v>0.23499999999999999</v>
      </c>
      <c r="AO23">
        <f t="shared" si="16"/>
        <v>0.155</v>
      </c>
      <c r="AP23">
        <f t="shared" si="17"/>
        <v>0.115</v>
      </c>
      <c r="AQ23" t="e">
        <f t="shared" si="18"/>
        <v>#VALUE!</v>
      </c>
      <c r="AS23" t="e">
        <f t="shared" si="5"/>
        <v>#VALUE!</v>
      </c>
      <c r="AT23">
        <f t="shared" si="46"/>
        <v>0</v>
      </c>
      <c r="AU23">
        <f t="shared" si="47"/>
        <v>20.400000000000002</v>
      </c>
      <c r="AV23">
        <f t="shared" si="48"/>
        <v>5.55</v>
      </c>
      <c r="AW23">
        <f t="shared" si="49"/>
        <v>0</v>
      </c>
      <c r="AX23" t="e">
        <f t="shared" si="50"/>
        <v>#VALUE!</v>
      </c>
      <c r="AY23">
        <f t="shared" si="51"/>
        <v>0</v>
      </c>
      <c r="AZ23">
        <f t="shared" si="52"/>
        <v>22.95</v>
      </c>
      <c r="BA23">
        <f t="shared" si="53"/>
        <v>22.05</v>
      </c>
      <c r="BB23">
        <f t="shared" si="54"/>
        <v>0</v>
      </c>
      <c r="BC23">
        <f t="shared" si="55"/>
        <v>0</v>
      </c>
      <c r="BD23">
        <f t="shared" si="56"/>
        <v>131.69999999999999</v>
      </c>
      <c r="BE23">
        <f t="shared" si="57"/>
        <v>0</v>
      </c>
      <c r="BF23">
        <f t="shared" si="58"/>
        <v>17.549999999999997</v>
      </c>
      <c r="BG23">
        <f t="shared" si="59"/>
        <v>8.6999999999999993</v>
      </c>
      <c r="BH23" t="e">
        <f t="shared" si="60"/>
        <v>#VALUE!</v>
      </c>
      <c r="BI23">
        <f t="shared" si="61"/>
        <v>7.05</v>
      </c>
      <c r="BJ23">
        <f t="shared" si="62"/>
        <v>4.6500000000000004</v>
      </c>
      <c r="BK23">
        <f t="shared" si="6"/>
        <v>3.45</v>
      </c>
      <c r="BL23" t="e">
        <f t="shared" si="2"/>
        <v>#VALUE!</v>
      </c>
      <c r="BN23" t="e">
        <f t="shared" si="7"/>
        <v>#VALUE!</v>
      </c>
      <c r="BO23">
        <f t="shared" si="38"/>
        <v>0</v>
      </c>
      <c r="BP23">
        <f t="shared" si="39"/>
        <v>97.421203438395423</v>
      </c>
      <c r="BQ23">
        <f t="shared" si="40"/>
        <v>26.50429799426934</v>
      </c>
      <c r="BR23">
        <f t="shared" si="41"/>
        <v>0</v>
      </c>
      <c r="BS23" t="e">
        <f t="shared" si="42"/>
        <v>#VALUE!</v>
      </c>
      <c r="BT23">
        <f t="shared" si="43"/>
        <v>0</v>
      </c>
      <c r="BU23">
        <f t="shared" si="44"/>
        <v>109.59885386819484</v>
      </c>
      <c r="BV23">
        <f t="shared" si="45"/>
        <v>105.30085959885388</v>
      </c>
      <c r="BW23">
        <f t="shared" si="19"/>
        <v>0</v>
      </c>
      <c r="BX23">
        <f t="shared" si="20"/>
        <v>0</v>
      </c>
      <c r="BY23">
        <f t="shared" si="21"/>
        <v>628.93982808022918</v>
      </c>
      <c r="BZ23">
        <f t="shared" si="22"/>
        <v>0</v>
      </c>
      <c r="CA23">
        <f t="shared" si="23"/>
        <v>83.810888252148985</v>
      </c>
      <c r="CB23">
        <f t="shared" si="24"/>
        <v>41.54727793696275</v>
      </c>
      <c r="CC23" t="e">
        <f t="shared" si="25"/>
        <v>#VALUE!</v>
      </c>
      <c r="CD23">
        <f t="shared" si="26"/>
        <v>33.667621776504298</v>
      </c>
      <c r="CE23">
        <f t="shared" si="27"/>
        <v>22.206303724928368</v>
      </c>
      <c r="CF23">
        <f t="shared" si="28"/>
        <v>16.475644699140403</v>
      </c>
      <c r="CG23" t="e">
        <f t="shared" si="29"/>
        <v>#VALUE!</v>
      </c>
    </row>
    <row r="24" spans="1:85" ht="18" x14ac:dyDescent="0.2">
      <c r="A24" s="45">
        <v>0.19539999999999999</v>
      </c>
      <c r="B24" s="45">
        <v>150</v>
      </c>
      <c r="C24" s="64">
        <v>23</v>
      </c>
      <c r="D24" s="17">
        <v>0</v>
      </c>
      <c r="E24" s="17">
        <v>0</v>
      </c>
      <c r="F24" s="18">
        <v>19.600000000000001</v>
      </c>
      <c r="G24" s="19">
        <v>2.1</v>
      </c>
      <c r="H24" s="8">
        <v>0</v>
      </c>
      <c r="I24" s="17">
        <v>0</v>
      </c>
      <c r="J24" s="20" t="s">
        <v>25</v>
      </c>
      <c r="K24" s="20" t="s">
        <v>25</v>
      </c>
      <c r="L24" s="17">
        <v>0</v>
      </c>
      <c r="M24" s="8">
        <v>0</v>
      </c>
      <c r="N24" s="8">
        <v>0</v>
      </c>
      <c r="O24" s="19">
        <v>60.9</v>
      </c>
      <c r="P24" s="8">
        <v>0</v>
      </c>
      <c r="Q24" s="19">
        <v>5.2</v>
      </c>
      <c r="R24" s="19">
        <v>5.4</v>
      </c>
      <c r="S24" s="20" t="s">
        <v>25</v>
      </c>
      <c r="T24" s="19">
        <v>4.7</v>
      </c>
      <c r="U24" s="19">
        <v>2.1</v>
      </c>
      <c r="V24" s="19">
        <v>2</v>
      </c>
      <c r="W24" s="19">
        <v>11.2</v>
      </c>
      <c r="X24">
        <f t="shared" si="4"/>
        <v>0</v>
      </c>
      <c r="Y24">
        <f t="shared" si="30"/>
        <v>0</v>
      </c>
      <c r="Z24">
        <f t="shared" si="31"/>
        <v>0.98</v>
      </c>
      <c r="AA24">
        <f t="shared" si="32"/>
        <v>0.105</v>
      </c>
      <c r="AB24">
        <f t="shared" si="33"/>
        <v>0</v>
      </c>
      <c r="AC24">
        <f t="shared" si="34"/>
        <v>0</v>
      </c>
      <c r="AD24" t="e">
        <f t="shared" si="35"/>
        <v>#VALUE!</v>
      </c>
      <c r="AE24" t="e">
        <f t="shared" si="36"/>
        <v>#VALUE!</v>
      </c>
      <c r="AF24">
        <f t="shared" si="37"/>
        <v>0</v>
      </c>
      <c r="AG24">
        <f t="shared" si="8"/>
        <v>0</v>
      </c>
      <c r="AH24">
        <f t="shared" si="9"/>
        <v>0</v>
      </c>
      <c r="AI24">
        <f t="shared" si="10"/>
        <v>3.0449999999999999</v>
      </c>
      <c r="AJ24">
        <f t="shared" si="11"/>
        <v>0</v>
      </c>
      <c r="AK24">
        <f t="shared" si="12"/>
        <v>0.26</v>
      </c>
      <c r="AL24">
        <f t="shared" si="13"/>
        <v>0.27</v>
      </c>
      <c r="AM24" t="e">
        <f t="shared" si="14"/>
        <v>#VALUE!</v>
      </c>
      <c r="AN24">
        <f t="shared" si="15"/>
        <v>0.23499999999999999</v>
      </c>
      <c r="AO24">
        <f t="shared" si="16"/>
        <v>0.105</v>
      </c>
      <c r="AP24">
        <f t="shared" si="17"/>
        <v>0.1</v>
      </c>
      <c r="AQ24">
        <f t="shared" si="18"/>
        <v>0.56000000000000005</v>
      </c>
      <c r="AS24">
        <f t="shared" si="5"/>
        <v>0</v>
      </c>
      <c r="AT24">
        <f t="shared" si="46"/>
        <v>0</v>
      </c>
      <c r="AU24">
        <f t="shared" si="47"/>
        <v>29.4</v>
      </c>
      <c r="AV24">
        <f t="shared" si="48"/>
        <v>3.15</v>
      </c>
      <c r="AW24">
        <f t="shared" si="49"/>
        <v>0</v>
      </c>
      <c r="AX24">
        <f t="shared" si="50"/>
        <v>0</v>
      </c>
      <c r="AY24" t="e">
        <f t="shared" si="51"/>
        <v>#VALUE!</v>
      </c>
      <c r="AZ24" t="e">
        <f t="shared" si="52"/>
        <v>#VALUE!</v>
      </c>
      <c r="BA24">
        <f t="shared" si="53"/>
        <v>0</v>
      </c>
      <c r="BB24">
        <f t="shared" si="54"/>
        <v>0</v>
      </c>
      <c r="BC24">
        <f t="shared" si="55"/>
        <v>0</v>
      </c>
      <c r="BD24">
        <f t="shared" si="56"/>
        <v>91.35</v>
      </c>
      <c r="BE24">
        <f t="shared" si="57"/>
        <v>0</v>
      </c>
      <c r="BF24">
        <f t="shared" si="58"/>
        <v>7.8000000000000007</v>
      </c>
      <c r="BG24">
        <f t="shared" si="59"/>
        <v>8.1000000000000014</v>
      </c>
      <c r="BH24" t="e">
        <f t="shared" si="60"/>
        <v>#VALUE!</v>
      </c>
      <c r="BI24">
        <f t="shared" si="61"/>
        <v>7.05</v>
      </c>
      <c r="BJ24">
        <f t="shared" si="62"/>
        <v>3.15</v>
      </c>
      <c r="BK24">
        <f t="shared" si="6"/>
        <v>3</v>
      </c>
      <c r="BL24">
        <f t="shared" si="2"/>
        <v>16.8</v>
      </c>
      <c r="BN24">
        <f t="shared" si="7"/>
        <v>0</v>
      </c>
      <c r="BO24">
        <f t="shared" si="38"/>
        <v>0</v>
      </c>
      <c r="BP24">
        <f t="shared" si="39"/>
        <v>150.46059365404298</v>
      </c>
      <c r="BQ24">
        <f t="shared" si="40"/>
        <v>16.120777891504606</v>
      </c>
      <c r="BR24">
        <f t="shared" si="41"/>
        <v>0</v>
      </c>
      <c r="BS24">
        <f t="shared" si="42"/>
        <v>0</v>
      </c>
      <c r="BT24" t="e">
        <f t="shared" si="43"/>
        <v>#VALUE!</v>
      </c>
      <c r="BU24" t="e">
        <f t="shared" si="44"/>
        <v>#VALUE!</v>
      </c>
      <c r="BV24">
        <f t="shared" si="45"/>
        <v>0</v>
      </c>
      <c r="BW24">
        <f t="shared" si="19"/>
        <v>0</v>
      </c>
      <c r="BX24">
        <f t="shared" si="20"/>
        <v>0</v>
      </c>
      <c r="BY24">
        <f t="shared" si="21"/>
        <v>467.50255885363356</v>
      </c>
      <c r="BZ24">
        <f t="shared" si="22"/>
        <v>0</v>
      </c>
      <c r="CA24">
        <f t="shared" si="23"/>
        <v>39.9181166837257</v>
      </c>
      <c r="CB24">
        <f t="shared" si="24"/>
        <v>41.453428863868993</v>
      </c>
      <c r="CC24" t="e">
        <f t="shared" si="25"/>
        <v>#VALUE!</v>
      </c>
      <c r="CD24">
        <f t="shared" si="26"/>
        <v>36.079836233367452</v>
      </c>
      <c r="CE24">
        <f t="shared" si="27"/>
        <v>16.120777891504606</v>
      </c>
      <c r="CF24">
        <f t="shared" si="28"/>
        <v>15.353121801432959</v>
      </c>
      <c r="CG24">
        <f t="shared" si="29"/>
        <v>85.977482088024573</v>
      </c>
    </row>
    <row r="25" spans="1:85" ht="18" x14ac:dyDescent="0.2">
      <c r="A25" s="45">
        <v>0.2069</v>
      </c>
      <c r="B25" s="45">
        <v>150</v>
      </c>
      <c r="C25" s="9">
        <v>24</v>
      </c>
      <c r="D25" s="11" t="s">
        <v>25</v>
      </c>
      <c r="E25" s="11" t="s">
        <v>25</v>
      </c>
      <c r="F25" s="13">
        <v>13.5</v>
      </c>
      <c r="G25" s="14">
        <v>2.4</v>
      </c>
      <c r="H25" s="8">
        <v>0</v>
      </c>
      <c r="I25" s="12">
        <v>0</v>
      </c>
      <c r="J25" s="12">
        <v>0</v>
      </c>
      <c r="K25" s="11">
        <v>0</v>
      </c>
      <c r="L25" s="14">
        <v>10.7</v>
      </c>
      <c r="M25" s="8">
        <v>0</v>
      </c>
      <c r="N25" s="8">
        <v>0</v>
      </c>
      <c r="O25" s="14">
        <v>54.3</v>
      </c>
      <c r="P25" s="8">
        <v>0</v>
      </c>
      <c r="Q25" s="14">
        <v>8.5</v>
      </c>
      <c r="R25" s="14">
        <v>4.8</v>
      </c>
      <c r="S25" s="11" t="s">
        <v>25</v>
      </c>
      <c r="T25" s="14">
        <v>3.5</v>
      </c>
      <c r="U25" s="14">
        <v>2.4</v>
      </c>
      <c r="V25" s="14">
        <v>1.8</v>
      </c>
      <c r="W25" s="11" t="s">
        <v>25</v>
      </c>
      <c r="X25" t="e">
        <f t="shared" si="4"/>
        <v>#VALUE!</v>
      </c>
      <c r="Y25" t="e">
        <f t="shared" si="30"/>
        <v>#VALUE!</v>
      </c>
      <c r="Z25">
        <f t="shared" si="31"/>
        <v>0.67500000000000004</v>
      </c>
      <c r="AA25">
        <f t="shared" si="32"/>
        <v>0.12</v>
      </c>
      <c r="AB25">
        <f t="shared" si="33"/>
        <v>0</v>
      </c>
      <c r="AC25">
        <f t="shared" si="34"/>
        <v>0</v>
      </c>
      <c r="AD25">
        <f t="shared" si="35"/>
        <v>0</v>
      </c>
      <c r="AE25">
        <f t="shared" si="36"/>
        <v>0</v>
      </c>
      <c r="AF25">
        <f t="shared" si="37"/>
        <v>0.53500000000000003</v>
      </c>
      <c r="AG25">
        <f t="shared" si="8"/>
        <v>0</v>
      </c>
      <c r="AH25">
        <f t="shared" si="9"/>
        <v>0</v>
      </c>
      <c r="AI25">
        <f t="shared" si="10"/>
        <v>2.7149999999999999</v>
      </c>
      <c r="AJ25">
        <f t="shared" si="11"/>
        <v>0</v>
      </c>
      <c r="AK25">
        <f t="shared" si="12"/>
        <v>0.42499999999999999</v>
      </c>
      <c r="AL25">
        <f t="shared" si="13"/>
        <v>0.24</v>
      </c>
      <c r="AM25" t="e">
        <f t="shared" si="14"/>
        <v>#VALUE!</v>
      </c>
      <c r="AN25">
        <f t="shared" si="15"/>
        <v>0.17499999999999999</v>
      </c>
      <c r="AO25">
        <f t="shared" si="16"/>
        <v>0.12</v>
      </c>
      <c r="AP25">
        <f t="shared" si="17"/>
        <v>0.09</v>
      </c>
      <c r="AQ25" t="e">
        <f t="shared" si="18"/>
        <v>#VALUE!</v>
      </c>
      <c r="AS25" t="e">
        <f t="shared" si="5"/>
        <v>#VALUE!</v>
      </c>
      <c r="AT25" t="e">
        <f t="shared" si="46"/>
        <v>#VALUE!</v>
      </c>
      <c r="AU25">
        <f t="shared" si="47"/>
        <v>20.25</v>
      </c>
      <c r="AV25">
        <f t="shared" si="48"/>
        <v>3.5999999999999996</v>
      </c>
      <c r="AW25">
        <f t="shared" si="49"/>
        <v>0</v>
      </c>
      <c r="AX25">
        <f t="shared" si="50"/>
        <v>0</v>
      </c>
      <c r="AY25">
        <f t="shared" si="51"/>
        <v>0</v>
      </c>
      <c r="AZ25">
        <f t="shared" si="52"/>
        <v>0</v>
      </c>
      <c r="BA25">
        <f t="shared" si="53"/>
        <v>16.05</v>
      </c>
      <c r="BB25">
        <f t="shared" si="54"/>
        <v>0</v>
      </c>
      <c r="BC25">
        <f t="shared" si="55"/>
        <v>0</v>
      </c>
      <c r="BD25">
        <f t="shared" si="56"/>
        <v>81.449999999999989</v>
      </c>
      <c r="BE25">
        <f t="shared" si="57"/>
        <v>0</v>
      </c>
      <c r="BF25">
        <f t="shared" si="58"/>
        <v>12.75</v>
      </c>
      <c r="BG25">
        <f t="shared" si="59"/>
        <v>7.1999999999999993</v>
      </c>
      <c r="BH25" t="e">
        <f t="shared" si="60"/>
        <v>#VALUE!</v>
      </c>
      <c r="BI25">
        <f t="shared" si="61"/>
        <v>5.25</v>
      </c>
      <c r="BJ25">
        <f t="shared" si="62"/>
        <v>3.5999999999999996</v>
      </c>
      <c r="BK25">
        <f t="shared" si="6"/>
        <v>2.6999999999999997</v>
      </c>
      <c r="BL25" t="e">
        <f t="shared" si="2"/>
        <v>#VALUE!</v>
      </c>
      <c r="BN25" t="e">
        <f t="shared" si="7"/>
        <v>#VALUE!</v>
      </c>
      <c r="BO25" t="e">
        <f t="shared" si="38"/>
        <v>#VALUE!</v>
      </c>
      <c r="BP25">
        <f t="shared" si="39"/>
        <v>97.873368777187054</v>
      </c>
      <c r="BQ25">
        <f t="shared" si="40"/>
        <v>17.399710004833253</v>
      </c>
      <c r="BR25">
        <f t="shared" si="41"/>
        <v>0</v>
      </c>
      <c r="BS25">
        <f t="shared" si="42"/>
        <v>0</v>
      </c>
      <c r="BT25">
        <f t="shared" si="43"/>
        <v>0</v>
      </c>
      <c r="BU25">
        <f t="shared" si="44"/>
        <v>0</v>
      </c>
      <c r="BV25">
        <f t="shared" si="45"/>
        <v>77.573707104881592</v>
      </c>
      <c r="BW25">
        <f t="shared" si="19"/>
        <v>0</v>
      </c>
      <c r="BX25">
        <f t="shared" si="20"/>
        <v>0</v>
      </c>
      <c r="BY25">
        <f t="shared" si="21"/>
        <v>393.66843885935231</v>
      </c>
      <c r="BZ25">
        <f t="shared" si="22"/>
        <v>0</v>
      </c>
      <c r="CA25">
        <f t="shared" si="23"/>
        <v>61.623972933784437</v>
      </c>
      <c r="CB25">
        <f t="shared" si="24"/>
        <v>34.799420009666505</v>
      </c>
      <c r="CC25" t="e">
        <f t="shared" si="25"/>
        <v>#VALUE!</v>
      </c>
      <c r="CD25">
        <f t="shared" si="26"/>
        <v>25.374577090381827</v>
      </c>
      <c r="CE25">
        <f t="shared" si="27"/>
        <v>17.399710004833253</v>
      </c>
      <c r="CF25">
        <f t="shared" si="28"/>
        <v>13.049782503624938</v>
      </c>
      <c r="CG25" t="e">
        <f t="shared" si="29"/>
        <v>#VALUE!</v>
      </c>
    </row>
    <row r="26" spans="1:85" ht="18" x14ac:dyDescent="0.2">
      <c r="A26" s="45">
        <v>0.20399999999999999</v>
      </c>
      <c r="B26" s="45">
        <v>150</v>
      </c>
      <c r="C26" s="66">
        <v>25</v>
      </c>
      <c r="D26" s="34">
        <v>0</v>
      </c>
      <c r="E26" s="35" t="s">
        <v>25</v>
      </c>
      <c r="F26" s="36">
        <v>17</v>
      </c>
      <c r="G26" s="37">
        <v>2</v>
      </c>
      <c r="H26" s="8">
        <v>0</v>
      </c>
      <c r="I26" s="34">
        <v>0</v>
      </c>
      <c r="J26" s="35" t="s">
        <v>25</v>
      </c>
      <c r="K26" s="35" t="s">
        <v>25</v>
      </c>
      <c r="L26" s="34">
        <v>0</v>
      </c>
      <c r="M26" s="8">
        <v>0</v>
      </c>
      <c r="N26" s="8">
        <v>0</v>
      </c>
      <c r="O26" s="37">
        <v>50.4</v>
      </c>
      <c r="P26" s="8">
        <v>0</v>
      </c>
      <c r="Q26" s="37">
        <v>4.5</v>
      </c>
      <c r="R26" s="37">
        <v>4.7</v>
      </c>
      <c r="S26" s="35" t="s">
        <v>25</v>
      </c>
      <c r="T26" s="37">
        <v>4.0999999999999996</v>
      </c>
      <c r="U26" s="37">
        <v>2.1</v>
      </c>
      <c r="V26" s="37">
        <v>1.8</v>
      </c>
      <c r="W26" s="37">
        <v>19.5</v>
      </c>
      <c r="X26">
        <f t="shared" si="4"/>
        <v>0</v>
      </c>
      <c r="Y26" t="e">
        <f t="shared" si="30"/>
        <v>#VALUE!</v>
      </c>
      <c r="Z26">
        <f t="shared" si="31"/>
        <v>0.85</v>
      </c>
      <c r="AA26">
        <f t="shared" si="32"/>
        <v>0.1</v>
      </c>
      <c r="AB26">
        <f t="shared" si="33"/>
        <v>0</v>
      </c>
      <c r="AC26">
        <f t="shared" si="34"/>
        <v>0</v>
      </c>
      <c r="AD26" t="e">
        <f t="shared" si="35"/>
        <v>#VALUE!</v>
      </c>
      <c r="AE26" t="e">
        <f t="shared" si="36"/>
        <v>#VALUE!</v>
      </c>
      <c r="AF26">
        <f t="shared" si="37"/>
        <v>0</v>
      </c>
      <c r="AG26">
        <f t="shared" si="8"/>
        <v>0</v>
      </c>
      <c r="AH26">
        <f t="shared" si="9"/>
        <v>0</v>
      </c>
      <c r="AI26">
        <f t="shared" si="10"/>
        <v>2.52</v>
      </c>
      <c r="AJ26">
        <f t="shared" si="11"/>
        <v>0</v>
      </c>
      <c r="AK26">
        <f t="shared" si="12"/>
        <v>0.22500000000000001</v>
      </c>
      <c r="AL26">
        <f t="shared" si="13"/>
        <v>0.23499999999999999</v>
      </c>
      <c r="AM26" t="e">
        <f t="shared" si="14"/>
        <v>#VALUE!</v>
      </c>
      <c r="AN26">
        <f t="shared" si="15"/>
        <v>0.20499999999999999</v>
      </c>
      <c r="AO26">
        <f t="shared" si="16"/>
        <v>0.105</v>
      </c>
      <c r="AP26">
        <f t="shared" si="17"/>
        <v>0.09</v>
      </c>
      <c r="AQ26">
        <f t="shared" si="18"/>
        <v>0.97499999999999998</v>
      </c>
      <c r="AS26">
        <f t="shared" si="5"/>
        <v>0</v>
      </c>
      <c r="AT26" t="e">
        <f t="shared" si="46"/>
        <v>#VALUE!</v>
      </c>
      <c r="AU26">
        <f t="shared" si="47"/>
        <v>25.5</v>
      </c>
      <c r="AV26">
        <f t="shared" si="48"/>
        <v>3</v>
      </c>
      <c r="AW26">
        <f t="shared" si="49"/>
        <v>0</v>
      </c>
      <c r="AX26">
        <f t="shared" si="50"/>
        <v>0</v>
      </c>
      <c r="AY26" t="e">
        <f t="shared" si="51"/>
        <v>#VALUE!</v>
      </c>
      <c r="AZ26" t="e">
        <f t="shared" si="52"/>
        <v>#VALUE!</v>
      </c>
      <c r="BA26">
        <f t="shared" si="53"/>
        <v>0</v>
      </c>
      <c r="BB26">
        <f t="shared" si="54"/>
        <v>0</v>
      </c>
      <c r="BC26">
        <f t="shared" si="55"/>
        <v>0</v>
      </c>
      <c r="BD26">
        <f t="shared" si="56"/>
        <v>75.599999999999994</v>
      </c>
      <c r="BE26">
        <f t="shared" si="57"/>
        <v>0</v>
      </c>
      <c r="BF26">
        <f t="shared" si="58"/>
        <v>6.75</v>
      </c>
      <c r="BG26">
        <f t="shared" si="59"/>
        <v>7.05</v>
      </c>
      <c r="BH26" t="e">
        <f t="shared" si="60"/>
        <v>#VALUE!</v>
      </c>
      <c r="BI26">
        <f t="shared" si="61"/>
        <v>6.1499999999999995</v>
      </c>
      <c r="BJ26">
        <f t="shared" si="62"/>
        <v>3.15</v>
      </c>
      <c r="BK26">
        <f t="shared" si="6"/>
        <v>2.6999999999999997</v>
      </c>
      <c r="BL26">
        <f t="shared" si="2"/>
        <v>29.25</v>
      </c>
      <c r="BN26">
        <f t="shared" si="7"/>
        <v>0</v>
      </c>
      <c r="BO26" t="e">
        <f t="shared" si="38"/>
        <v>#VALUE!</v>
      </c>
      <c r="BP26">
        <f t="shared" si="39"/>
        <v>125.00000000000001</v>
      </c>
      <c r="BQ26">
        <f t="shared" si="40"/>
        <v>14.705882352941178</v>
      </c>
      <c r="BR26">
        <f t="shared" si="41"/>
        <v>0</v>
      </c>
      <c r="BS26">
        <f t="shared" si="42"/>
        <v>0</v>
      </c>
      <c r="BT26" t="e">
        <f t="shared" si="43"/>
        <v>#VALUE!</v>
      </c>
      <c r="BU26" t="e">
        <f t="shared" si="44"/>
        <v>#VALUE!</v>
      </c>
      <c r="BV26">
        <f t="shared" si="45"/>
        <v>0</v>
      </c>
      <c r="BW26">
        <f t="shared" si="19"/>
        <v>0</v>
      </c>
      <c r="BX26">
        <f t="shared" si="20"/>
        <v>0</v>
      </c>
      <c r="BY26">
        <f t="shared" si="21"/>
        <v>370.58823529411762</v>
      </c>
      <c r="BZ26">
        <f t="shared" si="22"/>
        <v>0</v>
      </c>
      <c r="CA26">
        <f t="shared" si="23"/>
        <v>33.088235294117652</v>
      </c>
      <c r="CB26">
        <f t="shared" si="24"/>
        <v>34.558823529411768</v>
      </c>
      <c r="CC26" t="e">
        <f t="shared" si="25"/>
        <v>#VALUE!</v>
      </c>
      <c r="CD26">
        <f t="shared" si="26"/>
        <v>30.147058823529409</v>
      </c>
      <c r="CE26">
        <f t="shared" si="27"/>
        <v>15.441176470588236</v>
      </c>
      <c r="CF26">
        <f t="shared" si="28"/>
        <v>13.235294117647058</v>
      </c>
      <c r="CG26">
        <f t="shared" si="29"/>
        <v>143.38235294117649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7"/>
  <sheetViews>
    <sheetView topLeftCell="AF1" zoomScale="70" zoomScaleNormal="70" workbookViewId="0">
      <selection activeCell="AP3" sqref="AP3"/>
    </sheetView>
  </sheetViews>
  <sheetFormatPr defaultColWidth="12" defaultRowHeight="12.75" x14ac:dyDescent="0.2"/>
  <cols>
    <col min="2" max="2" width="14.83203125" customWidth="1"/>
    <col min="23" max="23" width="19.33203125" customWidth="1"/>
    <col min="24" max="24" width="13.33203125" customWidth="1"/>
    <col min="25" max="25" width="12.6640625" customWidth="1"/>
    <col min="31" max="31" width="10.6640625" customWidth="1"/>
  </cols>
  <sheetData>
    <row r="1" spans="1:57" x14ac:dyDescent="0.2">
      <c r="A1" s="67" t="s">
        <v>1</v>
      </c>
      <c r="B1" s="71" t="s">
        <v>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57" s="47" customFormat="1" ht="36" x14ac:dyDescent="0.2">
      <c r="A2" s="69"/>
      <c r="B2" s="46" t="s">
        <v>343</v>
      </c>
      <c r="C2" s="46" t="s">
        <v>344</v>
      </c>
      <c r="D2" s="46" t="s">
        <v>345</v>
      </c>
      <c r="E2" s="46" t="s">
        <v>346</v>
      </c>
      <c r="F2" s="46" t="s">
        <v>347</v>
      </c>
      <c r="G2" s="46" t="s">
        <v>348</v>
      </c>
      <c r="H2" s="46" t="s">
        <v>349</v>
      </c>
      <c r="I2" s="46" t="s">
        <v>350</v>
      </c>
      <c r="J2" s="46" t="s">
        <v>351</v>
      </c>
      <c r="K2" s="46" t="s">
        <v>352</v>
      </c>
      <c r="L2" s="46" t="s">
        <v>353</v>
      </c>
      <c r="M2" s="46" t="s">
        <v>354</v>
      </c>
      <c r="N2" s="46" t="s">
        <v>355</v>
      </c>
      <c r="O2" s="46" t="s">
        <v>356</v>
      </c>
      <c r="P2" s="46" t="s">
        <v>357</v>
      </c>
      <c r="Q2" s="46" t="s">
        <v>358</v>
      </c>
      <c r="R2" s="46" t="s">
        <v>359</v>
      </c>
      <c r="S2" s="46" t="s">
        <v>360</v>
      </c>
      <c r="T2" s="46" t="s">
        <v>361</v>
      </c>
      <c r="U2" s="46" t="s">
        <v>362</v>
      </c>
      <c r="X2" s="46" t="s">
        <v>343</v>
      </c>
      <c r="Y2" s="46" t="s">
        <v>344</v>
      </c>
      <c r="Z2" s="46" t="s">
        <v>345</v>
      </c>
      <c r="AA2" s="46" t="s">
        <v>371</v>
      </c>
      <c r="AB2" s="46" t="s">
        <v>346</v>
      </c>
      <c r="AC2" s="46" t="s">
        <v>371</v>
      </c>
      <c r="AD2" s="46" t="s">
        <v>347</v>
      </c>
      <c r="AE2" s="46" t="s">
        <v>348</v>
      </c>
      <c r="AF2" s="46" t="s">
        <v>349</v>
      </c>
      <c r="AG2" s="46" t="s">
        <v>371</v>
      </c>
      <c r="AH2" s="46" t="s">
        <v>350</v>
      </c>
      <c r="AI2" s="46" t="s">
        <v>371</v>
      </c>
      <c r="AJ2" s="46" t="s">
        <v>351</v>
      </c>
      <c r="AK2" s="46" t="s">
        <v>371</v>
      </c>
      <c r="AL2" s="46" t="s">
        <v>352</v>
      </c>
      <c r="AM2" s="46" t="s">
        <v>353</v>
      </c>
      <c r="AN2" s="46" t="s">
        <v>371</v>
      </c>
      <c r="AO2" s="46" t="s">
        <v>354</v>
      </c>
      <c r="AP2" s="46" t="s">
        <v>371</v>
      </c>
      <c r="AQ2" s="46" t="s">
        <v>355</v>
      </c>
      <c r="AR2" s="46" t="s">
        <v>356</v>
      </c>
      <c r="AS2" s="46" t="s">
        <v>371</v>
      </c>
      <c r="AT2" s="46" t="s">
        <v>357</v>
      </c>
      <c r="AU2" s="46" t="s">
        <v>371</v>
      </c>
      <c r="AV2" s="46" t="s">
        <v>358</v>
      </c>
      <c r="AW2" s="46" t="s">
        <v>371</v>
      </c>
      <c r="AX2" s="46" t="s">
        <v>359</v>
      </c>
      <c r="AY2" s="46" t="s">
        <v>371</v>
      </c>
      <c r="AZ2" s="46" t="s">
        <v>360</v>
      </c>
      <c r="BA2" s="46" t="s">
        <v>371</v>
      </c>
      <c r="BB2" s="46" t="s">
        <v>361</v>
      </c>
      <c r="BC2" s="46" t="s">
        <v>371</v>
      </c>
      <c r="BD2" s="46" t="s">
        <v>362</v>
      </c>
      <c r="BE2" s="46" t="s">
        <v>371</v>
      </c>
    </row>
    <row r="3" spans="1:57" ht="18" x14ac:dyDescent="0.2">
      <c r="A3" s="56">
        <v>1</v>
      </c>
      <c r="B3" s="5" t="s">
        <v>25</v>
      </c>
      <c r="C3" s="5" t="s">
        <v>25</v>
      </c>
      <c r="D3" s="49">
        <v>59.3</v>
      </c>
      <c r="E3" s="7">
        <v>3.5</v>
      </c>
      <c r="F3" s="8"/>
      <c r="G3" s="8"/>
      <c r="H3" s="5" t="s">
        <v>25</v>
      </c>
      <c r="I3" s="5" t="s">
        <v>25</v>
      </c>
      <c r="J3" s="7">
        <v>13.8</v>
      </c>
      <c r="K3" s="8"/>
      <c r="L3" s="8"/>
      <c r="M3" s="7">
        <v>71.8</v>
      </c>
      <c r="N3" s="8"/>
      <c r="O3" s="6">
        <v>10.9</v>
      </c>
      <c r="P3" s="6">
        <v>12.1</v>
      </c>
      <c r="Q3" s="7">
        <v>1.8</v>
      </c>
      <c r="R3" s="7">
        <v>9.6</v>
      </c>
      <c r="S3" s="7">
        <v>7.3</v>
      </c>
      <c r="T3" s="7">
        <v>7.7</v>
      </c>
      <c r="U3" s="55">
        <v>10</v>
      </c>
      <c r="V3" s="45">
        <v>1</v>
      </c>
      <c r="W3" s="45" t="s">
        <v>334</v>
      </c>
      <c r="X3" s="50" t="s">
        <v>363</v>
      </c>
      <c r="Y3" s="50" t="s">
        <v>363</v>
      </c>
      <c r="Z3">
        <f t="shared" ref="Z3:Z9" si="0">AVERAGE(D3,D10,D17)</f>
        <v>45</v>
      </c>
      <c r="AA3">
        <f>STDEVA(D3,D10,D17)</f>
        <v>18.954946583939506</v>
      </c>
      <c r="AB3">
        <f t="shared" ref="AB3:AB9" si="1">AVERAGE(E3,E10,E17)</f>
        <v>2.6</v>
      </c>
      <c r="AC3">
        <f>STDEVA(E3,E10,E17)</f>
        <v>0.95393920141694666</v>
      </c>
      <c r="AF3" s="50" t="s">
        <v>363</v>
      </c>
      <c r="AG3" s="50"/>
      <c r="AH3" s="50" t="s">
        <v>363</v>
      </c>
      <c r="AJ3">
        <f t="shared" ref="AJ3:AJ9" si="2">AVERAGE(J3,J10,J17)</f>
        <v>8</v>
      </c>
      <c r="AK3">
        <f>STDEVA(J3,J10,J17)</f>
        <v>7.1582120672693126</v>
      </c>
      <c r="AO3">
        <f t="shared" ref="AO3:AO9" si="3">AVERAGE(M3,M10,M17)</f>
        <v>50.616666666666674</v>
      </c>
      <c r="AP3">
        <f>STDEVA(M3,M10,M17)</f>
        <v>24.457735654253288</v>
      </c>
      <c r="AR3">
        <f t="shared" ref="AR3:AR9" si="4">AVERAGE(O3,O10,O17)</f>
        <v>7.666666666666667</v>
      </c>
      <c r="AS3">
        <f>STDEVA(O3,O10,O17)</f>
        <v>3.8552993831002711</v>
      </c>
      <c r="AT3">
        <f t="shared" ref="AT3:AT9" si="5">AVERAGE(P3,P10,P17)</f>
        <v>9.6</v>
      </c>
      <c r="AU3">
        <f>STDEVA(P3,P10,P17)</f>
        <v>4.0730823708832604</v>
      </c>
      <c r="AV3">
        <f t="shared" ref="AV3:AV9" si="6">AVERAGE(Q3,Q10,Q17)</f>
        <v>1.7000000000000002</v>
      </c>
      <c r="AW3">
        <f>STDEVA(Q3,Q10,Q17)</f>
        <v>0.98657657246324948</v>
      </c>
      <c r="AX3">
        <f t="shared" ref="AX3:AX9" si="7">AVERAGE(R3,R10,R17)</f>
        <v>7.1333333333333329</v>
      </c>
      <c r="AY3">
        <f>STDEVA(R3,R10,R17)</f>
        <v>3.4428670223134312</v>
      </c>
      <c r="AZ3">
        <f t="shared" ref="AZ3:AZ9" si="8">AVERAGE(S3,S10,S17)</f>
        <v>5.833333333333333</v>
      </c>
      <c r="BA3">
        <f>STDEVA(S3,S10,S17)</f>
        <v>2.8041635710730817</v>
      </c>
      <c r="BB3">
        <f t="shared" ref="BB3:BB9" si="9">AVERAGE(T3,T10,T17)</f>
        <v>5.7666666666666657</v>
      </c>
      <c r="BC3">
        <f>STDEVA(T3,T10,T17)</f>
        <v>2.4583192089989745</v>
      </c>
      <c r="BD3">
        <f>AVERAGE(U3,U10,U17)</f>
        <v>3.3333333333333335</v>
      </c>
      <c r="BE3">
        <f>STDEVA(U3,U10,U17)</f>
        <v>5.7735026918962573</v>
      </c>
    </row>
    <row r="4" spans="1:57" ht="18" x14ac:dyDescent="0.2">
      <c r="A4" s="63">
        <v>2</v>
      </c>
      <c r="B4" s="11" t="s">
        <v>25</v>
      </c>
      <c r="C4" s="12"/>
      <c r="D4" s="13">
        <v>52.5</v>
      </c>
      <c r="E4" s="14">
        <v>4.3</v>
      </c>
      <c r="F4" s="12"/>
      <c r="G4" s="12"/>
      <c r="H4" s="11" t="s">
        <v>25</v>
      </c>
      <c r="I4" s="11" t="s">
        <v>25</v>
      </c>
      <c r="J4" s="14">
        <v>35.799999999999997</v>
      </c>
      <c r="K4" s="12"/>
      <c r="L4" s="12"/>
      <c r="M4" s="14">
        <v>69.7</v>
      </c>
      <c r="N4" s="12"/>
      <c r="O4" s="13">
        <v>16</v>
      </c>
      <c r="P4" s="14">
        <v>9</v>
      </c>
      <c r="Q4" s="14">
        <v>2.2000000000000002</v>
      </c>
      <c r="R4" s="14">
        <v>7.6</v>
      </c>
      <c r="S4" s="14">
        <v>6.9</v>
      </c>
      <c r="T4" s="14">
        <v>5.9</v>
      </c>
      <c r="U4" s="11" t="s">
        <v>25</v>
      </c>
      <c r="V4" s="45">
        <v>2</v>
      </c>
      <c r="W4" s="45" t="s">
        <v>335</v>
      </c>
      <c r="X4" s="50" t="s">
        <v>363</v>
      </c>
      <c r="Z4">
        <f t="shared" si="0"/>
        <v>60.466666666666669</v>
      </c>
      <c r="AA4">
        <f t="shared" ref="AA4:AA9" si="10">STDEVA(D4,D11,D18)</f>
        <v>19.043721625074575</v>
      </c>
      <c r="AB4">
        <f t="shared" si="1"/>
        <v>3.7999999999999994</v>
      </c>
      <c r="AC4">
        <f t="shared" ref="AC4:AC9" si="11">STDEVA(E4,E11,E18)</f>
        <v>0.50000000000000355</v>
      </c>
      <c r="AF4" s="50" t="s">
        <v>363</v>
      </c>
      <c r="AG4" s="50"/>
      <c r="AH4" s="50" t="s">
        <v>363</v>
      </c>
      <c r="AJ4">
        <f t="shared" si="2"/>
        <v>31.333333333333332</v>
      </c>
      <c r="AK4">
        <f t="shared" ref="AK4:AK6" si="12">STDEVA(J4,J11,J18)</f>
        <v>5.1500809055133603</v>
      </c>
      <c r="AO4">
        <f t="shared" si="3"/>
        <v>58.333333333333336</v>
      </c>
      <c r="AP4">
        <f t="shared" ref="AP4:AP9" si="13">STDEVA(M4,M11,M18)</f>
        <v>9.9811488984651966</v>
      </c>
      <c r="AR4">
        <f t="shared" si="4"/>
        <v>15.199999999999998</v>
      </c>
      <c r="AS4">
        <f t="shared" ref="AS4:AS9" si="14">STDEVA(O4,O11,O18)</f>
        <v>1.1357816691600544</v>
      </c>
      <c r="AT4">
        <f t="shared" si="5"/>
        <v>9.0333333333333332</v>
      </c>
      <c r="AU4">
        <f t="shared" ref="AU4:AU9" si="15">STDEVA(P4,P11,P18)</f>
        <v>1.1503622617825013</v>
      </c>
      <c r="AV4">
        <f t="shared" si="6"/>
        <v>2.0333333333333332</v>
      </c>
      <c r="AW4">
        <f t="shared" ref="AW4:AW9" si="16">STDEVA(Q4,Q11,Q18)</f>
        <v>0.20816659994661335</v>
      </c>
      <c r="AX4">
        <f t="shared" si="7"/>
        <v>7.3500000000000005</v>
      </c>
      <c r="AY4">
        <f t="shared" ref="AY4:AY9" si="17">STDEVA(R4,R11,R18)</f>
        <v>1.0965856099730658</v>
      </c>
      <c r="AZ4">
        <f t="shared" si="8"/>
        <v>6.833333333333333</v>
      </c>
      <c r="BA4">
        <f t="shared" ref="BA4:BA9" si="18">STDEVA(S4,S11,S18)</f>
        <v>1.1015141094572227</v>
      </c>
      <c r="BB4">
        <f t="shared" si="9"/>
        <v>5.8666666666666671</v>
      </c>
      <c r="BC4">
        <f t="shared" ref="BC4:BC9" si="19">STDEVA(T4,T11,T18)</f>
        <v>0.85049005481153583</v>
      </c>
      <c r="BD4" s="50" t="s">
        <v>363</v>
      </c>
    </row>
    <row r="5" spans="1:57" x14ac:dyDescent="0.2">
      <c r="A5" s="58">
        <v>3</v>
      </c>
      <c r="B5" s="17"/>
      <c r="C5" s="17"/>
      <c r="D5" s="18">
        <v>29.6</v>
      </c>
      <c r="E5" s="19">
        <v>2.2000000000000002</v>
      </c>
      <c r="F5" s="17"/>
      <c r="G5" s="17"/>
      <c r="H5" s="17"/>
      <c r="I5" s="17"/>
      <c r="J5" s="19">
        <v>29</v>
      </c>
      <c r="K5" s="17"/>
      <c r="L5" s="17"/>
      <c r="M5" s="19">
        <v>58.4</v>
      </c>
      <c r="N5" s="17"/>
      <c r="O5" s="52">
        <v>13.7</v>
      </c>
      <c r="P5" s="19">
        <v>6.7</v>
      </c>
      <c r="Q5" s="19">
        <v>1.5</v>
      </c>
      <c r="R5" s="19">
        <v>5.2</v>
      </c>
      <c r="S5" s="19">
        <v>4.9000000000000004</v>
      </c>
      <c r="T5" s="19">
        <v>4</v>
      </c>
      <c r="U5" s="20">
        <v>0</v>
      </c>
      <c r="V5" s="45">
        <v>3</v>
      </c>
      <c r="W5" s="45" t="s">
        <v>336</v>
      </c>
      <c r="X5">
        <v>0</v>
      </c>
      <c r="Y5" s="50" t="s">
        <v>363</v>
      </c>
      <c r="Z5">
        <f t="shared" si="0"/>
        <v>34.466666666666669</v>
      </c>
      <c r="AA5">
        <f t="shared" si="10"/>
        <v>20.048025671704757</v>
      </c>
      <c r="AB5">
        <f t="shared" si="1"/>
        <v>2.3666666666666667</v>
      </c>
      <c r="AC5">
        <f t="shared" si="11"/>
        <v>0.47258156262526207</v>
      </c>
      <c r="AF5" s="50" t="s">
        <v>363</v>
      </c>
      <c r="AG5" s="50"/>
      <c r="AH5" s="50" t="s">
        <v>363</v>
      </c>
      <c r="AJ5">
        <f t="shared" si="2"/>
        <v>23.066666666666666</v>
      </c>
      <c r="AK5">
        <f t="shared" si="12"/>
        <v>20.74640531112157</v>
      </c>
      <c r="AO5">
        <f t="shared" si="3"/>
        <v>47</v>
      </c>
      <c r="AP5">
        <f t="shared" si="13"/>
        <v>28.27932106681487</v>
      </c>
      <c r="AR5">
        <f t="shared" si="4"/>
        <v>14.033333333333331</v>
      </c>
      <c r="AS5">
        <f t="shared" si="14"/>
        <v>7.7054093553381957</v>
      </c>
      <c r="AT5">
        <f t="shared" si="5"/>
        <v>7.4000000000000012</v>
      </c>
      <c r="AU5">
        <f t="shared" si="15"/>
        <v>3.6013886210738191</v>
      </c>
      <c r="AV5">
        <f t="shared" si="6"/>
        <v>1.95</v>
      </c>
      <c r="AW5">
        <f t="shared" si="16"/>
        <v>1.2124355652982142</v>
      </c>
      <c r="AX5">
        <f t="shared" si="7"/>
        <v>5.5666666666666664</v>
      </c>
      <c r="AY5">
        <f t="shared" si="17"/>
        <v>3.4645827069552446</v>
      </c>
      <c r="AZ5">
        <f t="shared" si="8"/>
        <v>5.333333333333333</v>
      </c>
      <c r="BA5">
        <f t="shared" si="18"/>
        <v>3.4703506066870733</v>
      </c>
      <c r="BB5">
        <f t="shared" si="9"/>
        <v>4.0666666666666664</v>
      </c>
      <c r="BC5">
        <f t="shared" si="19"/>
        <v>2.1007935008784995</v>
      </c>
      <c r="BD5">
        <f>AVERAGE(U5,U12,U19)</f>
        <v>4.0333333333333332</v>
      </c>
      <c r="BE5">
        <f>STDEVA(U5,U12,U19)</f>
        <v>6.985938257194471</v>
      </c>
    </row>
    <row r="6" spans="1:57" ht="18" x14ac:dyDescent="0.2">
      <c r="A6" s="59">
        <v>4</v>
      </c>
      <c r="B6" s="11" t="s">
        <v>25</v>
      </c>
      <c r="C6" s="12"/>
      <c r="D6" s="13">
        <v>23.4</v>
      </c>
      <c r="E6" s="14">
        <v>2.1</v>
      </c>
      <c r="F6" s="12"/>
      <c r="G6" s="12"/>
      <c r="H6" s="12"/>
      <c r="I6" s="12"/>
      <c r="J6" s="14">
        <v>30.9</v>
      </c>
      <c r="K6" s="12"/>
      <c r="L6" s="12"/>
      <c r="M6" s="51">
        <v>56.2</v>
      </c>
      <c r="N6" s="12"/>
      <c r="O6" s="52">
        <v>13.9</v>
      </c>
      <c r="P6" s="14">
        <v>6.6</v>
      </c>
      <c r="Q6" s="14">
        <v>1.3</v>
      </c>
      <c r="R6" s="12"/>
      <c r="S6" s="12"/>
      <c r="T6" s="14">
        <v>3.8</v>
      </c>
      <c r="U6" s="14">
        <v>10.4</v>
      </c>
      <c r="V6" s="45">
        <v>4</v>
      </c>
      <c r="W6" s="45" t="s">
        <v>337</v>
      </c>
      <c r="X6" s="50" t="s">
        <v>363</v>
      </c>
      <c r="Y6" s="50" t="s">
        <v>363</v>
      </c>
      <c r="Z6">
        <f t="shared" si="0"/>
        <v>19.433333333333334</v>
      </c>
      <c r="AA6">
        <f t="shared" si="10"/>
        <v>7.3077584342487203</v>
      </c>
      <c r="AB6">
        <f t="shared" si="1"/>
        <v>1.7666666666666668</v>
      </c>
      <c r="AC6">
        <f t="shared" si="11"/>
        <v>0.66583281184793863</v>
      </c>
      <c r="AH6">
        <v>0</v>
      </c>
      <c r="AJ6">
        <f t="shared" si="2"/>
        <v>14</v>
      </c>
      <c r="AK6">
        <f t="shared" si="12"/>
        <v>15.65279527752152</v>
      </c>
      <c r="AO6">
        <f t="shared" si="3"/>
        <v>32.333333333333336</v>
      </c>
      <c r="AP6">
        <f t="shared" si="13"/>
        <v>21.052632456140334</v>
      </c>
      <c r="AR6">
        <f t="shared" si="4"/>
        <v>10.266666666666667</v>
      </c>
      <c r="AS6">
        <f t="shared" si="14"/>
        <v>3.6004629331980782</v>
      </c>
      <c r="AT6">
        <f t="shared" si="5"/>
        <v>5.7333333333333334</v>
      </c>
      <c r="AU6">
        <f t="shared" si="15"/>
        <v>1.5885003409925118</v>
      </c>
      <c r="AV6">
        <f t="shared" si="6"/>
        <v>1.3</v>
      </c>
      <c r="AW6">
        <f t="shared" si="16"/>
        <v>0.75055534994651363</v>
      </c>
      <c r="AX6">
        <f t="shared" si="7"/>
        <v>2.5499999999999998</v>
      </c>
      <c r="AY6">
        <f t="shared" si="17"/>
        <v>0.77781745930520374</v>
      </c>
      <c r="AZ6">
        <f t="shared" si="8"/>
        <v>2.8</v>
      </c>
      <c r="BA6">
        <f t="shared" si="18"/>
        <v>0.70710678118654879</v>
      </c>
      <c r="BB6">
        <f t="shared" si="9"/>
        <v>3.0333333333333332</v>
      </c>
      <c r="BC6">
        <f t="shared" si="19"/>
        <v>1.242309676905617</v>
      </c>
      <c r="BD6">
        <f>AVERAGE(U6,U13,U20)</f>
        <v>6.7666666666666666</v>
      </c>
      <c r="BE6">
        <f>STDEVA(U6,U13,U20)</f>
        <v>5.8654354768706929</v>
      </c>
    </row>
    <row r="7" spans="1:57" ht="18" x14ac:dyDescent="0.2">
      <c r="A7" s="62">
        <v>5</v>
      </c>
      <c r="B7" s="20" t="s">
        <v>25</v>
      </c>
      <c r="C7" s="17"/>
      <c r="D7" s="18">
        <v>13.05</v>
      </c>
      <c r="E7" s="19">
        <v>1.9</v>
      </c>
      <c r="F7" s="17"/>
      <c r="G7" s="17"/>
      <c r="H7" s="17"/>
      <c r="I7" s="17">
        <v>0</v>
      </c>
      <c r="J7" s="20">
        <v>0</v>
      </c>
      <c r="K7" s="17"/>
      <c r="L7" s="17"/>
      <c r="M7" s="51">
        <v>35.200000000000003</v>
      </c>
      <c r="N7" s="17"/>
      <c r="O7" s="51">
        <v>7.6</v>
      </c>
      <c r="P7" s="19">
        <v>4.3</v>
      </c>
      <c r="Q7" s="20" t="s">
        <v>25</v>
      </c>
      <c r="R7" s="19">
        <v>3</v>
      </c>
      <c r="S7" s="19">
        <v>3</v>
      </c>
      <c r="T7" s="19">
        <v>1.9</v>
      </c>
      <c r="U7" s="20" t="s">
        <v>25</v>
      </c>
      <c r="V7" s="45">
        <v>5</v>
      </c>
      <c r="W7" s="45" t="s">
        <v>338</v>
      </c>
      <c r="X7" s="50" t="s">
        <v>363</v>
      </c>
      <c r="Z7">
        <f t="shared" si="0"/>
        <v>28.850000000000005</v>
      </c>
      <c r="AA7">
        <f t="shared" si="10"/>
        <v>18.977684263365742</v>
      </c>
      <c r="AB7">
        <f t="shared" si="1"/>
        <v>2.9333333333333331</v>
      </c>
      <c r="AC7">
        <f t="shared" si="11"/>
        <v>1.4571661996262928</v>
      </c>
      <c r="AE7" s="50" t="s">
        <v>363</v>
      </c>
      <c r="AH7">
        <f>AVERAGE(I7,I14,I21)</f>
        <v>5.9333333333333336</v>
      </c>
      <c r="AI7">
        <f>STDEVA(I7,I14,I21)</f>
        <v>10.27683479157534</v>
      </c>
      <c r="AJ7">
        <f t="shared" si="2"/>
        <v>11.5</v>
      </c>
      <c r="AK7">
        <f>STDEVA(J7,J14,J21)</f>
        <v>19.918584287042091</v>
      </c>
      <c r="AO7">
        <f t="shared" si="3"/>
        <v>38.300000000000004</v>
      </c>
      <c r="AP7">
        <f t="shared" si="13"/>
        <v>39.940330494376227</v>
      </c>
      <c r="AR7">
        <f t="shared" si="4"/>
        <v>10.299999999999999</v>
      </c>
      <c r="AS7">
        <f t="shared" si="14"/>
        <v>11.001363551851197</v>
      </c>
      <c r="AT7">
        <f t="shared" si="5"/>
        <v>7.333333333333333</v>
      </c>
      <c r="AU7">
        <f t="shared" si="15"/>
        <v>4.497036060933171</v>
      </c>
      <c r="AV7">
        <f t="shared" si="6"/>
        <v>1.8</v>
      </c>
      <c r="AW7">
        <f t="shared" si="16"/>
        <v>1.2727922061357855</v>
      </c>
      <c r="AX7">
        <f t="shared" si="7"/>
        <v>5.333333333333333</v>
      </c>
      <c r="AY7">
        <f t="shared" si="17"/>
        <v>4.3038742236888554</v>
      </c>
      <c r="AZ7">
        <f t="shared" si="8"/>
        <v>5.1333333333333329</v>
      </c>
      <c r="BA7">
        <f t="shared" si="18"/>
        <v>4.8644972333565288</v>
      </c>
      <c r="BB7">
        <f t="shared" si="9"/>
        <v>3.2333333333333329</v>
      </c>
      <c r="BC7">
        <f t="shared" si="19"/>
        <v>2.2233608194203063</v>
      </c>
      <c r="BD7" s="50" t="s">
        <v>363</v>
      </c>
    </row>
    <row r="8" spans="1:57" ht="18" x14ac:dyDescent="0.2">
      <c r="A8" s="61">
        <v>6</v>
      </c>
      <c r="B8" s="12"/>
      <c r="C8" s="12"/>
      <c r="D8" s="13">
        <v>21.7</v>
      </c>
      <c r="E8" s="14">
        <v>5.5</v>
      </c>
      <c r="F8" s="12"/>
      <c r="G8" s="12"/>
      <c r="H8" s="12"/>
      <c r="I8" s="14">
        <v>20.3</v>
      </c>
      <c r="J8" s="14">
        <v>33.200000000000003</v>
      </c>
      <c r="K8" s="12"/>
      <c r="L8" s="12"/>
      <c r="M8" s="14">
        <v>90.3</v>
      </c>
      <c r="N8" s="12"/>
      <c r="O8" s="13">
        <v>18</v>
      </c>
      <c r="P8" s="13">
        <v>10.4</v>
      </c>
      <c r="Q8" s="14">
        <v>1.3</v>
      </c>
      <c r="R8" s="14">
        <v>9.5</v>
      </c>
      <c r="S8" s="51">
        <v>9</v>
      </c>
      <c r="T8" s="14">
        <v>5.5</v>
      </c>
      <c r="U8" s="11" t="s">
        <v>25</v>
      </c>
      <c r="V8" s="45">
        <v>6</v>
      </c>
      <c r="W8" s="45" t="s">
        <v>339</v>
      </c>
      <c r="X8" s="50" t="s">
        <v>363</v>
      </c>
      <c r="Z8">
        <f t="shared" si="0"/>
        <v>18.866666666666667</v>
      </c>
      <c r="AA8">
        <f t="shared" si="10"/>
        <v>5.5247926054588978</v>
      </c>
      <c r="AB8">
        <f t="shared" si="1"/>
        <v>4.3</v>
      </c>
      <c r="AC8">
        <f t="shared" si="11"/>
        <v>1.8248287590894674</v>
      </c>
      <c r="AH8">
        <f>AVERAGE(I8,I15,I22)</f>
        <v>11.866666666666667</v>
      </c>
      <c r="AI8">
        <f t="shared" ref="AI8" si="20">STDEVA(I8,I15,I22)</f>
        <v>10.576546380238369</v>
      </c>
      <c r="AJ8">
        <f t="shared" si="2"/>
        <v>17.433333333333334</v>
      </c>
      <c r="AK8">
        <f t="shared" ref="AK8:AK9" si="21">STDEVA(J8,J15,J22)</f>
        <v>16.662632845181861</v>
      </c>
      <c r="AO8">
        <f t="shared" si="3"/>
        <v>56</v>
      </c>
      <c r="AP8">
        <f>STDEVA(M8,M15,M22)</f>
        <v>48.904907729183996</v>
      </c>
      <c r="AR8">
        <f t="shared" si="4"/>
        <v>12.366666666666667</v>
      </c>
      <c r="AS8">
        <f t="shared" si="14"/>
        <v>8.738611636486274</v>
      </c>
      <c r="AT8">
        <f t="shared" si="5"/>
        <v>8.5666666666666664</v>
      </c>
      <c r="AU8">
        <f t="shared" si="15"/>
        <v>2.8360771028541056</v>
      </c>
      <c r="AV8">
        <f t="shared" si="6"/>
        <v>1.2000000000000002</v>
      </c>
      <c r="AW8">
        <f t="shared" si="16"/>
        <v>0.14142135623730948</v>
      </c>
      <c r="AX8">
        <f t="shared" si="7"/>
        <v>7.2</v>
      </c>
      <c r="AY8">
        <f t="shared" si="17"/>
        <v>3.5594943461115376</v>
      </c>
      <c r="AZ8">
        <f t="shared" si="8"/>
        <v>8.9</v>
      </c>
      <c r="BA8">
        <f t="shared" si="18"/>
        <v>6.5505724940649284</v>
      </c>
      <c r="BB8">
        <f t="shared" si="9"/>
        <v>3.9333333333333336</v>
      </c>
      <c r="BC8">
        <f t="shared" si="19"/>
        <v>2.0599352740640509</v>
      </c>
      <c r="BD8" s="50" t="s">
        <v>363</v>
      </c>
    </row>
    <row r="9" spans="1:57" ht="18" x14ac:dyDescent="0.2">
      <c r="A9" s="60">
        <v>7</v>
      </c>
      <c r="B9" s="17"/>
      <c r="C9" s="20" t="s">
        <v>25</v>
      </c>
      <c r="D9" s="19">
        <v>29.25</v>
      </c>
      <c r="E9" s="19">
        <v>1.5</v>
      </c>
      <c r="F9" s="17"/>
      <c r="G9" s="17"/>
      <c r="H9" s="17"/>
      <c r="I9" s="17"/>
      <c r="J9" s="19">
        <v>20.2</v>
      </c>
      <c r="K9" s="17"/>
      <c r="L9" s="17"/>
      <c r="M9" s="19">
        <v>36.799999999999997</v>
      </c>
      <c r="N9" s="17"/>
      <c r="O9" s="19">
        <v>6.6</v>
      </c>
      <c r="P9" s="19">
        <v>7.8</v>
      </c>
      <c r="Q9" s="19">
        <v>1.9</v>
      </c>
      <c r="R9" s="19">
        <v>3.7</v>
      </c>
      <c r="S9" s="19">
        <v>3.8</v>
      </c>
      <c r="T9" s="19">
        <v>5.3</v>
      </c>
      <c r="U9" s="19">
        <v>23</v>
      </c>
      <c r="V9" s="45">
        <v>7</v>
      </c>
      <c r="W9" s="45" t="s">
        <v>340</v>
      </c>
      <c r="X9">
        <v>0</v>
      </c>
      <c r="Y9" s="50" t="s">
        <v>363</v>
      </c>
      <c r="Z9">
        <f t="shared" si="0"/>
        <v>25.283333333333331</v>
      </c>
      <c r="AA9">
        <f t="shared" si="10"/>
        <v>10.668216033308173</v>
      </c>
      <c r="AB9">
        <f t="shared" si="1"/>
        <v>1.0833333333333333</v>
      </c>
      <c r="AC9">
        <f t="shared" si="11"/>
        <v>0.9464847243000456</v>
      </c>
      <c r="AH9">
        <v>0</v>
      </c>
      <c r="AI9">
        <v>0</v>
      </c>
      <c r="AJ9">
        <f t="shared" si="2"/>
        <v>14</v>
      </c>
      <c r="AK9">
        <f t="shared" si="21"/>
        <v>12.150720143267229</v>
      </c>
      <c r="AO9">
        <f t="shared" si="3"/>
        <v>30.266666666666666</v>
      </c>
      <c r="AP9">
        <f t="shared" si="13"/>
        <v>11.664190213355289</v>
      </c>
      <c r="AR9">
        <f t="shared" si="4"/>
        <v>5.3</v>
      </c>
      <c r="AS9">
        <f t="shared" si="14"/>
        <v>1.9974984355438201</v>
      </c>
      <c r="AT9">
        <f t="shared" si="5"/>
        <v>6.6333333333333329</v>
      </c>
      <c r="AU9">
        <f t="shared" si="15"/>
        <v>2.2854612955229285</v>
      </c>
      <c r="AV9">
        <f t="shared" si="6"/>
        <v>1.95</v>
      </c>
      <c r="AW9">
        <f t="shared" si="16"/>
        <v>1.1269427669584644</v>
      </c>
      <c r="AX9">
        <f t="shared" si="7"/>
        <v>3.1</v>
      </c>
      <c r="AY9">
        <f t="shared" si="17"/>
        <v>1.3076696830622017</v>
      </c>
      <c r="AZ9">
        <f t="shared" si="8"/>
        <v>3.0333333333333332</v>
      </c>
      <c r="BA9">
        <f t="shared" si="18"/>
        <v>1.0785793124908969</v>
      </c>
      <c r="BB9">
        <f t="shared" si="9"/>
        <v>4.2333333333333334</v>
      </c>
      <c r="BC9">
        <f t="shared" si="19"/>
        <v>1.8475208614068035</v>
      </c>
      <c r="BD9">
        <f>AVERAGE(U9,U16,U23)</f>
        <v>16.133333333333333</v>
      </c>
      <c r="BE9">
        <f>STDEVA(U9,U16,U23)</f>
        <v>14.023313921228935</v>
      </c>
    </row>
    <row r="10" spans="1:57" ht="21.75" customHeight="1" x14ac:dyDescent="0.2">
      <c r="A10" s="57">
        <v>8</v>
      </c>
      <c r="B10" s="12"/>
      <c r="C10" s="12"/>
      <c r="D10" s="51">
        <v>23.5</v>
      </c>
      <c r="E10" s="14">
        <v>1.6</v>
      </c>
      <c r="F10" s="12"/>
      <c r="G10" s="12"/>
      <c r="H10" s="12"/>
      <c r="I10" s="12"/>
      <c r="J10" s="53">
        <v>0</v>
      </c>
      <c r="K10" s="12"/>
      <c r="L10" s="12"/>
      <c r="M10" s="14">
        <v>23.85</v>
      </c>
      <c r="N10" s="12"/>
      <c r="O10" s="51">
        <v>3.4</v>
      </c>
      <c r="P10" s="51">
        <v>4.9000000000000004</v>
      </c>
      <c r="Q10" s="11" t="s">
        <v>25</v>
      </c>
      <c r="R10" s="51">
        <v>3.2</v>
      </c>
      <c r="S10" s="51">
        <v>2.6</v>
      </c>
      <c r="T10" s="51">
        <v>3</v>
      </c>
      <c r="U10" s="11">
        <v>0</v>
      </c>
      <c r="V10" s="45">
        <v>8</v>
      </c>
      <c r="W10" s="45" t="s">
        <v>334</v>
      </c>
      <c r="X10" s="50"/>
    </row>
    <row r="11" spans="1:57" ht="18" x14ac:dyDescent="0.2">
      <c r="A11" s="63">
        <v>9</v>
      </c>
      <c r="B11" s="20" t="s">
        <v>25</v>
      </c>
      <c r="C11" s="17"/>
      <c r="D11" s="18">
        <v>46.7</v>
      </c>
      <c r="E11" s="19">
        <v>3.8</v>
      </c>
      <c r="F11" s="17"/>
      <c r="G11" s="17"/>
      <c r="H11" s="17"/>
      <c r="I11" s="20" t="s">
        <v>25</v>
      </c>
      <c r="J11" s="19">
        <v>25.7</v>
      </c>
      <c r="K11" s="17"/>
      <c r="L11" s="17"/>
      <c r="M11" s="19">
        <v>51</v>
      </c>
      <c r="N11" s="17"/>
      <c r="O11" s="18">
        <v>13.9</v>
      </c>
      <c r="P11" s="19">
        <v>7.9</v>
      </c>
      <c r="Q11" s="19">
        <v>1.8</v>
      </c>
      <c r="R11" s="19">
        <v>6.15</v>
      </c>
      <c r="S11" s="19">
        <v>5.7</v>
      </c>
      <c r="T11" s="19">
        <v>5</v>
      </c>
      <c r="U11" s="20" t="s">
        <v>25</v>
      </c>
      <c r="V11" s="45">
        <v>9</v>
      </c>
      <c r="W11" s="45" t="s">
        <v>335</v>
      </c>
      <c r="X11" s="50"/>
    </row>
    <row r="12" spans="1:57" ht="18" x14ac:dyDescent="0.2">
      <c r="A12" s="58">
        <v>10</v>
      </c>
      <c r="B12" s="12"/>
      <c r="C12" s="11" t="s">
        <v>25</v>
      </c>
      <c r="D12" s="13">
        <v>17.3</v>
      </c>
      <c r="E12" s="14">
        <v>2</v>
      </c>
      <c r="F12" s="12"/>
      <c r="G12" s="12"/>
      <c r="H12" s="12"/>
      <c r="I12" s="12"/>
      <c r="J12" s="53">
        <v>0</v>
      </c>
      <c r="K12" s="12"/>
      <c r="L12" s="12"/>
      <c r="M12" s="51">
        <v>14.8</v>
      </c>
      <c r="N12" s="12"/>
      <c r="O12" s="14">
        <v>6.5</v>
      </c>
      <c r="P12" s="14">
        <v>4.2</v>
      </c>
      <c r="Q12" s="11" t="s">
        <v>25</v>
      </c>
      <c r="R12" s="14">
        <v>2.2999999999999998</v>
      </c>
      <c r="S12" s="14">
        <v>2.1</v>
      </c>
      <c r="T12" s="14">
        <v>2</v>
      </c>
      <c r="U12" s="11">
        <v>0</v>
      </c>
      <c r="V12" s="45">
        <v>10</v>
      </c>
      <c r="W12" s="45" t="s">
        <v>336</v>
      </c>
    </row>
    <row r="13" spans="1:57" ht="18" x14ac:dyDescent="0.2">
      <c r="A13" s="59">
        <v>11</v>
      </c>
      <c r="B13" s="17"/>
      <c r="C13" s="20" t="s">
        <v>25</v>
      </c>
      <c r="D13" s="18">
        <v>23.9</v>
      </c>
      <c r="E13" s="19">
        <v>2.2000000000000002</v>
      </c>
      <c r="F13" s="17"/>
      <c r="G13" s="17"/>
      <c r="H13" s="17"/>
      <c r="I13" s="17"/>
      <c r="J13" s="20">
        <v>0</v>
      </c>
      <c r="K13" s="17"/>
      <c r="L13" s="17"/>
      <c r="M13" s="19">
        <v>16.399999999999999</v>
      </c>
      <c r="N13" s="17"/>
      <c r="O13" s="19">
        <v>10.199999999999999</v>
      </c>
      <c r="P13" s="19">
        <v>6.7</v>
      </c>
      <c r="Q13" s="20" t="s">
        <v>25</v>
      </c>
      <c r="R13" s="19">
        <v>3.1</v>
      </c>
      <c r="S13" s="19">
        <v>3.3</v>
      </c>
      <c r="T13" s="19">
        <v>3.7</v>
      </c>
      <c r="U13" s="19">
        <v>9.9</v>
      </c>
      <c r="V13" s="45">
        <v>11</v>
      </c>
      <c r="W13" s="45" t="s">
        <v>337</v>
      </c>
    </row>
    <row r="14" spans="1:57" ht="18" x14ac:dyDescent="0.2">
      <c r="A14" s="62">
        <v>12</v>
      </c>
      <c r="B14" s="12"/>
      <c r="C14" s="12"/>
      <c r="D14" s="13">
        <v>23.6</v>
      </c>
      <c r="E14" s="14">
        <v>2.2999999999999998</v>
      </c>
      <c r="F14" s="12"/>
      <c r="G14" s="12"/>
      <c r="H14" s="12"/>
      <c r="I14" s="12">
        <v>0</v>
      </c>
      <c r="J14" s="12">
        <v>0</v>
      </c>
      <c r="K14" s="12"/>
      <c r="L14" s="12"/>
      <c r="M14" s="53">
        <v>0</v>
      </c>
      <c r="N14" s="12"/>
      <c r="O14" s="14">
        <v>0.9</v>
      </c>
      <c r="P14" s="14">
        <v>5.2</v>
      </c>
      <c r="Q14" s="12"/>
      <c r="R14" s="14">
        <v>2.7</v>
      </c>
      <c r="S14" s="14">
        <v>1.7</v>
      </c>
      <c r="T14" s="19">
        <v>2</v>
      </c>
      <c r="U14" s="11" t="s">
        <v>25</v>
      </c>
      <c r="V14" s="45">
        <v>12</v>
      </c>
      <c r="W14" s="45" t="s">
        <v>338</v>
      </c>
    </row>
    <row r="15" spans="1:57" ht="18" x14ac:dyDescent="0.2">
      <c r="A15" s="61">
        <v>13</v>
      </c>
      <c r="B15" s="17"/>
      <c r="C15" s="17"/>
      <c r="D15" s="18">
        <v>12.5</v>
      </c>
      <c r="E15" s="51">
        <v>2.2000000000000002</v>
      </c>
      <c r="F15" s="17"/>
      <c r="G15" s="17"/>
      <c r="H15" s="17"/>
      <c r="I15" s="54">
        <v>0</v>
      </c>
      <c r="J15" s="54">
        <v>0</v>
      </c>
      <c r="K15" s="17"/>
      <c r="L15" s="17"/>
      <c r="M15" s="53">
        <v>0</v>
      </c>
      <c r="N15" s="17"/>
      <c r="O15" s="51">
        <v>2.2999999999999998</v>
      </c>
      <c r="P15" s="51">
        <v>5.3</v>
      </c>
      <c r="Q15" s="17"/>
      <c r="R15" s="51">
        <v>3.1</v>
      </c>
      <c r="S15" s="51">
        <v>2.2999999999999998</v>
      </c>
      <c r="T15" s="51">
        <v>1.6</v>
      </c>
      <c r="U15" s="20" t="s">
        <v>25</v>
      </c>
      <c r="V15" s="45">
        <v>13</v>
      </c>
      <c r="W15" s="45" t="s">
        <v>339</v>
      </c>
    </row>
    <row r="16" spans="1:57" ht="18" x14ac:dyDescent="0.2">
      <c r="A16" s="60">
        <v>14</v>
      </c>
      <c r="B16" s="12"/>
      <c r="C16" s="11" t="s">
        <v>25</v>
      </c>
      <c r="D16" s="13">
        <v>13.2</v>
      </c>
      <c r="E16" s="53">
        <v>0</v>
      </c>
      <c r="F16" s="12"/>
      <c r="G16" s="12"/>
      <c r="H16" s="12"/>
      <c r="I16" s="12"/>
      <c r="J16" s="53">
        <v>0</v>
      </c>
      <c r="K16" s="12"/>
      <c r="L16" s="12"/>
      <c r="M16" s="51">
        <v>16.8</v>
      </c>
      <c r="N16" s="12"/>
      <c r="O16" s="51">
        <v>3</v>
      </c>
      <c r="P16" s="14">
        <v>4</v>
      </c>
      <c r="Q16" s="53" t="s">
        <v>25</v>
      </c>
      <c r="R16" s="51">
        <v>1.6</v>
      </c>
      <c r="S16" s="51">
        <v>1.8</v>
      </c>
      <c r="T16" s="51">
        <v>2.1</v>
      </c>
      <c r="U16" s="53">
        <v>0</v>
      </c>
      <c r="V16" s="45">
        <v>14</v>
      </c>
      <c r="W16" s="45" t="s">
        <v>340</v>
      </c>
    </row>
    <row r="17" spans="1:57" ht="18" x14ac:dyDescent="0.2">
      <c r="A17" s="57">
        <v>15</v>
      </c>
      <c r="B17" s="20" t="s">
        <v>25</v>
      </c>
      <c r="C17" s="20" t="s">
        <v>25</v>
      </c>
      <c r="D17" s="18">
        <v>52.2</v>
      </c>
      <c r="E17" s="19">
        <v>2.7</v>
      </c>
      <c r="F17" s="17"/>
      <c r="G17" s="17"/>
      <c r="H17" s="20" t="s">
        <v>25</v>
      </c>
      <c r="I17" s="20" t="s">
        <v>25</v>
      </c>
      <c r="J17" s="19">
        <v>10.199999999999999</v>
      </c>
      <c r="K17" s="17"/>
      <c r="L17" s="17"/>
      <c r="M17" s="19">
        <v>56.2</v>
      </c>
      <c r="N17" s="17"/>
      <c r="O17" s="19">
        <v>8.6999999999999993</v>
      </c>
      <c r="P17" s="18">
        <v>11.8</v>
      </c>
      <c r="Q17" s="19">
        <v>1.6</v>
      </c>
      <c r="R17" s="19">
        <v>8.6</v>
      </c>
      <c r="S17" s="19">
        <v>7.6</v>
      </c>
      <c r="T17" s="19">
        <v>6.6</v>
      </c>
      <c r="U17" s="20">
        <v>0</v>
      </c>
      <c r="V17" s="45">
        <v>15</v>
      </c>
      <c r="W17" s="45" t="s">
        <v>334</v>
      </c>
    </row>
    <row r="18" spans="1:57" ht="18" x14ac:dyDescent="0.2">
      <c r="A18" s="63">
        <v>16</v>
      </c>
      <c r="B18" s="11" t="s">
        <v>25</v>
      </c>
      <c r="C18" s="12"/>
      <c r="D18" s="52">
        <v>82.2</v>
      </c>
      <c r="E18" s="14">
        <v>3.3</v>
      </c>
      <c r="F18" s="12"/>
      <c r="G18" s="12"/>
      <c r="H18" s="11" t="s">
        <v>25</v>
      </c>
      <c r="I18" s="11" t="s">
        <v>25</v>
      </c>
      <c r="J18" s="14">
        <v>32.5</v>
      </c>
      <c r="K18" s="12"/>
      <c r="L18" s="12"/>
      <c r="M18" s="14">
        <v>54.3</v>
      </c>
      <c r="N18" s="12"/>
      <c r="O18" s="13">
        <v>15.7</v>
      </c>
      <c r="P18" s="14">
        <v>10.199999999999999</v>
      </c>
      <c r="Q18" s="14">
        <v>2.1</v>
      </c>
      <c r="R18" s="14">
        <v>8.3000000000000007</v>
      </c>
      <c r="S18" s="14">
        <v>7.9</v>
      </c>
      <c r="T18" s="14">
        <v>6.7</v>
      </c>
      <c r="U18" s="11" t="s">
        <v>25</v>
      </c>
      <c r="V18" s="45">
        <v>16</v>
      </c>
      <c r="W18" s="45" t="s">
        <v>335</v>
      </c>
    </row>
    <row r="19" spans="1:57" ht="18" x14ac:dyDescent="0.2">
      <c r="A19" s="58">
        <v>17</v>
      </c>
      <c r="B19" s="17"/>
      <c r="C19" s="17"/>
      <c r="D19" s="51">
        <v>56.5</v>
      </c>
      <c r="E19" s="19">
        <v>2.9</v>
      </c>
      <c r="F19" s="17"/>
      <c r="G19" s="17"/>
      <c r="H19" s="20" t="s">
        <v>25</v>
      </c>
      <c r="I19" s="20" t="s">
        <v>25</v>
      </c>
      <c r="J19" s="19">
        <v>40.200000000000003</v>
      </c>
      <c r="K19" s="17"/>
      <c r="L19" s="17"/>
      <c r="M19" s="19">
        <v>67.8</v>
      </c>
      <c r="N19" s="17"/>
      <c r="O19" s="19">
        <v>21.9</v>
      </c>
      <c r="P19" s="19">
        <v>11.3</v>
      </c>
      <c r="Q19" s="19">
        <v>2.4</v>
      </c>
      <c r="R19" s="51">
        <v>9.1999999999999993</v>
      </c>
      <c r="S19" s="51">
        <v>9</v>
      </c>
      <c r="T19" s="19">
        <v>6.2</v>
      </c>
      <c r="U19" s="51">
        <v>12.1</v>
      </c>
      <c r="V19" s="45">
        <v>17</v>
      </c>
      <c r="W19" s="45" t="s">
        <v>336</v>
      </c>
    </row>
    <row r="20" spans="1:57" ht="18" x14ac:dyDescent="0.2">
      <c r="A20" s="59">
        <v>18</v>
      </c>
      <c r="B20" s="12"/>
      <c r="C20" s="11" t="s">
        <v>25</v>
      </c>
      <c r="D20" s="51">
        <v>11</v>
      </c>
      <c r="E20" s="14">
        <v>1</v>
      </c>
      <c r="F20" s="12"/>
      <c r="G20" s="12"/>
      <c r="H20" s="12"/>
      <c r="I20" s="12"/>
      <c r="J20" s="14">
        <v>11.1</v>
      </c>
      <c r="K20" s="12"/>
      <c r="L20" s="12"/>
      <c r="M20" s="14">
        <v>24.4</v>
      </c>
      <c r="N20" s="12"/>
      <c r="O20" s="14">
        <v>6.7</v>
      </c>
      <c r="P20" s="14">
        <v>3.9</v>
      </c>
      <c r="Q20" s="11" t="s">
        <v>25</v>
      </c>
      <c r="R20" s="14">
        <v>2</v>
      </c>
      <c r="S20" s="14">
        <v>2.2999999999999998</v>
      </c>
      <c r="T20" s="51">
        <v>1.6</v>
      </c>
      <c r="U20" s="53">
        <v>0</v>
      </c>
      <c r="V20" s="45">
        <v>18</v>
      </c>
      <c r="W20" s="45" t="s">
        <v>337</v>
      </c>
    </row>
    <row r="21" spans="1:57" ht="18" x14ac:dyDescent="0.2">
      <c r="A21" s="62">
        <v>19</v>
      </c>
      <c r="B21" s="20" t="s">
        <v>25</v>
      </c>
      <c r="C21" s="17"/>
      <c r="D21" s="51">
        <v>49.9</v>
      </c>
      <c r="E21" s="51">
        <v>4.5999999999999996</v>
      </c>
      <c r="F21" s="17"/>
      <c r="G21" s="20" t="s">
        <v>25</v>
      </c>
      <c r="H21" s="17"/>
      <c r="I21" s="51">
        <v>17.8</v>
      </c>
      <c r="J21" s="19">
        <v>34.5</v>
      </c>
      <c r="K21" s="17"/>
      <c r="L21" s="17"/>
      <c r="M21" s="51">
        <v>79.7</v>
      </c>
      <c r="N21" s="17"/>
      <c r="O21" s="19">
        <v>22.4</v>
      </c>
      <c r="P21" s="51">
        <v>12.5</v>
      </c>
      <c r="Q21" s="19">
        <v>1.8</v>
      </c>
      <c r="R21" s="51">
        <v>10.3</v>
      </c>
      <c r="S21" s="51">
        <v>10.7</v>
      </c>
      <c r="T21" s="51">
        <v>5.8</v>
      </c>
      <c r="U21" s="20" t="s">
        <v>25</v>
      </c>
      <c r="V21" s="45">
        <v>19</v>
      </c>
      <c r="W21" s="45" t="s">
        <v>338</v>
      </c>
    </row>
    <row r="22" spans="1:57" ht="18" x14ac:dyDescent="0.2">
      <c r="A22" s="61">
        <v>20</v>
      </c>
      <c r="B22" s="11" t="s">
        <v>25</v>
      </c>
      <c r="C22" s="12"/>
      <c r="D22" s="14">
        <v>22.4</v>
      </c>
      <c r="E22" s="14">
        <v>5.2</v>
      </c>
      <c r="F22" s="12"/>
      <c r="G22" s="12"/>
      <c r="H22" s="12"/>
      <c r="I22" s="14">
        <v>15.3</v>
      </c>
      <c r="J22" s="14">
        <v>19.100000000000001</v>
      </c>
      <c r="K22" s="12"/>
      <c r="L22" s="12"/>
      <c r="M22" s="14">
        <v>77.7</v>
      </c>
      <c r="N22" s="12"/>
      <c r="O22" s="14">
        <v>16.8</v>
      </c>
      <c r="P22" s="14">
        <v>10</v>
      </c>
      <c r="Q22" s="14">
        <v>1.1000000000000001</v>
      </c>
      <c r="R22" s="14">
        <v>9</v>
      </c>
      <c r="S22" s="51">
        <v>15.4</v>
      </c>
      <c r="T22" s="14">
        <v>4.7</v>
      </c>
      <c r="U22" s="11" t="s">
        <v>25</v>
      </c>
      <c r="V22" s="45">
        <v>20</v>
      </c>
      <c r="W22" s="45" t="s">
        <v>339</v>
      </c>
    </row>
    <row r="23" spans="1:57" ht="18" x14ac:dyDescent="0.2">
      <c r="A23" s="65">
        <v>21</v>
      </c>
      <c r="B23" s="28"/>
      <c r="C23" s="29" t="s">
        <v>25</v>
      </c>
      <c r="D23" s="30">
        <v>33.4</v>
      </c>
      <c r="E23" s="31">
        <v>1.75</v>
      </c>
      <c r="F23" s="28"/>
      <c r="G23" s="28"/>
      <c r="H23" s="28"/>
      <c r="I23" s="28"/>
      <c r="J23" s="31">
        <v>21.8</v>
      </c>
      <c r="K23" s="28"/>
      <c r="L23" s="28"/>
      <c r="M23" s="31">
        <v>37.200000000000003</v>
      </c>
      <c r="N23" s="28"/>
      <c r="O23" s="31">
        <v>6.3</v>
      </c>
      <c r="P23" s="31">
        <v>8.1</v>
      </c>
      <c r="Q23" s="31">
        <v>2</v>
      </c>
      <c r="R23" s="31">
        <v>4</v>
      </c>
      <c r="S23" s="31">
        <v>3.5</v>
      </c>
      <c r="T23" s="31">
        <v>5.3</v>
      </c>
      <c r="U23" s="31">
        <v>25.4</v>
      </c>
      <c r="V23" s="45">
        <v>21</v>
      </c>
      <c r="W23" s="45" t="s">
        <v>340</v>
      </c>
    </row>
    <row r="24" spans="1:57" ht="18" x14ac:dyDescent="0.2">
      <c r="A24" s="9">
        <v>22</v>
      </c>
      <c r="B24" s="11" t="s">
        <v>25</v>
      </c>
      <c r="C24" s="12"/>
      <c r="D24" s="13">
        <v>13.6</v>
      </c>
      <c r="E24" s="14">
        <v>3.7</v>
      </c>
      <c r="F24" s="12"/>
      <c r="G24" s="11" t="s">
        <v>25</v>
      </c>
      <c r="H24" s="12"/>
      <c r="I24" s="14">
        <v>15.3</v>
      </c>
      <c r="J24" s="14">
        <v>14.7</v>
      </c>
      <c r="K24" s="12"/>
      <c r="L24" s="12"/>
      <c r="M24" s="14">
        <v>87.8</v>
      </c>
      <c r="N24" s="12"/>
      <c r="O24" s="13">
        <v>11.7</v>
      </c>
      <c r="P24" s="14">
        <v>5.8</v>
      </c>
      <c r="Q24" s="11" t="s">
        <v>25</v>
      </c>
      <c r="R24" s="14">
        <v>4.7</v>
      </c>
      <c r="S24" s="14">
        <v>3.1</v>
      </c>
      <c r="T24" s="14">
        <v>2.2999999999999998</v>
      </c>
      <c r="U24" s="11" t="s">
        <v>25</v>
      </c>
      <c r="V24" s="45">
        <v>1</v>
      </c>
      <c r="W24" s="45" t="s">
        <v>341</v>
      </c>
      <c r="X24" s="50" t="s">
        <v>363</v>
      </c>
      <c r="Y24" s="50" t="s">
        <v>363</v>
      </c>
      <c r="Z24">
        <f>AVERAGE(D24,D26)</f>
        <v>13.55</v>
      </c>
      <c r="AA24">
        <f>STDEVA(D24,D26)</f>
        <v>7.0710678118654502E-2</v>
      </c>
      <c r="AB24">
        <f>AVERAGE(E24,E26)</f>
        <v>3.05</v>
      </c>
      <c r="AC24">
        <f>STDEVA(E24,E26)</f>
        <v>0.91923881554251508</v>
      </c>
      <c r="AE24" s="50" t="s">
        <v>363</v>
      </c>
      <c r="AF24">
        <v>0</v>
      </c>
      <c r="AH24">
        <f>AVERAGE(I24,I26)</f>
        <v>7.65</v>
      </c>
      <c r="AJ24">
        <f>AVERAGE(J24,J26)</f>
        <v>12.7</v>
      </c>
      <c r="AK24">
        <f>STDEVA(J24,J26)</f>
        <v>2.8284271247461801</v>
      </c>
      <c r="AO24">
        <f>AVERAGE(M24,M26)</f>
        <v>71.05</v>
      </c>
      <c r="AP24">
        <f>STDEVA(M24,M26)</f>
        <v>23.688077169749302</v>
      </c>
      <c r="AR24">
        <f>AVERAGE(O24,O26)</f>
        <v>10.1</v>
      </c>
      <c r="AS24">
        <f>STDEVA(O24,O26)</f>
        <v>2.2627416997969529</v>
      </c>
      <c r="AT24">
        <f>AVERAGE(P24,P26)</f>
        <v>5.3</v>
      </c>
      <c r="AU24">
        <f>STDEVA(P24,P26)</f>
        <v>0.70710678118654757</v>
      </c>
      <c r="AV24" s="50" t="s">
        <v>363</v>
      </c>
      <c r="AW24" s="50"/>
      <c r="AX24">
        <f>AVERAGE(R24,R26)</f>
        <v>4.0999999999999996</v>
      </c>
      <c r="AY24">
        <f>STDEVA(R24,R26)</f>
        <v>0.84852813742386057</v>
      </c>
      <c r="AZ24">
        <f>AVERAGE(S24,S26)</f>
        <v>2.75</v>
      </c>
      <c r="BA24">
        <f>STDEVA(S24,S26)</f>
        <v>0.49497474683058429</v>
      </c>
      <c r="BB24">
        <f>AVERAGE(T24,T26)</f>
        <v>2.0499999999999998</v>
      </c>
      <c r="BC24">
        <f>STDEVA(T24,T26)</f>
        <v>0.35355339059327379</v>
      </c>
      <c r="BD24" s="50" t="s">
        <v>363</v>
      </c>
    </row>
    <row r="25" spans="1:57" ht="18" x14ac:dyDescent="0.2">
      <c r="A25" s="64">
        <v>23</v>
      </c>
      <c r="B25" s="17"/>
      <c r="C25" s="17"/>
      <c r="D25" s="18">
        <v>19.600000000000001</v>
      </c>
      <c r="E25" s="19">
        <v>2.1</v>
      </c>
      <c r="F25" s="17"/>
      <c r="G25" s="17"/>
      <c r="H25" s="20" t="s">
        <v>25</v>
      </c>
      <c r="I25" s="20" t="s">
        <v>25</v>
      </c>
      <c r="J25" s="17"/>
      <c r="K25" s="17"/>
      <c r="L25" s="17"/>
      <c r="M25" s="19">
        <v>60.9</v>
      </c>
      <c r="N25" s="17"/>
      <c r="O25" s="19">
        <v>5.2</v>
      </c>
      <c r="P25" s="19">
        <v>5.4</v>
      </c>
      <c r="Q25" s="20" t="s">
        <v>25</v>
      </c>
      <c r="R25" s="19">
        <v>4.7</v>
      </c>
      <c r="S25" s="19">
        <v>2.1</v>
      </c>
      <c r="T25" s="19">
        <v>2</v>
      </c>
      <c r="U25" s="19">
        <v>11.2</v>
      </c>
      <c r="V25" s="45">
        <v>2</v>
      </c>
      <c r="W25" s="45" t="s">
        <v>342</v>
      </c>
      <c r="X25">
        <v>0</v>
      </c>
      <c r="Y25" s="50" t="s">
        <v>363</v>
      </c>
      <c r="Z25">
        <f t="shared" ref="Z25" si="22">AVERAGE(D25,D27)</f>
        <v>18.3</v>
      </c>
      <c r="AA25">
        <f>STDEVA(D25,D27)</f>
        <v>1.8384776310850246</v>
      </c>
      <c r="AB25">
        <f>AVERAGE(E25,E27)</f>
        <v>2.0499999999999998</v>
      </c>
      <c r="AC25">
        <f>STDEVA(E25,E27)</f>
        <v>7.0710678118654821E-2</v>
      </c>
      <c r="AF25" s="50" t="s">
        <v>363</v>
      </c>
      <c r="AG25" s="50"/>
      <c r="AH25" s="50" t="s">
        <v>363</v>
      </c>
      <c r="AI25" s="50"/>
      <c r="AJ25">
        <v>0</v>
      </c>
      <c r="AK25">
        <v>0</v>
      </c>
      <c r="AO25">
        <f>AVERAGE(M25,M27)</f>
        <v>55.65</v>
      </c>
      <c r="AP25">
        <f>STDEVA(M25,M27)</f>
        <v>7.4246212024587486</v>
      </c>
      <c r="AR25">
        <f>AVERAGE(O25,O27)</f>
        <v>4.8499999999999996</v>
      </c>
      <c r="AS25">
        <f>STDEVA(O25,O27)</f>
        <v>0.4949747468305834</v>
      </c>
      <c r="AT25">
        <f>AVERAGE(P25,P27)</f>
        <v>5.0500000000000007</v>
      </c>
      <c r="AU25">
        <f>STDEVA(P25,P27)</f>
        <v>0.4949747468305834</v>
      </c>
      <c r="AV25" s="50" t="s">
        <v>363</v>
      </c>
      <c r="AW25" s="50"/>
      <c r="AX25">
        <f>AVERAGE(R25,R27)</f>
        <v>4.4000000000000004</v>
      </c>
      <c r="AY25">
        <f>STDEVA(R25,R27)</f>
        <v>0.4242640687119289</v>
      </c>
      <c r="AZ25">
        <f>AVERAGE(S25,S27)</f>
        <v>2.1</v>
      </c>
      <c r="BA25">
        <f>STDEVA(S25,S27)</f>
        <v>0</v>
      </c>
      <c r="BB25">
        <f>AVERAGE(T25,T27)</f>
        <v>1.9</v>
      </c>
      <c r="BC25">
        <f>STDEVA(T25,T27)</f>
        <v>0.14142135623730948</v>
      </c>
      <c r="BD25">
        <f>AVERAGE(U25,U27)</f>
        <v>15.35</v>
      </c>
      <c r="BE25">
        <f>STDEVA(U25,U27)</f>
        <v>5.8689862838483435</v>
      </c>
    </row>
    <row r="26" spans="1:57" ht="18" x14ac:dyDescent="0.2">
      <c r="A26" s="9">
        <v>24</v>
      </c>
      <c r="B26" s="11" t="s">
        <v>25</v>
      </c>
      <c r="C26" s="11" t="s">
        <v>25</v>
      </c>
      <c r="D26" s="13">
        <v>13.5</v>
      </c>
      <c r="E26" s="14">
        <v>2.4</v>
      </c>
      <c r="F26" s="12"/>
      <c r="G26" s="12"/>
      <c r="H26" s="12"/>
      <c r="I26" s="11">
        <v>0</v>
      </c>
      <c r="J26" s="14">
        <v>10.7</v>
      </c>
      <c r="K26" s="12"/>
      <c r="L26" s="12"/>
      <c r="M26" s="14">
        <v>54.3</v>
      </c>
      <c r="N26" s="12"/>
      <c r="O26" s="14">
        <v>8.5</v>
      </c>
      <c r="P26" s="14">
        <v>4.8</v>
      </c>
      <c r="Q26" s="11" t="s">
        <v>25</v>
      </c>
      <c r="R26" s="14">
        <v>3.5</v>
      </c>
      <c r="S26" s="14">
        <v>2.4</v>
      </c>
      <c r="T26" s="14">
        <v>1.8</v>
      </c>
      <c r="U26" s="11" t="s">
        <v>25</v>
      </c>
      <c r="V26" s="45">
        <v>3</v>
      </c>
      <c r="W26" s="45" t="s">
        <v>341</v>
      </c>
    </row>
    <row r="27" spans="1:57" ht="18" x14ac:dyDescent="0.2">
      <c r="A27" s="66">
        <v>25</v>
      </c>
      <c r="B27" s="34"/>
      <c r="C27" s="35" t="s">
        <v>25</v>
      </c>
      <c r="D27" s="36">
        <v>17</v>
      </c>
      <c r="E27" s="37">
        <v>2</v>
      </c>
      <c r="F27" s="34"/>
      <c r="G27" s="34"/>
      <c r="H27" s="35" t="s">
        <v>25</v>
      </c>
      <c r="I27" s="35" t="s">
        <v>25</v>
      </c>
      <c r="J27" s="34"/>
      <c r="K27" s="34"/>
      <c r="L27" s="34"/>
      <c r="M27" s="37">
        <v>50.4</v>
      </c>
      <c r="N27" s="34"/>
      <c r="O27" s="37">
        <v>4.5</v>
      </c>
      <c r="P27" s="37">
        <v>4.7</v>
      </c>
      <c r="Q27" s="35" t="s">
        <v>25</v>
      </c>
      <c r="R27" s="37">
        <v>4.0999999999999996</v>
      </c>
      <c r="S27" s="37">
        <v>2.1</v>
      </c>
      <c r="T27" s="37">
        <v>1.8</v>
      </c>
      <c r="U27" s="37">
        <v>19.5</v>
      </c>
      <c r="V27" s="45">
        <v>4</v>
      </c>
      <c r="W27" s="45" t="s">
        <v>342</v>
      </c>
    </row>
  </sheetData>
  <mergeCells count="2">
    <mergeCell ref="A1:A2"/>
    <mergeCell ref="B1:U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7"/>
  <sheetViews>
    <sheetView tabSelected="1" zoomScale="70" zoomScaleNormal="70" workbookViewId="0">
      <selection activeCell="AV5" sqref="AV5"/>
    </sheetView>
  </sheetViews>
  <sheetFormatPr defaultColWidth="12" defaultRowHeight="12.75" x14ac:dyDescent="0.2"/>
  <cols>
    <col min="2" max="2" width="14.83203125" customWidth="1"/>
    <col min="4" max="4" width="19.33203125" customWidth="1"/>
    <col min="23" max="23" width="19.33203125" customWidth="1"/>
    <col min="24" max="24" width="13.33203125" customWidth="1"/>
    <col min="25" max="25" width="12.6640625" customWidth="1"/>
    <col min="31" max="31" width="10.6640625" customWidth="1"/>
  </cols>
  <sheetData>
    <row r="1" spans="1:57" x14ac:dyDescent="0.2">
      <c r="A1" s="67" t="s">
        <v>1</v>
      </c>
      <c r="B1" s="71" t="s">
        <v>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57" s="47" customFormat="1" ht="36" x14ac:dyDescent="0.2">
      <c r="A2" s="69"/>
      <c r="B2" s="46" t="s">
        <v>343</v>
      </c>
      <c r="C2" s="46" t="s">
        <v>344</v>
      </c>
      <c r="D2" s="46" t="s">
        <v>345</v>
      </c>
      <c r="E2" s="46" t="s">
        <v>346</v>
      </c>
      <c r="F2" s="46" t="s">
        <v>347</v>
      </c>
      <c r="G2" s="46" t="s">
        <v>348</v>
      </c>
      <c r="H2" s="46" t="s">
        <v>349</v>
      </c>
      <c r="I2" s="46" t="s">
        <v>350</v>
      </c>
      <c r="J2" s="46" t="s">
        <v>351</v>
      </c>
      <c r="K2" s="46" t="s">
        <v>352</v>
      </c>
      <c r="L2" s="46" t="s">
        <v>353</v>
      </c>
      <c r="M2" s="46" t="s">
        <v>354</v>
      </c>
      <c r="N2" s="46" t="s">
        <v>355</v>
      </c>
      <c r="O2" s="46" t="s">
        <v>356</v>
      </c>
      <c r="P2" s="46" t="s">
        <v>357</v>
      </c>
      <c r="Q2" s="46" t="s">
        <v>358</v>
      </c>
      <c r="R2" s="46" t="s">
        <v>359</v>
      </c>
      <c r="S2" s="46" t="s">
        <v>360</v>
      </c>
      <c r="T2" s="46" t="s">
        <v>361</v>
      </c>
      <c r="U2" s="46" t="s">
        <v>362</v>
      </c>
      <c r="X2" s="46" t="s">
        <v>343</v>
      </c>
      <c r="Y2" s="46" t="s">
        <v>344</v>
      </c>
      <c r="Z2" s="46" t="s">
        <v>345</v>
      </c>
      <c r="AA2" s="46" t="s">
        <v>371</v>
      </c>
      <c r="AB2" s="46" t="s">
        <v>346</v>
      </c>
      <c r="AC2" s="46" t="s">
        <v>371</v>
      </c>
      <c r="AD2" s="46" t="s">
        <v>347</v>
      </c>
      <c r="AE2" s="46" t="s">
        <v>348</v>
      </c>
      <c r="AF2" s="46" t="s">
        <v>349</v>
      </c>
      <c r="AG2" s="46" t="s">
        <v>371</v>
      </c>
      <c r="AH2" s="46" t="s">
        <v>350</v>
      </c>
      <c r="AI2" s="46" t="s">
        <v>371</v>
      </c>
      <c r="AJ2" s="46" t="s">
        <v>351</v>
      </c>
      <c r="AK2" s="46" t="s">
        <v>371</v>
      </c>
      <c r="AL2" s="46" t="s">
        <v>352</v>
      </c>
      <c r="AM2" s="46" t="s">
        <v>353</v>
      </c>
      <c r="AN2" s="46" t="s">
        <v>371</v>
      </c>
      <c r="AO2" s="46" t="s">
        <v>354</v>
      </c>
      <c r="AP2" s="46" t="s">
        <v>371</v>
      </c>
      <c r="AQ2" s="46" t="s">
        <v>355</v>
      </c>
      <c r="AR2" s="46" t="s">
        <v>356</v>
      </c>
      <c r="AS2" s="46" t="s">
        <v>371</v>
      </c>
      <c r="AT2" s="46" t="s">
        <v>357</v>
      </c>
      <c r="AU2" s="46" t="s">
        <v>371</v>
      </c>
      <c r="AV2" s="46" t="s">
        <v>358</v>
      </c>
      <c r="AW2" s="46" t="s">
        <v>371</v>
      </c>
      <c r="AX2" s="46" t="s">
        <v>359</v>
      </c>
      <c r="AY2" s="46" t="s">
        <v>371</v>
      </c>
      <c r="AZ2" s="46" t="s">
        <v>360</v>
      </c>
      <c r="BA2" s="46" t="s">
        <v>371</v>
      </c>
      <c r="BB2" s="46" t="s">
        <v>361</v>
      </c>
      <c r="BC2" s="46" t="s">
        <v>371</v>
      </c>
      <c r="BD2" s="46" t="s">
        <v>362</v>
      </c>
      <c r="BE2" s="46" t="s">
        <v>371</v>
      </c>
    </row>
    <row r="3" spans="1:57" x14ac:dyDescent="0.2">
      <c r="A3" s="56">
        <v>1</v>
      </c>
      <c r="B3" s="5" t="e">
        <v>#VALUE!</v>
      </c>
      <c r="C3" s="5" t="e">
        <v>#VALUE!</v>
      </c>
      <c r="D3" s="49">
        <v>443.41974077766696</v>
      </c>
      <c r="E3" s="7">
        <v>26.17148554336989</v>
      </c>
      <c r="F3" s="8">
        <v>0</v>
      </c>
      <c r="G3" s="8">
        <v>0</v>
      </c>
      <c r="H3" s="5" t="e">
        <v>#VALUE!</v>
      </c>
      <c r="I3" s="5" t="e">
        <v>#VALUE!</v>
      </c>
      <c r="J3" s="7">
        <v>103.19042871385842</v>
      </c>
      <c r="K3" s="8">
        <v>0</v>
      </c>
      <c r="L3" s="8">
        <v>0</v>
      </c>
      <c r="M3" s="7">
        <v>536.88933200398799</v>
      </c>
      <c r="N3" s="8">
        <v>0</v>
      </c>
      <c r="O3" s="6">
        <v>81.505483549351951</v>
      </c>
      <c r="P3" s="6">
        <v>90.478564307078756</v>
      </c>
      <c r="Q3" s="7">
        <v>13.459621136590227</v>
      </c>
      <c r="R3" s="7">
        <v>71.784646061814556</v>
      </c>
      <c r="S3" s="7">
        <v>54.586241276171485</v>
      </c>
      <c r="T3" s="7">
        <v>57.577268195413765</v>
      </c>
      <c r="U3" s="55">
        <v>74.775672981056829</v>
      </c>
      <c r="V3" s="45">
        <v>1</v>
      </c>
      <c r="W3" s="45" t="s">
        <v>334</v>
      </c>
      <c r="X3" s="50" t="s">
        <v>363</v>
      </c>
      <c r="Y3" s="50" t="s">
        <v>363</v>
      </c>
      <c r="Z3">
        <f t="shared" ref="Z3:Z9" si="0">AVERAGE(D3,D10,D17)</f>
        <v>336.48415783948781</v>
      </c>
      <c r="AA3">
        <f>STDEVA(D3,D10,D17)</f>
        <v>141.60054721148174</v>
      </c>
      <c r="AB3">
        <f t="shared" ref="AB3:AB9" si="1">AVERAGE(E3,E10,E17)</f>
        <v>19.442301881623646</v>
      </c>
      <c r="AC3">
        <f>STDEVA(E3,E10,E17)</f>
        <v>7.1263642153379001</v>
      </c>
      <c r="AF3" s="50" t="s">
        <v>363</v>
      </c>
      <c r="AG3" s="50"/>
      <c r="AH3" s="50" t="s">
        <v>363</v>
      </c>
      <c r="AJ3">
        <f t="shared" ref="AJ3:AJ9" si="2">AVERAGE(J3,J10,J17)</f>
        <v>59.807870856786884</v>
      </c>
      <c r="AK3">
        <f>STDEVA(J3,J10,J17)</f>
        <v>53.520176801758033</v>
      </c>
      <c r="AO3">
        <f t="shared" ref="AO3:AO9" si="3">AVERAGE(M3,M10,M17)</f>
        <v>378.47906381402078</v>
      </c>
      <c r="AP3">
        <f>STDEVA(M3,M10,M17)</f>
        <v>182.76313370151053</v>
      </c>
      <c r="AR3">
        <f t="shared" ref="AR3:AR9" si="4">AVERAGE(O3,O10,O17)</f>
        <v>57.325668956807611</v>
      </c>
      <c r="AS3">
        <f>STDEVA(O3,O10,O17)</f>
        <v>28.809885176377737</v>
      </c>
      <c r="AT3">
        <f t="shared" ref="AT3:AT9" si="5">AVERAGE(P3,P10,P17)</f>
        <v>71.782180452487424</v>
      </c>
      <c r="AU3">
        <f>STDEVA(P3,P10,P17)</f>
        <v>30.423785669918257</v>
      </c>
      <c r="AV3" t="e">
        <f t="shared" ref="AV3:AV9" si="6">AVERAGE(Q3,Q10,Q17)</f>
        <v>#VALUE!</v>
      </c>
      <c r="AW3" t="e">
        <f>STDEVA(Q3,Q10,Q17)</f>
        <v>#VALUE!</v>
      </c>
      <c r="AX3">
        <f t="shared" ref="AX3:AX9" si="7">AVERAGE(R3,R10,R17)</f>
        <v>53.337259746468526</v>
      </c>
      <c r="AY3">
        <f>STDEVA(R3,R10,R17)</f>
        <v>25.723810962416326</v>
      </c>
      <c r="AZ3">
        <f t="shared" ref="AZ3:AZ9" si="8">AVERAGE(S3,S10,S17)</f>
        <v>43.61617164504387</v>
      </c>
      <c r="BA3">
        <f>STDEVA(S3,S10,S17)</f>
        <v>20.948220050723112</v>
      </c>
      <c r="BB3">
        <f t="shared" ref="BB3:BB9" si="9">AVERAGE(T3,T10,T17)</f>
        <v>43.119904091954247</v>
      </c>
      <c r="BC3">
        <f>STDEVA(T3,T10,T17)</f>
        <v>18.365488875733746</v>
      </c>
      <c r="BD3">
        <f>AVERAGE(U3,U10,U17)</f>
        <v>24.925224327018942</v>
      </c>
      <c r="BE3">
        <f>STDEVA(U3,U10,U17)</f>
        <v>43.171754924448585</v>
      </c>
    </row>
    <row r="4" spans="1:57" x14ac:dyDescent="0.2">
      <c r="A4" s="63">
        <v>2</v>
      </c>
      <c r="B4" s="11" t="e">
        <v>#VALUE!</v>
      </c>
      <c r="C4" s="12">
        <v>0</v>
      </c>
      <c r="D4" s="13">
        <v>390.43133366385723</v>
      </c>
      <c r="E4" s="14">
        <v>31.978185423896878</v>
      </c>
      <c r="F4" s="12">
        <v>0</v>
      </c>
      <c r="G4" s="12">
        <v>0</v>
      </c>
      <c r="H4" s="11" t="e">
        <v>#VALUE!</v>
      </c>
      <c r="I4" s="11" t="e">
        <v>#VALUE!</v>
      </c>
      <c r="J4" s="14">
        <v>266.23698562221125</v>
      </c>
      <c r="K4" s="12">
        <v>0</v>
      </c>
      <c r="L4" s="12">
        <v>0</v>
      </c>
      <c r="M4" s="14">
        <v>518.34407535944479</v>
      </c>
      <c r="N4" s="12">
        <v>0</v>
      </c>
      <c r="O4" s="13">
        <v>118.98859692612791</v>
      </c>
      <c r="P4" s="14">
        <v>66.93108577094695</v>
      </c>
      <c r="Q4" s="14">
        <v>16.360932077342589</v>
      </c>
      <c r="R4" s="14">
        <v>56.519583539910762</v>
      </c>
      <c r="S4" s="14">
        <v>51.313832424392665</v>
      </c>
      <c r="T4" s="14">
        <v>43.87704511650967</v>
      </c>
      <c r="U4" s="11" t="e">
        <v>#VALUE!</v>
      </c>
      <c r="V4" s="45">
        <v>2</v>
      </c>
      <c r="W4" s="45" t="s">
        <v>335</v>
      </c>
      <c r="X4" s="50" t="s">
        <v>363</v>
      </c>
      <c r="Z4">
        <f t="shared" si="0"/>
        <v>459.7298443415429</v>
      </c>
      <c r="AA4">
        <f t="shared" ref="AA4:AA9" si="10">STDEVA(D4,D11,D18)</f>
        <v>150.71698659204847</v>
      </c>
      <c r="AB4">
        <f t="shared" si="1"/>
        <v>28.784654845870254</v>
      </c>
      <c r="AC4">
        <f t="shared" ref="AC4:AC9" si="11">STDEVA(E4,E11,E18)</f>
        <v>3.2945367355326565</v>
      </c>
      <c r="AF4" s="50" t="s">
        <v>363</v>
      </c>
      <c r="AG4" s="50"/>
      <c r="AH4" s="50" t="s">
        <v>363</v>
      </c>
      <c r="AJ4">
        <f t="shared" si="2"/>
        <v>237.44966270042983</v>
      </c>
      <c r="AK4">
        <f t="shared" ref="AK4:AK6" si="12">STDEVA(J4,J11,J18)</f>
        <v>36.80272076576135</v>
      </c>
      <c r="AO4">
        <f t="shared" si="3"/>
        <v>441.72260894256016</v>
      </c>
      <c r="AP4">
        <f t="shared" ref="AP4:AP9" si="13">STDEVA(M4,M11,M18)</f>
        <v>67.920795142860442</v>
      </c>
      <c r="AR4">
        <f t="shared" si="4"/>
        <v>115.2729252113915</v>
      </c>
      <c r="AS4">
        <f t="shared" ref="AS4:AS9" si="14">STDEVA(O4,O11,O18)</f>
        <v>8.0841383191199405</v>
      </c>
      <c r="AT4">
        <f t="shared" si="5"/>
        <v>68.558969333286143</v>
      </c>
      <c r="AU4">
        <f t="shared" ref="AU4:AU9" si="15">STDEVA(P4,P11,P18)</f>
        <v>9.2371012302747015</v>
      </c>
      <c r="AV4">
        <f t="shared" si="6"/>
        <v>15.416517847116637</v>
      </c>
      <c r="AW4">
        <f t="shared" ref="AW4:AW9" si="16">STDEVA(Q4,Q11,Q18)</f>
        <v>1.4669809927211701</v>
      </c>
      <c r="AX4">
        <f t="shared" si="7"/>
        <v>55.76577550308982</v>
      </c>
      <c r="AY4">
        <f t="shared" ref="AY4:AY9" si="17">STDEVA(R4,R11,R18)</f>
        <v>8.5151020152265851</v>
      </c>
      <c r="AZ4">
        <f t="shared" si="8"/>
        <v>51.860483946311582</v>
      </c>
      <c r="BA4">
        <f t="shared" ref="BA4:BA9" si="18">STDEVA(S4,S11,S18)</f>
        <v>8.6795212795245718</v>
      </c>
      <c r="BB4">
        <f t="shared" si="9"/>
        <v>44.523693617286227</v>
      </c>
      <c r="BC4">
        <f t="shared" ref="BC4:BC9" si="19">STDEVA(T4,T11,T18)</f>
        <v>6.7411886417643121</v>
      </c>
      <c r="BD4" s="50" t="s">
        <v>363</v>
      </c>
    </row>
    <row r="5" spans="1:57" x14ac:dyDescent="0.2">
      <c r="A5" s="58">
        <v>3</v>
      </c>
      <c r="B5" s="17">
        <v>0</v>
      </c>
      <c r="C5" s="17">
        <v>0</v>
      </c>
      <c r="D5" s="18">
        <v>227.10997442455241</v>
      </c>
      <c r="E5" s="19">
        <v>16.879795396419436</v>
      </c>
      <c r="F5" s="17">
        <v>0</v>
      </c>
      <c r="G5" s="17">
        <v>0</v>
      </c>
      <c r="H5" s="17">
        <v>0</v>
      </c>
      <c r="I5" s="17">
        <v>0</v>
      </c>
      <c r="J5" s="19">
        <v>222.50639386189258</v>
      </c>
      <c r="K5" s="17">
        <v>0</v>
      </c>
      <c r="L5" s="17">
        <v>0</v>
      </c>
      <c r="M5" s="19">
        <v>448.08184143222502</v>
      </c>
      <c r="N5" s="17">
        <v>0</v>
      </c>
      <c r="O5" s="52">
        <v>105.1150895140665</v>
      </c>
      <c r="P5" s="19">
        <v>51.406649616368291</v>
      </c>
      <c r="Q5" s="19">
        <v>11.508951406649617</v>
      </c>
      <c r="R5" s="19">
        <v>39.897698209718669</v>
      </c>
      <c r="S5" s="19">
        <v>37.595907928388741</v>
      </c>
      <c r="T5" s="19">
        <v>30.690537084398976</v>
      </c>
      <c r="U5" s="20">
        <v>0</v>
      </c>
      <c r="V5" s="45">
        <v>3</v>
      </c>
      <c r="W5" s="45" t="s">
        <v>336</v>
      </c>
      <c r="X5">
        <v>0</v>
      </c>
      <c r="Y5" s="50" t="s">
        <v>363</v>
      </c>
      <c r="Z5">
        <f t="shared" si="0"/>
        <v>259.63482257677288</v>
      </c>
      <c r="AA5">
        <f t="shared" si="10"/>
        <v>150.72015414323792</v>
      </c>
      <c r="AB5">
        <f t="shared" si="1"/>
        <v>17.806333653264087</v>
      </c>
      <c r="AC5">
        <f t="shared" si="11"/>
        <v>3.5823001751701495</v>
      </c>
      <c r="AF5" s="50" t="s">
        <v>363</v>
      </c>
      <c r="AG5" s="50"/>
      <c r="AH5" s="50" t="s">
        <v>363</v>
      </c>
      <c r="AJ5">
        <f t="shared" si="2"/>
        <v>174.71907309153298</v>
      </c>
      <c r="AK5">
        <f t="shared" si="12"/>
        <v>156.40021143799231</v>
      </c>
      <c r="AO5">
        <f t="shared" si="3"/>
        <v>355.3986081773831</v>
      </c>
      <c r="AP5">
        <f t="shared" si="13"/>
        <v>215.22472470846176</v>
      </c>
      <c r="AR5">
        <f t="shared" si="4"/>
        <v>105.82560408245145</v>
      </c>
      <c r="AS5">
        <f t="shared" si="14"/>
        <v>58.154560125868393</v>
      </c>
      <c r="AT5">
        <f t="shared" si="5"/>
        <v>55.744509524362677</v>
      </c>
      <c r="AU5">
        <f t="shared" si="15"/>
        <v>27.140211601563678</v>
      </c>
      <c r="AV5" t="e">
        <f t="shared" si="6"/>
        <v>#VALUE!</v>
      </c>
      <c r="AW5" t="e">
        <f t="shared" si="16"/>
        <v>#VALUE!</v>
      </c>
      <c r="AX5">
        <f t="shared" si="7"/>
        <v>41.9757631199912</v>
      </c>
      <c r="AY5">
        <f t="shared" si="17"/>
        <v>26.081884169196371</v>
      </c>
      <c r="AZ5">
        <f t="shared" si="8"/>
        <v>40.21563873038027</v>
      </c>
      <c r="BA5">
        <f t="shared" si="18"/>
        <v>26.107029196878479</v>
      </c>
      <c r="BB5">
        <f t="shared" si="9"/>
        <v>30.664041279455699</v>
      </c>
      <c r="BC5">
        <f t="shared" si="19"/>
        <v>15.872484839798831</v>
      </c>
      <c r="BD5">
        <f>AVERAGE(U5,U12,U19)</f>
        <v>30.265132566283139</v>
      </c>
      <c r="BE5">
        <f>STDEVA(U5,U12,U19)</f>
        <v>52.42074730260984</v>
      </c>
    </row>
    <row r="6" spans="1:57" x14ac:dyDescent="0.2">
      <c r="A6" s="59">
        <v>4</v>
      </c>
      <c r="B6" s="11" t="e">
        <v>#VALUE!</v>
      </c>
      <c r="C6" s="12">
        <v>0</v>
      </c>
      <c r="D6" s="13">
        <v>172.82127031019201</v>
      </c>
      <c r="E6" s="14">
        <v>15.509601181683898</v>
      </c>
      <c r="F6" s="12">
        <v>0</v>
      </c>
      <c r="G6" s="12">
        <v>0</v>
      </c>
      <c r="H6" s="12">
        <v>0</v>
      </c>
      <c r="I6" s="12">
        <v>0</v>
      </c>
      <c r="J6" s="14">
        <v>228.2127031019202</v>
      </c>
      <c r="K6" s="12">
        <v>0</v>
      </c>
      <c r="L6" s="12">
        <v>0</v>
      </c>
      <c r="M6" s="51">
        <v>415.06646971935004</v>
      </c>
      <c r="N6" s="12">
        <v>0</v>
      </c>
      <c r="O6" s="52">
        <v>102.65878877400294</v>
      </c>
      <c r="P6" s="14">
        <v>48.744460856720828</v>
      </c>
      <c r="Q6" s="14">
        <v>9.6011816838995578</v>
      </c>
      <c r="R6" s="12">
        <v>0</v>
      </c>
      <c r="S6" s="12">
        <v>0</v>
      </c>
      <c r="T6" s="14">
        <v>28.064992614475628</v>
      </c>
      <c r="U6" s="14">
        <v>76.809453471196463</v>
      </c>
      <c r="V6" s="45">
        <v>4</v>
      </c>
      <c r="W6" s="45" t="s">
        <v>337</v>
      </c>
      <c r="X6" s="50" t="s">
        <v>363</v>
      </c>
      <c r="Y6" s="50" t="s">
        <v>363</v>
      </c>
      <c r="Z6">
        <f t="shared" si="0"/>
        <v>146.60626978028407</v>
      </c>
      <c r="AA6">
        <f t="shared" si="10"/>
        <v>53.700894497868731</v>
      </c>
      <c r="AB6">
        <f t="shared" si="1"/>
        <v>13.329992042273842</v>
      </c>
      <c r="AC6">
        <f t="shared" si="11"/>
        <v>4.9057882951184615</v>
      </c>
      <c r="AH6">
        <v>0</v>
      </c>
      <c r="AJ6">
        <f t="shared" si="2"/>
        <v>104.60560540415334</v>
      </c>
      <c r="AK6">
        <f t="shared" si="12"/>
        <v>115.28682490340987</v>
      </c>
      <c r="AO6">
        <f t="shared" si="3"/>
        <v>242.74709230576448</v>
      </c>
      <c r="AP6">
        <f t="shared" si="13"/>
        <v>152.53930621409887</v>
      </c>
      <c r="AR6">
        <f t="shared" si="4"/>
        <v>77.357880789946563</v>
      </c>
      <c r="AS6">
        <f t="shared" si="14"/>
        <v>25.496110600529171</v>
      </c>
      <c r="AT6">
        <f t="shared" si="5"/>
        <v>43.296218283358222</v>
      </c>
      <c r="AU6">
        <f t="shared" si="15"/>
        <v>11.506825593865054</v>
      </c>
      <c r="AV6" t="e">
        <f t="shared" si="6"/>
        <v>#VALUE!</v>
      </c>
      <c r="AW6" t="e">
        <f t="shared" si="16"/>
        <v>#VALUE!</v>
      </c>
      <c r="AX6">
        <f t="shared" si="7"/>
        <v>13.0174044349698</v>
      </c>
      <c r="AY6">
        <f t="shared" si="17"/>
        <v>11.996480437587154</v>
      </c>
      <c r="AZ6">
        <f t="shared" si="8"/>
        <v>14.296742742491693</v>
      </c>
      <c r="BA6">
        <f t="shared" si="18"/>
        <v>12.924468955314477</v>
      </c>
      <c r="BB6">
        <f t="shared" si="9"/>
        <v>22.868514582069341</v>
      </c>
      <c r="BC6">
        <f t="shared" si="19"/>
        <v>9.1187943191944036</v>
      </c>
      <c r="BD6">
        <f>AVERAGE(U6,U13,U20)</f>
        <v>50.755590181455737</v>
      </c>
      <c r="BE6">
        <f>STDEVA(U6,U13,U20)</f>
        <v>43.960829373552883</v>
      </c>
    </row>
    <row r="7" spans="1:57" x14ac:dyDescent="0.2">
      <c r="A7" s="62">
        <v>5</v>
      </c>
      <c r="B7" s="20" t="e">
        <v>#VALUE!</v>
      </c>
      <c r="C7" s="17">
        <v>0</v>
      </c>
      <c r="D7" s="18">
        <v>100.53929121725731</v>
      </c>
      <c r="E7" s="19">
        <v>14.637904468412943</v>
      </c>
      <c r="F7" s="17">
        <v>0</v>
      </c>
      <c r="G7" s="17">
        <v>0</v>
      </c>
      <c r="H7" s="17">
        <v>0</v>
      </c>
      <c r="I7" s="17">
        <v>0</v>
      </c>
      <c r="J7" s="20">
        <v>0</v>
      </c>
      <c r="K7" s="17">
        <v>0</v>
      </c>
      <c r="L7" s="17">
        <v>0</v>
      </c>
      <c r="M7" s="51">
        <v>271.18644067796606</v>
      </c>
      <c r="N7" s="17">
        <v>0</v>
      </c>
      <c r="O7" s="51">
        <v>58.551617873651772</v>
      </c>
      <c r="P7" s="19">
        <v>33.12788906009245</v>
      </c>
      <c r="Q7" s="20" t="e">
        <v>#VALUE!</v>
      </c>
      <c r="R7" s="19">
        <v>23.112480739599381</v>
      </c>
      <c r="S7" s="19">
        <v>23.112480739599381</v>
      </c>
      <c r="T7" s="19">
        <v>14.637904468412943</v>
      </c>
      <c r="U7" s="20" t="e">
        <v>#VALUE!</v>
      </c>
      <c r="V7" s="45">
        <v>5</v>
      </c>
      <c r="W7" s="45" t="s">
        <v>338</v>
      </c>
      <c r="X7" s="50" t="s">
        <v>363</v>
      </c>
      <c r="Z7">
        <f t="shared" si="0"/>
        <v>222.41297426199961</v>
      </c>
      <c r="AA7">
        <f t="shared" si="10"/>
        <v>151.39267617566324</v>
      </c>
      <c r="AB7">
        <f t="shared" si="1"/>
        <v>22.600198651903924</v>
      </c>
      <c r="AC7">
        <f t="shared" si="11"/>
        <v>11.77465180739785</v>
      </c>
      <c r="AE7" s="50" t="s">
        <v>363</v>
      </c>
      <c r="AH7">
        <f>AVERAGE(I7,I14,I21)</f>
        <v>46.596858638743448</v>
      </c>
      <c r="AI7">
        <f>STDEVA(I7,I14,I21)</f>
        <v>80.708126635408405</v>
      </c>
      <c r="AJ7">
        <f t="shared" si="2"/>
        <v>90.314136125654443</v>
      </c>
      <c r="AK7">
        <f>STDEVA(J7,J14,J21)</f>
        <v>156.42867241132529</v>
      </c>
      <c r="AO7">
        <f t="shared" si="3"/>
        <v>299.03422368148603</v>
      </c>
      <c r="AP7">
        <f t="shared" si="13"/>
        <v>313.88597630781186</v>
      </c>
      <c r="AR7">
        <f t="shared" si="4"/>
        <v>80.378171635603522</v>
      </c>
      <c r="AS7">
        <f t="shared" si="14"/>
        <v>86.710163994700466</v>
      </c>
      <c r="AT7">
        <f t="shared" si="5"/>
        <v>56.604648948542227</v>
      </c>
      <c r="AU7">
        <f t="shared" si="15"/>
        <v>36.095292078172818</v>
      </c>
      <c r="AV7" t="e">
        <f t="shared" si="6"/>
        <v>#VALUE!</v>
      </c>
      <c r="AW7" t="e">
        <f t="shared" si="16"/>
        <v>#VALUE!</v>
      </c>
      <c r="AX7">
        <f t="shared" si="7"/>
        <v>41.33417769854011</v>
      </c>
      <c r="AY7">
        <f t="shared" si="17"/>
        <v>34.291723477062881</v>
      </c>
      <c r="AZ7">
        <f t="shared" si="8"/>
        <v>39.912162314919136</v>
      </c>
      <c r="BA7">
        <f t="shared" si="18"/>
        <v>38.568747230821906</v>
      </c>
      <c r="BB7">
        <f t="shared" si="9"/>
        <v>25.000819167707679</v>
      </c>
      <c r="BC7">
        <f t="shared" si="19"/>
        <v>17.796105753160855</v>
      </c>
      <c r="BD7" s="50" t="s">
        <v>363</v>
      </c>
    </row>
    <row r="8" spans="1:57" x14ac:dyDescent="0.2">
      <c r="A8" s="61">
        <v>6</v>
      </c>
      <c r="B8" s="12">
        <v>0</v>
      </c>
      <c r="C8" s="12">
        <v>0</v>
      </c>
      <c r="D8" s="13">
        <v>163.4856855851331</v>
      </c>
      <c r="E8" s="14">
        <v>41.436464088397791</v>
      </c>
      <c r="F8" s="12">
        <v>0</v>
      </c>
      <c r="G8" s="12">
        <v>0</v>
      </c>
      <c r="H8" s="12">
        <v>0</v>
      </c>
      <c r="I8" s="14">
        <v>152.93822199899546</v>
      </c>
      <c r="J8" s="14">
        <v>250.1255650426921</v>
      </c>
      <c r="K8" s="12">
        <v>0</v>
      </c>
      <c r="L8" s="12">
        <v>0</v>
      </c>
      <c r="M8" s="14">
        <v>680.31140130587642</v>
      </c>
      <c r="N8" s="12">
        <v>0</v>
      </c>
      <c r="O8" s="13">
        <v>135.61024610748368</v>
      </c>
      <c r="P8" s="13">
        <v>78.352586639879462</v>
      </c>
      <c r="Q8" s="14">
        <v>9.7940733299849327</v>
      </c>
      <c r="R8" s="14">
        <v>71.572074334505274</v>
      </c>
      <c r="S8" s="51">
        <v>67.805123053741838</v>
      </c>
      <c r="T8" s="14">
        <v>41.436464088397791</v>
      </c>
      <c r="U8" s="11" t="e">
        <v>#VALUE!</v>
      </c>
      <c r="V8" s="45">
        <v>6</v>
      </c>
      <c r="W8" s="45" t="s">
        <v>339</v>
      </c>
      <c r="X8" s="50" t="s">
        <v>363</v>
      </c>
      <c r="Z8">
        <f t="shared" si="0"/>
        <v>141.88497085532762</v>
      </c>
      <c r="AA8">
        <f t="shared" si="10"/>
        <v>40.273051821681534</v>
      </c>
      <c r="AB8">
        <f t="shared" si="1"/>
        <v>32.313344879174537</v>
      </c>
      <c r="AC8">
        <f t="shared" si="11"/>
        <v>13.509214571401509</v>
      </c>
      <c r="AH8">
        <f>AVERAGE(I8,I15,I22)</f>
        <v>88.944667878904184</v>
      </c>
      <c r="AI8">
        <f t="shared" ref="AI8" si="20">STDEVA(I8,I15,I22)</f>
        <v>79.463472711727235</v>
      </c>
      <c r="AJ8">
        <f t="shared" si="2"/>
        <v>130.76972929049205</v>
      </c>
      <c r="AK8">
        <f t="shared" ref="AK8:AK9" si="21">STDEVA(J8,J15,J22)</f>
        <v>125.45280904092621</v>
      </c>
      <c r="AO8">
        <f t="shared" si="3"/>
        <v>419.5744373252839</v>
      </c>
      <c r="AP8">
        <f>STDEVA(M8,M15,M22)</f>
        <v>366.91675880311789</v>
      </c>
      <c r="AR8">
        <f t="shared" si="4"/>
        <v>92.743177585111582</v>
      </c>
      <c r="AS8">
        <f t="shared" si="14"/>
        <v>65.326172057334688</v>
      </c>
      <c r="AT8">
        <f t="shared" si="5"/>
        <v>64.417429750656069</v>
      </c>
      <c r="AU8">
        <f t="shared" si="15"/>
        <v>20.841399667902618</v>
      </c>
      <c r="AV8">
        <f t="shared" si="6"/>
        <v>5.994219645975126</v>
      </c>
      <c r="AW8">
        <f t="shared" si="16"/>
        <v>5.2528468071660459</v>
      </c>
      <c r="AX8">
        <f t="shared" si="7"/>
        <v>54.077905027443897</v>
      </c>
      <c r="AY8">
        <f t="shared" si="17"/>
        <v>26.438235233843105</v>
      </c>
      <c r="AZ8">
        <f t="shared" si="8"/>
        <v>66.667524491101673</v>
      </c>
      <c r="BA8">
        <f t="shared" si="18"/>
        <v>48.551469886465114</v>
      </c>
      <c r="BB8">
        <f t="shared" si="9"/>
        <v>29.545932532840748</v>
      </c>
      <c r="BC8">
        <f t="shared" si="19"/>
        <v>15.35254526128006</v>
      </c>
      <c r="BD8" s="50" t="s">
        <v>363</v>
      </c>
    </row>
    <row r="9" spans="1:57" x14ac:dyDescent="0.2">
      <c r="A9" s="60">
        <v>7</v>
      </c>
      <c r="B9" s="17">
        <v>0</v>
      </c>
      <c r="C9" s="20" t="e">
        <v>#VALUE!</v>
      </c>
      <c r="D9" s="19">
        <v>47.752503265128432</v>
      </c>
      <c r="E9" s="19">
        <v>2.4488463212886376</v>
      </c>
      <c r="F9" s="17">
        <v>0</v>
      </c>
      <c r="G9" s="17">
        <v>0</v>
      </c>
      <c r="H9" s="17">
        <v>0</v>
      </c>
      <c r="I9" s="17">
        <v>0</v>
      </c>
      <c r="J9" s="19">
        <v>32.977797126686987</v>
      </c>
      <c r="K9" s="17">
        <v>0</v>
      </c>
      <c r="L9" s="17">
        <v>0</v>
      </c>
      <c r="M9" s="19">
        <v>60.078363082281243</v>
      </c>
      <c r="N9" s="17">
        <v>0</v>
      </c>
      <c r="O9" s="19">
        <v>10.774923813670005</v>
      </c>
      <c r="P9" s="19">
        <v>12.734000870700916</v>
      </c>
      <c r="Q9" s="19">
        <v>3.1018720069656074</v>
      </c>
      <c r="R9" s="19">
        <v>6.0404875925119725</v>
      </c>
      <c r="S9" s="19">
        <v>6.2037440139312148</v>
      </c>
      <c r="T9" s="19">
        <v>8.6525903352198519</v>
      </c>
      <c r="U9" s="19">
        <v>37.548976926425773</v>
      </c>
      <c r="V9" s="45">
        <v>7</v>
      </c>
      <c r="W9" s="45" t="s">
        <v>340</v>
      </c>
      <c r="X9">
        <v>0</v>
      </c>
      <c r="Y9" s="50" t="s">
        <v>363</v>
      </c>
      <c r="Z9">
        <f t="shared" si="0"/>
        <v>131.4669234871136</v>
      </c>
      <c r="AA9">
        <f t="shared" si="10"/>
        <v>102.78984631955167</v>
      </c>
      <c r="AB9">
        <f t="shared" si="1"/>
        <v>5.1160364068505126</v>
      </c>
      <c r="AC9">
        <f t="shared" si="11"/>
        <v>6.8507790104822934</v>
      </c>
      <c r="AH9">
        <v>0</v>
      </c>
      <c r="AI9">
        <v>0</v>
      </c>
      <c r="AJ9">
        <f t="shared" si="2"/>
        <v>64.555252604882568</v>
      </c>
      <c r="AK9">
        <f t="shared" si="21"/>
        <v>84.870530506012344</v>
      </c>
      <c r="AO9">
        <f t="shared" si="3"/>
        <v>154.04457285409811</v>
      </c>
      <c r="AP9">
        <f t="shared" si="13"/>
        <v>109.43784045176112</v>
      </c>
      <c r="AR9">
        <f t="shared" si="4"/>
        <v>26.681106826442317</v>
      </c>
      <c r="AS9">
        <f t="shared" si="14"/>
        <v>18.140267327248527</v>
      </c>
      <c r="AT9">
        <f t="shared" si="5"/>
        <v>34.293520293424876</v>
      </c>
      <c r="AU9">
        <f t="shared" si="15"/>
        <v>23.721331367996441</v>
      </c>
      <c r="AV9" t="e">
        <f t="shared" si="6"/>
        <v>#VALUE!</v>
      </c>
      <c r="AW9" t="e">
        <f t="shared" si="16"/>
        <v>#VALUE!</v>
      </c>
      <c r="AX9">
        <f t="shared" si="7"/>
        <v>15.900359066102354</v>
      </c>
      <c r="AY9">
        <f t="shared" si="17"/>
        <v>12.157299167093679</v>
      </c>
      <c r="AZ9">
        <f t="shared" si="8"/>
        <v>15.233633316481106</v>
      </c>
      <c r="BA9">
        <f t="shared" si="18"/>
        <v>9.8871656387088169</v>
      </c>
      <c r="BB9">
        <f t="shared" si="9"/>
        <v>21.233554853792089</v>
      </c>
      <c r="BC9">
        <f t="shared" si="19"/>
        <v>15.872467846665483</v>
      </c>
      <c r="BD9">
        <f>AVERAGE(U9,U16,U23)</f>
        <v>74.924188050004332</v>
      </c>
      <c r="BE9">
        <f>STDEVA(U9,U16,U23)</f>
        <v>99.049723412617851</v>
      </c>
    </row>
    <row r="10" spans="1:57" ht="21.75" customHeight="1" x14ac:dyDescent="0.2">
      <c r="A10" s="57">
        <v>8</v>
      </c>
      <c r="B10" s="12">
        <v>0</v>
      </c>
      <c r="C10" s="12">
        <v>0</v>
      </c>
      <c r="D10" s="51">
        <v>175.89820359281438</v>
      </c>
      <c r="E10" s="14">
        <v>11.976047904191617</v>
      </c>
      <c r="F10" s="12">
        <v>0</v>
      </c>
      <c r="G10" s="12">
        <v>0</v>
      </c>
      <c r="H10" s="12">
        <v>0</v>
      </c>
      <c r="I10" s="12">
        <v>0</v>
      </c>
      <c r="J10" s="53">
        <v>0</v>
      </c>
      <c r="K10" s="12">
        <v>0</v>
      </c>
      <c r="L10" s="12">
        <v>0</v>
      </c>
      <c r="M10" s="14">
        <v>178.51796407185628</v>
      </c>
      <c r="N10" s="12">
        <v>0</v>
      </c>
      <c r="O10" s="51">
        <v>25.449101796407188</v>
      </c>
      <c r="P10" s="51">
        <v>36.676646706586823</v>
      </c>
      <c r="Q10" s="11" t="e">
        <v>#VALUE!</v>
      </c>
      <c r="R10" s="51">
        <v>23.952095808383234</v>
      </c>
      <c r="S10" s="51">
        <v>19.461077844311379</v>
      </c>
      <c r="T10" s="51">
        <v>22.455089820359284</v>
      </c>
      <c r="U10" s="11">
        <v>0</v>
      </c>
      <c r="V10" s="45">
        <v>8</v>
      </c>
      <c r="W10" s="45" t="s">
        <v>334</v>
      </c>
      <c r="X10" s="50"/>
    </row>
    <row r="11" spans="1:57" x14ac:dyDescent="0.2">
      <c r="A11" s="63">
        <v>9</v>
      </c>
      <c r="B11" s="20" t="e">
        <v>#VALUE!</v>
      </c>
      <c r="C11" s="17">
        <v>0</v>
      </c>
      <c r="D11" s="18">
        <v>356.12608032536855</v>
      </c>
      <c r="E11" s="19">
        <v>28.978139298423994</v>
      </c>
      <c r="F11" s="17">
        <v>0</v>
      </c>
      <c r="G11" s="17">
        <v>0</v>
      </c>
      <c r="H11" s="17">
        <v>0</v>
      </c>
      <c r="I11" s="20" t="e">
        <v>#VALUE!</v>
      </c>
      <c r="J11" s="19">
        <v>195.98373157092016</v>
      </c>
      <c r="K11" s="17">
        <v>0</v>
      </c>
      <c r="L11" s="17">
        <v>0</v>
      </c>
      <c r="M11" s="19">
        <v>388.91713268937468</v>
      </c>
      <c r="N11" s="17">
        <v>0</v>
      </c>
      <c r="O11" s="18">
        <v>105.99898322318249</v>
      </c>
      <c r="P11" s="19">
        <v>60.244026436197259</v>
      </c>
      <c r="Q11" s="19">
        <v>13.726487036095575</v>
      </c>
      <c r="R11" s="19">
        <v>46.898830706659886</v>
      </c>
      <c r="S11" s="19">
        <v>43.467208947635989</v>
      </c>
      <c r="T11" s="19">
        <v>38.129130655821044</v>
      </c>
      <c r="U11" s="20" t="e">
        <v>#VALUE!</v>
      </c>
      <c r="V11" s="45">
        <v>9</v>
      </c>
      <c r="W11" s="45" t="s">
        <v>335</v>
      </c>
      <c r="X11" s="50"/>
    </row>
    <row r="12" spans="1:57" x14ac:dyDescent="0.2">
      <c r="A12" s="58">
        <v>10</v>
      </c>
      <c r="B12" s="12">
        <v>0</v>
      </c>
      <c r="C12" s="11" t="e">
        <v>#VALUE!</v>
      </c>
      <c r="D12" s="13">
        <v>127.83251231527092</v>
      </c>
      <c r="E12" s="14">
        <v>14.778325123152708</v>
      </c>
      <c r="F12" s="12">
        <v>0</v>
      </c>
      <c r="G12" s="12">
        <v>0</v>
      </c>
      <c r="H12" s="12">
        <v>0</v>
      </c>
      <c r="I12" s="12">
        <v>0</v>
      </c>
      <c r="J12" s="53">
        <v>0</v>
      </c>
      <c r="K12" s="12">
        <v>0</v>
      </c>
      <c r="L12" s="12">
        <v>0</v>
      </c>
      <c r="M12" s="51">
        <v>109.35960591133004</v>
      </c>
      <c r="N12" s="12">
        <v>0</v>
      </c>
      <c r="O12" s="14">
        <v>48.029556650246299</v>
      </c>
      <c r="P12" s="14">
        <v>31.034482758620687</v>
      </c>
      <c r="Q12" s="11" t="e">
        <v>#VALUE!</v>
      </c>
      <c r="R12" s="14">
        <v>16.995073891625616</v>
      </c>
      <c r="S12" s="14">
        <v>15.517241379310343</v>
      </c>
      <c r="T12" s="14">
        <v>14.778325123152708</v>
      </c>
      <c r="U12" s="11">
        <v>0</v>
      </c>
      <c r="V12" s="45">
        <v>10</v>
      </c>
      <c r="W12" s="45" t="s">
        <v>336</v>
      </c>
    </row>
    <row r="13" spans="1:57" x14ac:dyDescent="0.2">
      <c r="A13" s="59">
        <v>11</v>
      </c>
      <c r="B13" s="17">
        <v>0</v>
      </c>
      <c r="C13" s="20" t="e">
        <v>#VALUE!</v>
      </c>
      <c r="D13" s="18">
        <v>182.16463414634146</v>
      </c>
      <c r="E13" s="19">
        <v>16.768292682926827</v>
      </c>
      <c r="F13" s="17">
        <v>0</v>
      </c>
      <c r="G13" s="17">
        <v>0</v>
      </c>
      <c r="H13" s="17">
        <v>0</v>
      </c>
      <c r="I13" s="17">
        <v>0</v>
      </c>
      <c r="J13" s="20">
        <v>0</v>
      </c>
      <c r="K13" s="17">
        <v>0</v>
      </c>
      <c r="L13" s="17">
        <v>0</v>
      </c>
      <c r="M13" s="19">
        <v>124.99999999999999</v>
      </c>
      <c r="N13" s="17">
        <v>0</v>
      </c>
      <c r="O13" s="19">
        <v>77.743902439024396</v>
      </c>
      <c r="P13" s="19">
        <v>51.06707317073171</v>
      </c>
      <c r="Q13" s="20" t="e">
        <v>#VALUE!</v>
      </c>
      <c r="R13" s="19">
        <v>23.628048780487806</v>
      </c>
      <c r="S13" s="19">
        <v>25.152439024390244</v>
      </c>
      <c r="T13" s="19">
        <v>28.20121951219512</v>
      </c>
      <c r="U13" s="19">
        <v>75.457317073170728</v>
      </c>
      <c r="V13" s="45">
        <v>11</v>
      </c>
      <c r="W13" s="45" t="s">
        <v>337</v>
      </c>
    </row>
    <row r="14" spans="1:57" x14ac:dyDescent="0.2">
      <c r="A14" s="62">
        <v>12</v>
      </c>
      <c r="B14" s="12">
        <v>0</v>
      </c>
      <c r="C14" s="12">
        <v>0</v>
      </c>
      <c r="D14" s="13">
        <v>174.81481481481481</v>
      </c>
      <c r="E14" s="14">
        <v>17.037037037037038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53">
        <v>0</v>
      </c>
      <c r="N14" s="12">
        <v>0</v>
      </c>
      <c r="O14" s="14">
        <v>6.6666666666666652</v>
      </c>
      <c r="P14" s="14">
        <v>38.518518518518519</v>
      </c>
      <c r="Q14" s="12">
        <v>0</v>
      </c>
      <c r="R14" s="14">
        <v>20.000000000000004</v>
      </c>
      <c r="S14" s="14">
        <v>12.592592592592593</v>
      </c>
      <c r="T14" s="19">
        <v>14.814814814814813</v>
      </c>
      <c r="U14" s="11" t="e">
        <v>#VALUE!</v>
      </c>
      <c r="V14" s="45">
        <v>12</v>
      </c>
      <c r="W14" s="45" t="s">
        <v>338</v>
      </c>
    </row>
    <row r="15" spans="1:57" x14ac:dyDescent="0.2">
      <c r="A15" s="61">
        <v>13</v>
      </c>
      <c r="B15" s="17">
        <v>0</v>
      </c>
      <c r="C15" s="17">
        <v>0</v>
      </c>
      <c r="D15" s="18">
        <v>95.419847328244273</v>
      </c>
      <c r="E15" s="51">
        <v>16.793893129770989</v>
      </c>
      <c r="F15" s="17">
        <v>0</v>
      </c>
      <c r="G15" s="17">
        <v>0</v>
      </c>
      <c r="H15" s="17">
        <v>0</v>
      </c>
      <c r="I15" s="54">
        <v>0</v>
      </c>
      <c r="J15" s="54">
        <v>0</v>
      </c>
      <c r="K15" s="17">
        <v>0</v>
      </c>
      <c r="L15" s="17">
        <v>0</v>
      </c>
      <c r="M15" s="53">
        <v>0</v>
      </c>
      <c r="N15" s="17">
        <v>0</v>
      </c>
      <c r="O15" s="51">
        <v>17.557251908396946</v>
      </c>
      <c r="P15" s="51">
        <v>40.458015267175568</v>
      </c>
      <c r="Q15" s="17">
        <v>0</v>
      </c>
      <c r="R15" s="51">
        <v>23.664122137404583</v>
      </c>
      <c r="S15" s="51">
        <v>17.557251908396946</v>
      </c>
      <c r="T15" s="51">
        <v>12.213740458015266</v>
      </c>
      <c r="U15" s="20" t="e">
        <v>#VALUE!</v>
      </c>
      <c r="V15" s="45">
        <v>13</v>
      </c>
      <c r="W15" s="45" t="s">
        <v>339</v>
      </c>
    </row>
    <row r="16" spans="1:57" x14ac:dyDescent="0.2">
      <c r="A16" s="60">
        <v>14</v>
      </c>
      <c r="B16" s="12">
        <v>0</v>
      </c>
      <c r="C16" s="11" t="e">
        <v>#VALUE!</v>
      </c>
      <c r="D16" s="13">
        <v>100.45662100456622</v>
      </c>
      <c r="E16" s="53">
        <v>0</v>
      </c>
      <c r="F16" s="12">
        <v>0</v>
      </c>
      <c r="G16" s="12">
        <v>0</v>
      </c>
      <c r="H16" s="12">
        <v>0</v>
      </c>
      <c r="I16" s="12">
        <v>0</v>
      </c>
      <c r="J16" s="53">
        <v>0</v>
      </c>
      <c r="K16" s="12">
        <v>0</v>
      </c>
      <c r="L16" s="12">
        <v>0</v>
      </c>
      <c r="M16" s="51">
        <v>127.85388127853881</v>
      </c>
      <c r="N16" s="12">
        <v>0</v>
      </c>
      <c r="O16" s="51">
        <v>22.831050228310502</v>
      </c>
      <c r="P16" s="14">
        <v>30.441400304414003</v>
      </c>
      <c r="Q16" s="53" t="e">
        <v>#VALUE!</v>
      </c>
      <c r="R16" s="51">
        <v>12.176560121765601</v>
      </c>
      <c r="S16" s="51">
        <v>13.698630136986301</v>
      </c>
      <c r="T16" s="51">
        <v>15.981735159817351</v>
      </c>
      <c r="U16" s="53">
        <v>0</v>
      </c>
      <c r="V16" s="45">
        <v>14</v>
      </c>
      <c r="W16" s="45" t="s">
        <v>340</v>
      </c>
    </row>
    <row r="17" spans="1:57" x14ac:dyDescent="0.2">
      <c r="A17" s="57">
        <v>15</v>
      </c>
      <c r="B17" s="20" t="e">
        <v>#VALUE!</v>
      </c>
      <c r="C17" s="20" t="e">
        <v>#VALUE!</v>
      </c>
      <c r="D17" s="18">
        <v>390.13452914798205</v>
      </c>
      <c r="E17" s="19">
        <v>20.179372197309423</v>
      </c>
      <c r="F17" s="17">
        <v>0</v>
      </c>
      <c r="G17" s="17">
        <v>0</v>
      </c>
      <c r="H17" s="20" t="e">
        <v>#VALUE!</v>
      </c>
      <c r="I17" s="20" t="e">
        <v>#VALUE!</v>
      </c>
      <c r="J17" s="19">
        <v>76.233183856502251</v>
      </c>
      <c r="K17" s="17">
        <v>0</v>
      </c>
      <c r="L17" s="17">
        <v>0</v>
      </c>
      <c r="M17" s="19">
        <v>420.02989536621823</v>
      </c>
      <c r="N17" s="17">
        <v>0</v>
      </c>
      <c r="O17" s="19">
        <v>65.022421524663685</v>
      </c>
      <c r="P17" s="18">
        <v>88.191330343796707</v>
      </c>
      <c r="Q17" s="19">
        <v>11.958146487294469</v>
      </c>
      <c r="R17" s="19">
        <v>64.27503736920778</v>
      </c>
      <c r="S17" s="19">
        <v>56.801195814648736</v>
      </c>
      <c r="T17" s="19">
        <v>49.327354260089692</v>
      </c>
      <c r="U17" s="20">
        <v>0</v>
      </c>
      <c r="V17" s="45">
        <v>15</v>
      </c>
      <c r="W17" s="45" t="s">
        <v>334</v>
      </c>
    </row>
    <row r="18" spans="1:57" x14ac:dyDescent="0.2">
      <c r="A18" s="63">
        <v>16</v>
      </c>
      <c r="B18" s="11" t="e">
        <v>#VALUE!</v>
      </c>
      <c r="C18" s="12">
        <v>0</v>
      </c>
      <c r="D18" s="52">
        <v>632.63211903540287</v>
      </c>
      <c r="E18" s="14">
        <v>25.397639815289896</v>
      </c>
      <c r="F18" s="12">
        <v>0</v>
      </c>
      <c r="G18" s="12">
        <v>0</v>
      </c>
      <c r="H18" s="11" t="e">
        <v>#VALUE!</v>
      </c>
      <c r="I18" s="11" t="e">
        <v>#VALUE!</v>
      </c>
      <c r="J18" s="14">
        <v>250.12827090815804</v>
      </c>
      <c r="K18" s="12">
        <v>0</v>
      </c>
      <c r="L18" s="12">
        <v>0</v>
      </c>
      <c r="M18" s="14">
        <v>417.90661877886095</v>
      </c>
      <c r="N18" s="12">
        <v>0</v>
      </c>
      <c r="O18" s="13">
        <v>120.83119548486404</v>
      </c>
      <c r="P18" s="14">
        <v>78.501795792714219</v>
      </c>
      <c r="Q18" s="14">
        <v>16.162134427911749</v>
      </c>
      <c r="R18" s="14">
        <v>63.878912262698819</v>
      </c>
      <c r="S18" s="14">
        <v>60.800410466906115</v>
      </c>
      <c r="T18" s="14">
        <v>51.564905079527968</v>
      </c>
      <c r="U18" s="11" t="e">
        <v>#VALUE!</v>
      </c>
      <c r="V18" s="45">
        <v>16</v>
      </c>
      <c r="W18" s="45" t="s">
        <v>335</v>
      </c>
    </row>
    <row r="19" spans="1:57" x14ac:dyDescent="0.2">
      <c r="A19" s="58">
        <v>17</v>
      </c>
      <c r="B19" s="17">
        <v>0</v>
      </c>
      <c r="C19" s="17">
        <v>0</v>
      </c>
      <c r="D19" s="51">
        <v>423.96198099049525</v>
      </c>
      <c r="E19" s="19">
        <v>21.760880440220109</v>
      </c>
      <c r="F19" s="17">
        <v>0</v>
      </c>
      <c r="G19" s="17">
        <v>0</v>
      </c>
      <c r="H19" s="20" t="e">
        <v>#VALUE!</v>
      </c>
      <c r="I19" s="20" t="e">
        <v>#VALUE!</v>
      </c>
      <c r="J19" s="19">
        <v>301.65082541270635</v>
      </c>
      <c r="K19" s="17">
        <v>0</v>
      </c>
      <c r="L19" s="17">
        <v>0</v>
      </c>
      <c r="M19" s="19">
        <v>508.75437718859433</v>
      </c>
      <c r="N19" s="17">
        <v>0</v>
      </c>
      <c r="O19" s="19">
        <v>164.33216608304153</v>
      </c>
      <c r="P19" s="19">
        <v>84.792396198099041</v>
      </c>
      <c r="Q19" s="19">
        <v>18.009004502251123</v>
      </c>
      <c r="R19" s="51">
        <v>69.034517258629322</v>
      </c>
      <c r="S19" s="51">
        <v>67.533766883441729</v>
      </c>
      <c r="T19" s="19">
        <v>46.523261630815412</v>
      </c>
      <c r="U19" s="51">
        <v>90.795397698849413</v>
      </c>
      <c r="V19" s="45">
        <v>17</v>
      </c>
      <c r="W19" s="45" t="s">
        <v>336</v>
      </c>
    </row>
    <row r="20" spans="1:57" x14ac:dyDescent="0.2">
      <c r="A20" s="59">
        <v>18</v>
      </c>
      <c r="B20" s="12">
        <v>0</v>
      </c>
      <c r="C20" s="11" t="e">
        <v>#VALUE!</v>
      </c>
      <c r="D20" s="51">
        <v>84.832904884318765</v>
      </c>
      <c r="E20" s="14">
        <v>7.7120822622107967</v>
      </c>
      <c r="F20" s="12">
        <v>0</v>
      </c>
      <c r="G20" s="12">
        <v>0</v>
      </c>
      <c r="H20" s="12">
        <v>0</v>
      </c>
      <c r="I20" s="12">
        <v>0</v>
      </c>
      <c r="J20" s="14">
        <v>85.604113110539856</v>
      </c>
      <c r="K20" s="12">
        <v>0</v>
      </c>
      <c r="L20" s="12">
        <v>0</v>
      </c>
      <c r="M20" s="14">
        <v>188.17480719794344</v>
      </c>
      <c r="N20" s="12">
        <v>0</v>
      </c>
      <c r="O20" s="14">
        <v>51.670951156812343</v>
      </c>
      <c r="P20" s="14">
        <v>30.07712082262211</v>
      </c>
      <c r="Q20" s="11" t="e">
        <v>#VALUE!</v>
      </c>
      <c r="R20" s="14">
        <v>15.424164524421593</v>
      </c>
      <c r="S20" s="14">
        <v>17.737789203084834</v>
      </c>
      <c r="T20" s="51">
        <v>12.339331619537274</v>
      </c>
      <c r="U20" s="53">
        <v>0</v>
      </c>
      <c r="V20" s="45">
        <v>18</v>
      </c>
      <c r="W20" s="45" t="s">
        <v>337</v>
      </c>
    </row>
    <row r="21" spans="1:57" x14ac:dyDescent="0.2">
      <c r="A21" s="62">
        <v>19</v>
      </c>
      <c r="B21" s="20" t="e">
        <v>#VALUE!</v>
      </c>
      <c r="C21" s="17">
        <v>0</v>
      </c>
      <c r="D21" s="51">
        <v>391.88481675392671</v>
      </c>
      <c r="E21" s="51">
        <v>36.125654450261784</v>
      </c>
      <c r="F21" s="17">
        <v>0</v>
      </c>
      <c r="G21" s="20" t="e">
        <v>#VALUE!</v>
      </c>
      <c r="H21" s="17">
        <v>0</v>
      </c>
      <c r="I21" s="51">
        <v>139.79057591623035</v>
      </c>
      <c r="J21" s="19">
        <v>270.94240837696333</v>
      </c>
      <c r="K21" s="17">
        <v>0</v>
      </c>
      <c r="L21" s="17">
        <v>0</v>
      </c>
      <c r="M21" s="51">
        <v>625.91623036649207</v>
      </c>
      <c r="N21" s="17">
        <v>0</v>
      </c>
      <c r="O21" s="19">
        <v>175.91623036649216</v>
      </c>
      <c r="P21" s="51">
        <v>98.167539267015712</v>
      </c>
      <c r="Q21" s="19">
        <v>14.136125654450261</v>
      </c>
      <c r="R21" s="51">
        <v>80.890052356020945</v>
      </c>
      <c r="S21" s="51">
        <v>84.031413612565444</v>
      </c>
      <c r="T21" s="51">
        <v>45.549738219895282</v>
      </c>
      <c r="U21" s="20" t="e">
        <v>#VALUE!</v>
      </c>
      <c r="V21" s="45">
        <v>19</v>
      </c>
      <c r="W21" s="45" t="s">
        <v>338</v>
      </c>
    </row>
    <row r="22" spans="1:57" x14ac:dyDescent="0.2">
      <c r="A22" s="61">
        <v>20</v>
      </c>
      <c r="B22" s="11" t="e">
        <v>#VALUE!</v>
      </c>
      <c r="C22" s="12">
        <v>0</v>
      </c>
      <c r="D22" s="14">
        <v>166.74937965260546</v>
      </c>
      <c r="E22" s="14">
        <v>38.70967741935484</v>
      </c>
      <c r="F22" s="12">
        <v>0</v>
      </c>
      <c r="G22" s="12">
        <v>0</v>
      </c>
      <c r="H22" s="12">
        <v>0</v>
      </c>
      <c r="I22" s="14">
        <v>113.89578163771711</v>
      </c>
      <c r="J22" s="14">
        <v>142.18362282878411</v>
      </c>
      <c r="K22" s="12">
        <v>0</v>
      </c>
      <c r="L22" s="12">
        <v>0</v>
      </c>
      <c r="M22" s="14">
        <v>578.4119106699751</v>
      </c>
      <c r="N22" s="12">
        <v>0</v>
      </c>
      <c r="O22" s="14">
        <v>125.06203473945408</v>
      </c>
      <c r="P22" s="14">
        <v>74.441687344913149</v>
      </c>
      <c r="Q22" s="14">
        <v>8.1885856079404462</v>
      </c>
      <c r="R22" s="14">
        <v>66.997518610421835</v>
      </c>
      <c r="S22" s="51">
        <v>114.64019851116625</v>
      </c>
      <c r="T22" s="14">
        <v>34.987593052109176</v>
      </c>
      <c r="U22" s="11" t="e">
        <v>#VALUE!</v>
      </c>
      <c r="V22" s="45">
        <v>20</v>
      </c>
      <c r="W22" s="45" t="s">
        <v>339</v>
      </c>
    </row>
    <row r="23" spans="1:57" x14ac:dyDescent="0.2">
      <c r="A23" s="65">
        <v>21</v>
      </c>
      <c r="B23" s="28">
        <v>0</v>
      </c>
      <c r="C23" s="29" t="e">
        <v>#VALUE!</v>
      </c>
      <c r="D23" s="30">
        <v>246.19164619164619</v>
      </c>
      <c r="E23" s="31">
        <v>12.899262899262901</v>
      </c>
      <c r="F23" s="28">
        <v>0</v>
      </c>
      <c r="G23" s="28">
        <v>0</v>
      </c>
      <c r="H23" s="28">
        <v>0</v>
      </c>
      <c r="I23" s="28">
        <v>0</v>
      </c>
      <c r="J23" s="31">
        <v>160.68796068796073</v>
      </c>
      <c r="K23" s="28">
        <v>0</v>
      </c>
      <c r="L23" s="28">
        <v>0</v>
      </c>
      <c r="M23" s="31">
        <v>274.20147420147424</v>
      </c>
      <c r="N23" s="28">
        <v>0</v>
      </c>
      <c r="O23" s="31">
        <v>46.437346437346434</v>
      </c>
      <c r="P23" s="31">
        <v>59.705159705159708</v>
      </c>
      <c r="Q23" s="31">
        <v>14.742014742014742</v>
      </c>
      <c r="R23" s="31">
        <v>29.484029484029485</v>
      </c>
      <c r="S23" s="31">
        <v>25.798525798525802</v>
      </c>
      <c r="T23" s="31">
        <v>39.066339066339069</v>
      </c>
      <c r="U23" s="31">
        <v>187.22358722358723</v>
      </c>
      <c r="V23" s="45">
        <v>21</v>
      </c>
      <c r="W23" s="45" t="s">
        <v>340</v>
      </c>
    </row>
    <row r="24" spans="1:57" x14ac:dyDescent="0.2">
      <c r="A24" s="9">
        <v>22</v>
      </c>
      <c r="B24" s="11" t="e">
        <v>#VALUE!</v>
      </c>
      <c r="C24" s="12">
        <v>0</v>
      </c>
      <c r="D24" s="13">
        <v>97.421203438395423</v>
      </c>
      <c r="E24" s="14">
        <v>26.50429799426934</v>
      </c>
      <c r="F24" s="12">
        <v>0</v>
      </c>
      <c r="G24" s="11" t="e">
        <v>#VALUE!</v>
      </c>
      <c r="H24" s="12">
        <v>0</v>
      </c>
      <c r="I24" s="14">
        <v>109.59885386819484</v>
      </c>
      <c r="J24" s="14">
        <v>105.30085959885388</v>
      </c>
      <c r="K24" s="12">
        <v>0</v>
      </c>
      <c r="L24" s="12">
        <v>0</v>
      </c>
      <c r="M24" s="14">
        <v>628.93982808022918</v>
      </c>
      <c r="N24" s="12">
        <v>0</v>
      </c>
      <c r="O24" s="13">
        <v>83.810888252148985</v>
      </c>
      <c r="P24" s="14">
        <v>41.54727793696275</v>
      </c>
      <c r="Q24" s="11" t="e">
        <v>#VALUE!</v>
      </c>
      <c r="R24" s="14">
        <v>33.667621776504298</v>
      </c>
      <c r="S24" s="14">
        <v>22.206303724928368</v>
      </c>
      <c r="T24" s="14">
        <v>16.475644699140403</v>
      </c>
      <c r="U24" s="11" t="e">
        <v>#VALUE!</v>
      </c>
      <c r="V24" s="45">
        <v>1</v>
      </c>
      <c r="W24" s="45" t="s">
        <v>341</v>
      </c>
      <c r="X24" s="50" t="s">
        <v>363</v>
      </c>
      <c r="Y24" s="50" t="s">
        <v>363</v>
      </c>
      <c r="Z24">
        <f>AVERAGE(D24,D26)</f>
        <v>97.647286107791246</v>
      </c>
      <c r="AA24">
        <f>STDEVA(D24,D26)</f>
        <v>0.31972917727707439</v>
      </c>
      <c r="AB24">
        <f>AVERAGE(E24,E26)</f>
        <v>21.952003999551295</v>
      </c>
      <c r="AC24">
        <f>STDEVA(E24,E26)</f>
        <v>6.4379159072398684</v>
      </c>
      <c r="AE24" s="50" t="s">
        <v>363</v>
      </c>
      <c r="AF24">
        <v>0</v>
      </c>
      <c r="AH24">
        <f>AVERAGE(I24,I26)</f>
        <v>54.799426934097418</v>
      </c>
      <c r="AJ24">
        <f>AVERAGE(J24,J26)</f>
        <v>91.437283351867734</v>
      </c>
      <c r="AK24">
        <f>STDEVA(J24,J26)</f>
        <v>19.606057551481374</v>
      </c>
      <c r="AO24">
        <f>AVERAGE(M24,M26)</f>
        <v>511.30413346979071</v>
      </c>
      <c r="AP24">
        <f>STDEVA(M24,M26)</f>
        <v>166.36199473726171</v>
      </c>
      <c r="AR24">
        <f>AVERAGE(O24,O26)</f>
        <v>72.717430592966707</v>
      </c>
      <c r="AS24">
        <f>STDEVA(O24,O26)</f>
        <v>15.688518275227279</v>
      </c>
      <c r="AT24">
        <f>AVERAGE(P24,P26)</f>
        <v>38.173348973314631</v>
      </c>
      <c r="AU24">
        <f>STDEVA(P24,P26)</f>
        <v>4.7714560988745767</v>
      </c>
      <c r="AV24" s="50" t="s">
        <v>363</v>
      </c>
      <c r="AW24" s="50"/>
      <c r="AX24">
        <f>AVERAGE(R24,R26)</f>
        <v>29.521099433443062</v>
      </c>
      <c r="AY24">
        <f>STDEVA(R24,R26)</f>
        <v>5.864068134240263</v>
      </c>
      <c r="AZ24">
        <f>AVERAGE(S24,S26)</f>
        <v>19.80300686488081</v>
      </c>
      <c r="BA24">
        <f>STDEVA(S24,S26)</f>
        <v>3.3987750138879291</v>
      </c>
      <c r="BB24">
        <f>AVERAGE(T24,T26)</f>
        <v>14.762713601382671</v>
      </c>
      <c r="BC24">
        <f>STDEVA(T24,T26)</f>
        <v>2.4224503898596073</v>
      </c>
      <c r="BD24" s="50" t="s">
        <v>363</v>
      </c>
    </row>
    <row r="25" spans="1:57" x14ac:dyDescent="0.2">
      <c r="A25" s="64">
        <v>23</v>
      </c>
      <c r="B25" s="17">
        <v>0</v>
      </c>
      <c r="C25" s="17">
        <v>0</v>
      </c>
      <c r="D25" s="18">
        <v>150.46059365404298</v>
      </c>
      <c r="E25" s="19">
        <v>16.120777891504606</v>
      </c>
      <c r="F25" s="17">
        <v>0</v>
      </c>
      <c r="G25" s="17">
        <v>0</v>
      </c>
      <c r="H25" s="20" t="e">
        <v>#VALUE!</v>
      </c>
      <c r="I25" s="20" t="e">
        <v>#VALUE!</v>
      </c>
      <c r="J25" s="17">
        <v>0</v>
      </c>
      <c r="K25" s="17">
        <v>0</v>
      </c>
      <c r="L25" s="17">
        <v>0</v>
      </c>
      <c r="M25" s="19">
        <v>467.50255885363356</v>
      </c>
      <c r="N25" s="17">
        <v>0</v>
      </c>
      <c r="O25" s="19">
        <v>39.9181166837257</v>
      </c>
      <c r="P25" s="19">
        <v>41.453428863868993</v>
      </c>
      <c r="Q25" s="20" t="e">
        <v>#VALUE!</v>
      </c>
      <c r="R25" s="19">
        <v>36.079836233367452</v>
      </c>
      <c r="S25" s="19">
        <v>16.120777891504606</v>
      </c>
      <c r="T25" s="19">
        <v>15.353121801432959</v>
      </c>
      <c r="U25" s="19">
        <v>85.977482088024573</v>
      </c>
      <c r="V25" s="45">
        <v>2</v>
      </c>
      <c r="W25" s="45" t="s">
        <v>342</v>
      </c>
      <c r="X25">
        <v>0</v>
      </c>
      <c r="Y25" s="50" t="s">
        <v>363</v>
      </c>
      <c r="Z25">
        <f t="shared" ref="Z25" si="22">AVERAGE(D25,D27)</f>
        <v>137.7302968270215</v>
      </c>
      <c r="AA25">
        <f>STDEVA(D25,D27)</f>
        <v>18.003358425808958</v>
      </c>
      <c r="AB25">
        <f>AVERAGE(E25,E27)</f>
        <v>15.413330122222892</v>
      </c>
      <c r="AC25">
        <f>STDEVA(E25,E27)</f>
        <v>1.0004822299887923</v>
      </c>
      <c r="AF25" s="50" t="s">
        <v>363</v>
      </c>
      <c r="AG25" s="50"/>
      <c r="AH25" s="50" t="s">
        <v>363</v>
      </c>
      <c r="AI25" s="50"/>
      <c r="AJ25">
        <v>0</v>
      </c>
      <c r="AK25">
        <v>0</v>
      </c>
      <c r="AO25">
        <f>AVERAGE(M25,M27)</f>
        <v>419.04539707387562</v>
      </c>
      <c r="AP25">
        <f>STDEVA(M25,M27)</f>
        <v>68.528775383040582</v>
      </c>
      <c r="AR25">
        <f>AVERAGE(O25,O27)</f>
        <v>36.503175988921676</v>
      </c>
      <c r="AS25">
        <f>STDEVA(O25,O27)</f>
        <v>4.8294554452916509</v>
      </c>
      <c r="AT25">
        <f>AVERAGE(P25,P27)</f>
        <v>38.00612619664038</v>
      </c>
      <c r="AU25">
        <f>STDEVA(P25,P27)</f>
        <v>4.8752221855996485</v>
      </c>
      <c r="AV25" s="50" t="s">
        <v>363</v>
      </c>
      <c r="AW25" s="50"/>
      <c r="AX25">
        <f>AVERAGE(R25,R27)</f>
        <v>33.113447528448432</v>
      </c>
      <c r="AY25">
        <f>STDEVA(R25,R27)</f>
        <v>4.1951071377668407</v>
      </c>
      <c r="AZ25">
        <f>AVERAGE(S25,S27)</f>
        <v>15.780977181046421</v>
      </c>
      <c r="BA25">
        <f>STDEVA(S25,S27)</f>
        <v>0.48055077323397849</v>
      </c>
      <c r="BB25">
        <f>AVERAGE(T25,T27)</f>
        <v>14.294207959540008</v>
      </c>
      <c r="BC25">
        <f>STDEVA(T25,T27)</f>
        <v>1.4975303165896099</v>
      </c>
      <c r="BD25">
        <f>AVERAGE(U25,U27)</f>
        <v>114.67991751460053</v>
      </c>
      <c r="BE25">
        <f>STDEVA(U25,U27)</f>
        <v>40.591373453401708</v>
      </c>
    </row>
    <row r="26" spans="1:57" x14ac:dyDescent="0.2">
      <c r="A26" s="9">
        <v>24</v>
      </c>
      <c r="B26" s="11" t="e">
        <v>#VALUE!</v>
      </c>
      <c r="C26" s="11" t="e">
        <v>#VALUE!</v>
      </c>
      <c r="D26" s="13">
        <v>97.873368777187054</v>
      </c>
      <c r="E26" s="14">
        <v>17.399710004833253</v>
      </c>
      <c r="F26" s="12">
        <v>0</v>
      </c>
      <c r="G26" s="12">
        <v>0</v>
      </c>
      <c r="H26" s="12">
        <v>0</v>
      </c>
      <c r="I26" s="11">
        <v>0</v>
      </c>
      <c r="J26" s="14">
        <v>77.573707104881592</v>
      </c>
      <c r="K26" s="12">
        <v>0</v>
      </c>
      <c r="L26" s="12">
        <v>0</v>
      </c>
      <c r="M26" s="14">
        <v>393.66843885935231</v>
      </c>
      <c r="N26" s="12">
        <v>0</v>
      </c>
      <c r="O26" s="14">
        <v>61.623972933784437</v>
      </c>
      <c r="P26" s="14">
        <v>34.799420009666505</v>
      </c>
      <c r="Q26" s="11" t="e">
        <v>#VALUE!</v>
      </c>
      <c r="R26" s="14">
        <v>25.374577090381827</v>
      </c>
      <c r="S26" s="14">
        <v>17.399710004833253</v>
      </c>
      <c r="T26" s="14">
        <v>13.049782503624938</v>
      </c>
      <c r="U26" s="11" t="e">
        <v>#VALUE!</v>
      </c>
      <c r="V26" s="45">
        <v>3</v>
      </c>
      <c r="W26" s="45" t="s">
        <v>341</v>
      </c>
    </row>
    <row r="27" spans="1:57" x14ac:dyDescent="0.2">
      <c r="A27" s="66">
        <v>25</v>
      </c>
      <c r="B27" s="34">
        <v>0</v>
      </c>
      <c r="C27" s="35" t="e">
        <v>#VALUE!</v>
      </c>
      <c r="D27" s="36">
        <v>125.00000000000001</v>
      </c>
      <c r="E27" s="37">
        <v>14.705882352941178</v>
      </c>
      <c r="F27" s="34">
        <v>0</v>
      </c>
      <c r="G27" s="34">
        <v>0</v>
      </c>
      <c r="H27" s="35" t="e">
        <v>#VALUE!</v>
      </c>
      <c r="I27" s="35" t="e">
        <v>#VALUE!</v>
      </c>
      <c r="J27" s="34">
        <v>0</v>
      </c>
      <c r="K27" s="34">
        <v>0</v>
      </c>
      <c r="L27" s="34">
        <v>0</v>
      </c>
      <c r="M27" s="37">
        <v>370.58823529411762</v>
      </c>
      <c r="N27" s="34">
        <v>0</v>
      </c>
      <c r="O27" s="37">
        <v>33.088235294117652</v>
      </c>
      <c r="P27" s="37">
        <v>34.558823529411768</v>
      </c>
      <c r="Q27" s="35" t="e">
        <v>#VALUE!</v>
      </c>
      <c r="R27" s="37">
        <v>30.147058823529409</v>
      </c>
      <c r="S27" s="37">
        <v>15.441176470588236</v>
      </c>
      <c r="T27" s="37">
        <v>13.235294117647058</v>
      </c>
      <c r="U27" s="37">
        <v>143.38235294117649</v>
      </c>
      <c r="V27" s="45">
        <v>4</v>
      </c>
      <c r="W27" s="45" t="s">
        <v>342</v>
      </c>
    </row>
  </sheetData>
  <mergeCells count="2">
    <mergeCell ref="A1:A2"/>
    <mergeCell ref="B1:U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2"/>
  <sheetViews>
    <sheetView zoomScale="55" zoomScaleNormal="55" workbookViewId="0">
      <selection activeCell="AJ13" sqref="AJ13"/>
    </sheetView>
  </sheetViews>
  <sheetFormatPr defaultColWidth="12" defaultRowHeight="12.75" x14ac:dyDescent="0.2"/>
  <cols>
    <col min="2" max="2" width="14.83203125" customWidth="1"/>
    <col min="4" max="4" width="19.33203125" customWidth="1"/>
    <col min="23" max="23" width="19.33203125" customWidth="1"/>
    <col min="24" max="24" width="13.33203125" customWidth="1"/>
    <col min="25" max="25" width="12.6640625" customWidth="1"/>
    <col min="31" max="31" width="10.6640625" customWidth="1"/>
  </cols>
  <sheetData>
    <row r="1" spans="1:57" x14ac:dyDescent="0.2">
      <c r="A1" s="67" t="s">
        <v>1</v>
      </c>
      <c r="B1" s="71" t="s">
        <v>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57" s="47" customFormat="1" ht="36" x14ac:dyDescent="0.2">
      <c r="A2" s="69"/>
      <c r="B2" s="46" t="s">
        <v>343</v>
      </c>
      <c r="C2" s="46" t="s">
        <v>344</v>
      </c>
      <c r="D2" s="46" t="s">
        <v>345</v>
      </c>
      <c r="E2" s="46" t="s">
        <v>346</v>
      </c>
      <c r="F2" s="46" t="s">
        <v>347</v>
      </c>
      <c r="G2" s="46" t="s">
        <v>348</v>
      </c>
      <c r="H2" s="46" t="s">
        <v>349</v>
      </c>
      <c r="I2" s="46" t="s">
        <v>350</v>
      </c>
      <c r="J2" s="46" t="s">
        <v>351</v>
      </c>
      <c r="K2" s="46" t="s">
        <v>352</v>
      </c>
      <c r="L2" s="46" t="s">
        <v>353</v>
      </c>
      <c r="M2" s="46" t="s">
        <v>354</v>
      </c>
      <c r="N2" s="46" t="s">
        <v>355</v>
      </c>
      <c r="O2" s="46" t="s">
        <v>356</v>
      </c>
      <c r="P2" s="46" t="s">
        <v>357</v>
      </c>
      <c r="Q2" s="46" t="s">
        <v>358</v>
      </c>
      <c r="R2" s="46" t="s">
        <v>359</v>
      </c>
      <c r="S2" s="46" t="s">
        <v>360</v>
      </c>
      <c r="T2" s="46" t="s">
        <v>361</v>
      </c>
      <c r="U2" s="46" t="s">
        <v>362</v>
      </c>
      <c r="X2" s="46" t="s">
        <v>343</v>
      </c>
      <c r="Y2" s="46" t="s">
        <v>344</v>
      </c>
      <c r="Z2" s="46" t="s">
        <v>345</v>
      </c>
      <c r="AA2" s="46" t="s">
        <v>371</v>
      </c>
      <c r="AB2" s="46" t="s">
        <v>346</v>
      </c>
      <c r="AC2" s="46" t="s">
        <v>371</v>
      </c>
      <c r="AD2" s="46" t="s">
        <v>347</v>
      </c>
      <c r="AE2" s="46" t="s">
        <v>348</v>
      </c>
      <c r="AF2" s="46" t="s">
        <v>349</v>
      </c>
      <c r="AG2" s="46" t="s">
        <v>371</v>
      </c>
      <c r="AH2" s="46" t="s">
        <v>350</v>
      </c>
      <c r="AI2" s="46" t="s">
        <v>371</v>
      </c>
      <c r="AJ2" s="46" t="s">
        <v>351</v>
      </c>
      <c r="AK2" s="46" t="s">
        <v>371</v>
      </c>
      <c r="AL2" s="46" t="s">
        <v>352</v>
      </c>
      <c r="AM2" s="46" t="s">
        <v>353</v>
      </c>
      <c r="AN2" s="46" t="s">
        <v>371</v>
      </c>
      <c r="AO2" s="46" t="s">
        <v>354</v>
      </c>
      <c r="AP2" s="46" t="s">
        <v>371</v>
      </c>
      <c r="AQ2" s="46" t="s">
        <v>355</v>
      </c>
      <c r="AR2" s="46" t="s">
        <v>356</v>
      </c>
      <c r="AS2" s="46" t="s">
        <v>371</v>
      </c>
      <c r="AT2" s="46" t="s">
        <v>357</v>
      </c>
      <c r="AU2" s="46" t="s">
        <v>371</v>
      </c>
      <c r="AV2" s="46" t="s">
        <v>358</v>
      </c>
      <c r="AW2" s="46" t="s">
        <v>371</v>
      </c>
      <c r="AX2" s="46" t="s">
        <v>359</v>
      </c>
      <c r="AY2" s="46" t="s">
        <v>371</v>
      </c>
      <c r="AZ2" s="46" t="s">
        <v>360</v>
      </c>
      <c r="BA2" s="46" t="s">
        <v>371</v>
      </c>
      <c r="BB2" s="46" t="s">
        <v>361</v>
      </c>
      <c r="BC2" s="46" t="s">
        <v>371</v>
      </c>
      <c r="BD2" s="46" t="s">
        <v>362</v>
      </c>
      <c r="BE2" s="46" t="s">
        <v>371</v>
      </c>
    </row>
    <row r="3" spans="1:57" x14ac:dyDescent="0.2">
      <c r="A3" s="56">
        <v>1</v>
      </c>
      <c r="B3" s="5" t="e">
        <v>#VALUE!</v>
      </c>
      <c r="C3" s="5" t="e">
        <v>#VALUE!</v>
      </c>
      <c r="D3" s="49">
        <v>443.41974077766696</v>
      </c>
      <c r="E3" s="7">
        <v>26.17148554336989</v>
      </c>
      <c r="F3" s="8">
        <v>0</v>
      </c>
      <c r="G3" s="8">
        <v>0</v>
      </c>
      <c r="H3" s="5" t="e">
        <v>#VALUE!</v>
      </c>
      <c r="I3" s="5" t="e">
        <v>#VALUE!</v>
      </c>
      <c r="J3" s="7">
        <v>103.19042871385842</v>
      </c>
      <c r="K3" s="8">
        <v>0</v>
      </c>
      <c r="L3" s="8">
        <v>0</v>
      </c>
      <c r="M3" s="7">
        <v>536.88933200398799</v>
      </c>
      <c r="N3" s="8">
        <v>0</v>
      </c>
      <c r="O3" s="6">
        <v>81.505483549351951</v>
      </c>
      <c r="P3" s="6">
        <v>90.478564307078756</v>
      </c>
      <c r="Q3" s="7">
        <v>13.459621136590227</v>
      </c>
      <c r="R3" s="7">
        <v>71.784646061814556</v>
      </c>
      <c r="S3" s="7">
        <v>54.586241276171485</v>
      </c>
      <c r="T3" s="7">
        <v>57.577268195413765</v>
      </c>
      <c r="U3" s="55"/>
      <c r="V3" s="45">
        <v>1</v>
      </c>
      <c r="W3" s="45" t="s">
        <v>334</v>
      </c>
      <c r="X3" s="50" t="s">
        <v>363</v>
      </c>
      <c r="Y3" s="50" t="s">
        <v>363</v>
      </c>
      <c r="Z3">
        <f t="shared" ref="Z3:Z9" si="0">AVERAGE(D3,D10,D17)</f>
        <v>416.7771349628245</v>
      </c>
      <c r="AA3">
        <f>STDEVA(D3,D10,D17)</f>
        <v>37.678334480310482</v>
      </c>
      <c r="AB3">
        <f t="shared" ref="AB3:AB9" si="1">AVERAGE(E3,E10,E17)</f>
        <v>19.442301881623646</v>
      </c>
      <c r="AC3">
        <f>STDEVA(E3,E10,E17)</f>
        <v>7.1263642153379001</v>
      </c>
      <c r="AF3" s="50" t="s">
        <v>363</v>
      </c>
      <c r="AG3" s="50"/>
      <c r="AH3" s="50" t="s">
        <v>363</v>
      </c>
      <c r="AJ3">
        <f t="shared" ref="AJ3:AJ9" si="2">AVERAGE(J3,J10,J17)</f>
        <v>89.71180628518033</v>
      </c>
      <c r="AK3">
        <f>STDEVA(J3,J10,J17)</f>
        <v>19.061650640742815</v>
      </c>
      <c r="AO3">
        <f t="shared" ref="AO3:AO9" si="3">AVERAGE(M3,M10,M17)</f>
        <v>378.47906381402078</v>
      </c>
      <c r="AP3">
        <f>STDEVA(M3,M10,M17)</f>
        <v>182.76313370151053</v>
      </c>
      <c r="AR3">
        <f t="shared" ref="AR3:AR9" si="4">AVERAGE(O3,O10,O17)</f>
        <v>73.26395253700781</v>
      </c>
      <c r="AS3">
        <f>STDEVA(O3,O10,O17)</f>
        <v>11.655284932375709</v>
      </c>
      <c r="AT3">
        <f t="shared" ref="AT3:AT9" si="5">AVERAGE(P3,P10,P17)</f>
        <v>89.334947325437724</v>
      </c>
      <c r="AU3">
        <f>STDEVA(P3,P10,P17)</f>
        <v>1.6173186455969193</v>
      </c>
      <c r="AV3" t="e">
        <f t="shared" ref="AV3:AV9" si="6">AVERAGE(Q3,Q10,Q17)</f>
        <v>#VALUE!</v>
      </c>
      <c r="AW3" t="e">
        <f>STDEVA(Q3,Q10,Q17)</f>
        <v>#VALUE!</v>
      </c>
      <c r="AX3">
        <f t="shared" ref="AX3:AX9" si="7">AVERAGE(R3,R10,R17)</f>
        <v>68.029841715511168</v>
      </c>
      <c r="AY3">
        <f>STDEVA(R3,R10,R17)</f>
        <v>5.3100952305996945</v>
      </c>
      <c r="AZ3">
        <f t="shared" ref="AZ3:AZ9" si="8">AVERAGE(S3,S10,S17)</f>
        <v>55.693718545410107</v>
      </c>
      <c r="BA3">
        <f>STDEVA(S3,S10,S17)</f>
        <v>1.5662093741771839</v>
      </c>
      <c r="BB3">
        <f t="shared" ref="BB3:BB9" si="9">AVERAGE(T3,T10,T17)</f>
        <v>53.452311227751728</v>
      </c>
      <c r="BC3">
        <f>STDEVA(T3,T10,T17)</f>
        <v>5.8335700878730492</v>
      </c>
      <c r="BD3">
        <f>AVERAGE(U3,U10,U17)</f>
        <v>0</v>
      </c>
      <c r="BE3">
        <f>STDEVA(U3,U10,U17)</f>
        <v>0</v>
      </c>
    </row>
    <row r="4" spans="1:57" x14ac:dyDescent="0.2">
      <c r="A4" s="63">
        <v>2</v>
      </c>
      <c r="B4" s="11" t="e">
        <v>#VALUE!</v>
      </c>
      <c r="C4" s="12">
        <v>0</v>
      </c>
      <c r="D4" s="13">
        <v>390.43133366385723</v>
      </c>
      <c r="E4" s="14">
        <v>31.978185423896878</v>
      </c>
      <c r="F4" s="12">
        <v>0</v>
      </c>
      <c r="G4" s="12">
        <v>0</v>
      </c>
      <c r="H4" s="11" t="e">
        <v>#VALUE!</v>
      </c>
      <c r="I4" s="11" t="e">
        <v>#VALUE!</v>
      </c>
      <c r="J4" s="14">
        <v>266.23698562221125</v>
      </c>
      <c r="K4" s="12">
        <v>0</v>
      </c>
      <c r="L4" s="12">
        <v>0</v>
      </c>
      <c r="M4" s="14">
        <v>518.34407535944479</v>
      </c>
      <c r="N4" s="12">
        <v>0</v>
      </c>
      <c r="O4" s="13">
        <v>118.98859692612791</v>
      </c>
      <c r="P4" s="14">
        <v>66.93108577094695</v>
      </c>
      <c r="Q4" s="14">
        <v>16.360932077342589</v>
      </c>
      <c r="R4" s="14">
        <v>56.519583539910762</v>
      </c>
      <c r="S4" s="14">
        <v>51.313832424392665</v>
      </c>
      <c r="T4" s="14">
        <v>43.87704511650967</v>
      </c>
      <c r="U4" s="11" t="e">
        <v>#VALUE!</v>
      </c>
      <c r="V4" s="45">
        <v>2</v>
      </c>
      <c r="W4" s="45" t="s">
        <v>335</v>
      </c>
      <c r="X4" s="50" t="s">
        <v>363</v>
      </c>
      <c r="Z4">
        <f t="shared" si="0"/>
        <v>373.27870699461289</v>
      </c>
      <c r="AA4">
        <f t="shared" ref="AA4:AA9" si="10">STDEVA(D4,D11,D18)</f>
        <v>24.257477265967797</v>
      </c>
      <c r="AB4">
        <f t="shared" si="1"/>
        <v>28.784654845870254</v>
      </c>
      <c r="AC4">
        <f t="shared" ref="AC4:AC9" si="11">STDEVA(E4,E11,E18)</f>
        <v>3.2945367355326565</v>
      </c>
      <c r="AF4" s="50" t="s">
        <v>363</v>
      </c>
      <c r="AG4" s="50"/>
      <c r="AH4" s="50" t="s">
        <v>363</v>
      </c>
      <c r="AJ4">
        <f t="shared" si="2"/>
        <v>237.44966270042983</v>
      </c>
      <c r="AK4">
        <f t="shared" ref="AK4:AK6" si="12">STDEVA(J4,J11,J18)</f>
        <v>36.80272076576135</v>
      </c>
      <c r="AO4">
        <f t="shared" si="3"/>
        <v>441.72260894256016</v>
      </c>
      <c r="AP4">
        <f t="shared" ref="AP4:AP9" si="13">STDEVA(M4,M11,M18)</f>
        <v>67.920795142860442</v>
      </c>
      <c r="AR4">
        <f t="shared" si="4"/>
        <v>115.2729252113915</v>
      </c>
      <c r="AS4">
        <f t="shared" ref="AS4:AS9" si="14">STDEVA(O4,O11,O18)</f>
        <v>8.0841383191199405</v>
      </c>
      <c r="AT4">
        <f t="shared" si="5"/>
        <v>68.558969333286143</v>
      </c>
      <c r="AU4">
        <f t="shared" ref="AU4:AU9" si="15">STDEVA(P4,P11,P18)</f>
        <v>9.2371012302747015</v>
      </c>
      <c r="AV4">
        <f t="shared" si="6"/>
        <v>15.416517847116637</v>
      </c>
      <c r="AW4">
        <f t="shared" ref="AW4:AW9" si="16">STDEVA(Q4,Q11,Q18)</f>
        <v>1.4669809927211701</v>
      </c>
      <c r="AX4">
        <f t="shared" si="7"/>
        <v>55.76577550308982</v>
      </c>
      <c r="AY4">
        <f t="shared" ref="AY4:AY9" si="17">STDEVA(R4,R11,R18)</f>
        <v>8.5151020152265851</v>
      </c>
      <c r="AZ4">
        <f t="shared" si="8"/>
        <v>51.860483946311582</v>
      </c>
      <c r="BA4">
        <f t="shared" ref="BA4:BA9" si="18">STDEVA(S4,S11,S18)</f>
        <v>8.6795212795245718</v>
      </c>
      <c r="BB4">
        <f t="shared" si="9"/>
        <v>44.523693617286227</v>
      </c>
      <c r="BC4">
        <f t="shared" ref="BC4:BC9" si="19">STDEVA(T4,T11,T18)</f>
        <v>6.7411886417643121</v>
      </c>
      <c r="BD4" s="50" t="s">
        <v>363</v>
      </c>
    </row>
    <row r="5" spans="1:57" x14ac:dyDescent="0.2">
      <c r="A5" s="58">
        <v>3</v>
      </c>
      <c r="B5" s="17">
        <v>0</v>
      </c>
      <c r="C5" s="17">
        <v>0</v>
      </c>
      <c r="D5" s="18">
        <v>227.10997442455241</v>
      </c>
      <c r="E5" s="19">
        <v>16.879795396419436</v>
      </c>
      <c r="F5" s="17">
        <v>0</v>
      </c>
      <c r="G5" s="17">
        <v>0</v>
      </c>
      <c r="H5" s="17">
        <v>0</v>
      </c>
      <c r="I5" s="17">
        <v>0</v>
      </c>
      <c r="J5" s="19">
        <v>222.50639386189258</v>
      </c>
      <c r="K5" s="17">
        <v>0</v>
      </c>
      <c r="L5" s="17">
        <v>0</v>
      </c>
      <c r="M5" s="19">
        <v>448.08184143222502</v>
      </c>
      <c r="N5" s="17">
        <v>0</v>
      </c>
      <c r="O5" s="52"/>
      <c r="P5" s="19">
        <v>51.406649616368291</v>
      </c>
      <c r="Q5" s="19">
        <v>11.508951406649617</v>
      </c>
      <c r="R5" s="19">
        <v>39.897698209718669</v>
      </c>
      <c r="S5" s="19">
        <v>37.595907928388741</v>
      </c>
      <c r="T5" s="19">
        <v>30.690537084398976</v>
      </c>
      <c r="U5" s="20">
        <v>0</v>
      </c>
      <c r="V5" s="45">
        <v>3</v>
      </c>
      <c r="W5" s="45" t="s">
        <v>336</v>
      </c>
      <c r="X5">
        <v>0</v>
      </c>
      <c r="Y5" s="50" t="s">
        <v>363</v>
      </c>
      <c r="Z5">
        <f t="shared" si="0"/>
        <v>177.47124336991166</v>
      </c>
      <c r="AA5">
        <f t="shared" si="10"/>
        <v>70.199766676463383</v>
      </c>
      <c r="AB5">
        <f t="shared" si="1"/>
        <v>17.806333653264087</v>
      </c>
      <c r="AC5">
        <f t="shared" si="11"/>
        <v>3.5823001751701495</v>
      </c>
      <c r="AF5" s="50" t="s">
        <v>363</v>
      </c>
      <c r="AG5" s="50"/>
      <c r="AH5" s="50" t="s">
        <v>363</v>
      </c>
      <c r="AJ5">
        <f t="shared" si="2"/>
        <v>262.07860963729945</v>
      </c>
      <c r="AK5">
        <f t="shared" si="12"/>
        <v>55.963564242735053</v>
      </c>
      <c r="AO5">
        <f t="shared" si="3"/>
        <v>478.4181093104097</v>
      </c>
      <c r="AP5">
        <f t="shared" si="13"/>
        <v>42.901961465112016</v>
      </c>
      <c r="AR5">
        <f t="shared" si="4"/>
        <v>106.18086136664391</v>
      </c>
      <c r="AS5">
        <f t="shared" si="14"/>
        <v>82.23836379962006</v>
      </c>
      <c r="AT5">
        <f t="shared" si="5"/>
        <v>55.744509524362677</v>
      </c>
      <c r="AU5">
        <f t="shared" si="15"/>
        <v>27.140211601563678</v>
      </c>
      <c r="AV5" t="e">
        <f t="shared" si="6"/>
        <v>#VALUE!</v>
      </c>
      <c r="AW5" t="e">
        <f t="shared" si="16"/>
        <v>#VALUE!</v>
      </c>
      <c r="AX5">
        <f t="shared" si="7"/>
        <v>28.446386050672142</v>
      </c>
      <c r="AY5">
        <f t="shared" si="17"/>
        <v>16.194600962291524</v>
      </c>
      <c r="AZ5">
        <f t="shared" si="8"/>
        <v>26.556574653849541</v>
      </c>
      <c r="BA5">
        <f t="shared" si="18"/>
        <v>15.61197483640993</v>
      </c>
      <c r="BB5">
        <f t="shared" si="9"/>
        <v>30.664041279455699</v>
      </c>
      <c r="BC5">
        <f t="shared" si="19"/>
        <v>15.872484839798831</v>
      </c>
      <c r="BD5">
        <f>AVERAGE(U5,U12,U19)</f>
        <v>0</v>
      </c>
      <c r="BE5">
        <f>STDEVA(U5,U12,U19)</f>
        <v>0</v>
      </c>
    </row>
    <row r="6" spans="1:57" x14ac:dyDescent="0.2">
      <c r="A6" s="59">
        <v>4</v>
      </c>
      <c r="B6" s="11" t="e">
        <v>#VALUE!</v>
      </c>
      <c r="C6" s="12">
        <v>0</v>
      </c>
      <c r="D6" s="13">
        <v>172.82127031019201</v>
      </c>
      <c r="E6" s="14">
        <v>15.509601181683898</v>
      </c>
      <c r="F6" s="12">
        <v>0</v>
      </c>
      <c r="G6" s="12">
        <v>0</v>
      </c>
      <c r="H6" s="12">
        <v>0</v>
      </c>
      <c r="I6" s="12">
        <v>0</v>
      </c>
      <c r="J6" s="14">
        <v>228.2127031019202</v>
      </c>
      <c r="K6" s="12">
        <v>0</v>
      </c>
      <c r="L6" s="12">
        <v>0</v>
      </c>
      <c r="M6" s="51"/>
      <c r="N6" s="12">
        <v>0</v>
      </c>
      <c r="O6" s="52"/>
      <c r="P6" s="14">
        <v>48.744460856720828</v>
      </c>
      <c r="Q6" s="14">
        <v>9.6011816838995578</v>
      </c>
      <c r="R6" s="12">
        <v>0</v>
      </c>
      <c r="S6" s="12">
        <v>0</v>
      </c>
      <c r="T6" s="14">
        <v>28.064992614475628</v>
      </c>
      <c r="U6" s="14">
        <v>76.809453471196463</v>
      </c>
      <c r="V6" s="45">
        <v>4</v>
      </c>
      <c r="W6" s="45" t="s">
        <v>337</v>
      </c>
      <c r="X6" s="50" t="s">
        <v>363</v>
      </c>
      <c r="Y6" s="50" t="s">
        <v>363</v>
      </c>
      <c r="Z6">
        <f t="shared" si="0"/>
        <v>177.49295222826674</v>
      </c>
      <c r="AA6">
        <f t="shared" si="10"/>
        <v>6.6067559276344303</v>
      </c>
      <c r="AB6">
        <f t="shared" si="1"/>
        <v>13.329992042273842</v>
      </c>
      <c r="AC6">
        <f t="shared" si="11"/>
        <v>4.9057882951184615</v>
      </c>
      <c r="AH6">
        <v>0</v>
      </c>
      <c r="AJ6">
        <f t="shared" si="2"/>
        <v>104.60560540415334</v>
      </c>
      <c r="AK6">
        <f t="shared" si="12"/>
        <v>115.28682490340987</v>
      </c>
      <c r="AO6">
        <f t="shared" si="3"/>
        <v>156.58740359897172</v>
      </c>
      <c r="AP6">
        <f t="shared" si="13"/>
        <v>44.671334569818512</v>
      </c>
      <c r="AR6">
        <f t="shared" si="4"/>
        <v>64.707426797918373</v>
      </c>
      <c r="AS6">
        <f t="shared" si="14"/>
        <v>18.436360657198588</v>
      </c>
      <c r="AT6">
        <f t="shared" si="5"/>
        <v>43.296218283358222</v>
      </c>
      <c r="AU6">
        <f t="shared" si="15"/>
        <v>11.506825593865054</v>
      </c>
      <c r="AV6" t="e">
        <f t="shared" si="6"/>
        <v>#VALUE!</v>
      </c>
      <c r="AW6" t="e">
        <f t="shared" si="16"/>
        <v>#VALUE!</v>
      </c>
      <c r="AX6">
        <f t="shared" si="7"/>
        <v>13.0174044349698</v>
      </c>
      <c r="AY6">
        <f t="shared" si="17"/>
        <v>11.996480437587154</v>
      </c>
      <c r="AZ6">
        <f t="shared" si="8"/>
        <v>14.296742742491693</v>
      </c>
      <c r="BA6">
        <f t="shared" si="18"/>
        <v>12.924468955314477</v>
      </c>
      <c r="BB6">
        <f t="shared" si="9"/>
        <v>28.133106063335376</v>
      </c>
      <c r="BC6">
        <f t="shared" si="19"/>
        <v>9.63269631574592E-2</v>
      </c>
      <c r="BD6">
        <f>AVERAGE(U6,U13,U20)</f>
        <v>76.133385272183602</v>
      </c>
      <c r="BE6">
        <f>STDEVA(U6,U13,U20)</f>
        <v>0.95610481613314979</v>
      </c>
    </row>
    <row r="7" spans="1:57" x14ac:dyDescent="0.2">
      <c r="A7" s="62">
        <v>5</v>
      </c>
      <c r="B7" s="20" t="e">
        <v>#VALUE!</v>
      </c>
      <c r="C7" s="17">
        <v>0</v>
      </c>
      <c r="D7" s="18">
        <v>100.53929121725731</v>
      </c>
      <c r="E7" s="19">
        <v>14.637904468412943</v>
      </c>
      <c r="F7" s="17">
        <v>0</v>
      </c>
      <c r="G7" s="17">
        <v>0</v>
      </c>
      <c r="H7" s="17">
        <v>0</v>
      </c>
      <c r="I7" s="17">
        <v>0</v>
      </c>
      <c r="J7" s="20">
        <v>0</v>
      </c>
      <c r="K7" s="17">
        <v>0</v>
      </c>
      <c r="L7" s="17">
        <v>0</v>
      </c>
      <c r="M7" s="19">
        <v>60.078363082281243</v>
      </c>
      <c r="N7" s="17">
        <v>0</v>
      </c>
      <c r="O7" s="51"/>
      <c r="P7" s="19">
        <v>33.12788906009245</v>
      </c>
      <c r="Q7" s="20" t="e">
        <v>#VALUE!</v>
      </c>
      <c r="R7" s="19">
        <v>23.112480739599381</v>
      </c>
      <c r="S7" s="19">
        <v>23.112480739599381</v>
      </c>
      <c r="T7" s="19">
        <v>14.637904468412943</v>
      </c>
      <c r="U7" s="20" t="e">
        <v>#VALUE!</v>
      </c>
      <c r="V7" s="45">
        <v>5</v>
      </c>
      <c r="W7" s="45" t="s">
        <v>338</v>
      </c>
      <c r="X7" s="50" t="s">
        <v>363</v>
      </c>
      <c r="Z7">
        <f t="shared" si="0"/>
        <v>137.67705301603607</v>
      </c>
      <c r="AA7">
        <f t="shared" si="10"/>
        <v>52.520726412014334</v>
      </c>
      <c r="AB7">
        <f t="shared" si="1"/>
        <v>15.83747075272499</v>
      </c>
      <c r="AC7">
        <f t="shared" si="11"/>
        <v>1.696442908239598</v>
      </c>
      <c r="AE7" s="50" t="s">
        <v>363</v>
      </c>
      <c r="AH7">
        <f>AVERAGE(I7,I14,I21)</f>
        <v>0</v>
      </c>
      <c r="AI7">
        <f>STDEVA(I7,I14,I21)</f>
        <v>0</v>
      </c>
      <c r="AJ7">
        <f t="shared" si="2"/>
        <v>90.314136125654443</v>
      </c>
      <c r="AK7">
        <f>STDEVA(J7,J14,J21)</f>
        <v>156.42867241132529</v>
      </c>
      <c r="AO7">
        <f t="shared" si="3"/>
        <v>167.13991864187773</v>
      </c>
      <c r="AP7">
        <f t="shared" si="13"/>
        <v>151.40790388114203</v>
      </c>
      <c r="AR7">
        <f t="shared" si="4"/>
        <v>91.291448516579408</v>
      </c>
      <c r="AS7">
        <f t="shared" si="14"/>
        <v>119.67751420501114</v>
      </c>
      <c r="AT7">
        <f t="shared" si="5"/>
        <v>35.823203789305481</v>
      </c>
      <c r="AU7">
        <f t="shared" si="15"/>
        <v>3.8117506449170397</v>
      </c>
      <c r="AV7" t="e">
        <f t="shared" si="6"/>
        <v>#VALUE!</v>
      </c>
      <c r="AW7" t="e">
        <f t="shared" si="16"/>
        <v>#VALUE!</v>
      </c>
      <c r="AX7">
        <f t="shared" si="7"/>
        <v>21.556240369799692</v>
      </c>
      <c r="AY7">
        <f t="shared" si="17"/>
        <v>2.2008562372832405</v>
      </c>
      <c r="AZ7">
        <f t="shared" si="8"/>
        <v>17.852536666095986</v>
      </c>
      <c r="BA7">
        <f t="shared" si="18"/>
        <v>7.4386842460724898</v>
      </c>
      <c r="BB7">
        <f t="shared" si="9"/>
        <v>14.726359641613879</v>
      </c>
      <c r="BC7">
        <f t="shared" si="19"/>
        <v>0.12509450560282356</v>
      </c>
      <c r="BD7" s="50" t="s">
        <v>363</v>
      </c>
    </row>
    <row r="8" spans="1:57" x14ac:dyDescent="0.2">
      <c r="A8" s="61">
        <v>6</v>
      </c>
      <c r="B8" s="12">
        <v>0</v>
      </c>
      <c r="C8" s="12">
        <v>0</v>
      </c>
      <c r="D8" s="13">
        <v>163.4856855851331</v>
      </c>
      <c r="E8" s="14">
        <v>41.436464088397791</v>
      </c>
      <c r="F8" s="12">
        <v>0</v>
      </c>
      <c r="G8" s="12">
        <v>0</v>
      </c>
      <c r="H8" s="12">
        <v>0</v>
      </c>
      <c r="I8" s="14">
        <v>152.93822199899546</v>
      </c>
      <c r="J8" s="14">
        <v>250.1255650426921</v>
      </c>
      <c r="K8" s="12">
        <v>0</v>
      </c>
      <c r="L8" s="12">
        <v>0</v>
      </c>
      <c r="M8" s="14">
        <v>680.31140130587642</v>
      </c>
      <c r="N8" s="12">
        <v>0</v>
      </c>
      <c r="O8" s="13">
        <v>135.61024610748368</v>
      </c>
      <c r="P8" s="13">
        <v>78.352586639879462</v>
      </c>
      <c r="Q8" s="14">
        <v>9.7940733299849327</v>
      </c>
      <c r="R8" s="14">
        <v>71.572074334505274</v>
      </c>
      <c r="S8" s="51"/>
      <c r="T8" s="14">
        <v>41.436464088397791</v>
      </c>
      <c r="U8" s="11" t="e">
        <v>#VALUE!</v>
      </c>
      <c r="V8" s="45">
        <v>6</v>
      </c>
      <c r="W8" s="45" t="s">
        <v>339</v>
      </c>
      <c r="X8" s="50" t="s">
        <v>363</v>
      </c>
      <c r="Z8">
        <f t="shared" si="0"/>
        <v>141.88497085532762</v>
      </c>
      <c r="AA8">
        <f t="shared" si="10"/>
        <v>40.273051821681534</v>
      </c>
      <c r="AB8">
        <f t="shared" si="1"/>
        <v>40.073070753876316</v>
      </c>
      <c r="AC8">
        <f t="shared" si="11"/>
        <v>1.928129344529349</v>
      </c>
      <c r="AH8">
        <f>AVERAGE(I8,I15,I22)</f>
        <v>133.41700181835628</v>
      </c>
      <c r="AI8">
        <f t="shared" ref="AI8" si="20">STDEVA(I8,I15,I22)</f>
        <v>27.607174333531155</v>
      </c>
      <c r="AJ8">
        <f t="shared" si="2"/>
        <v>196.15459393573809</v>
      </c>
      <c r="AK8">
        <f t="shared" ref="AK8:AK9" si="21">STDEVA(J8,J15,J22)</f>
        <v>76.326479313900848</v>
      </c>
      <c r="AO8">
        <f t="shared" si="3"/>
        <v>629.36165598792581</v>
      </c>
      <c r="AP8">
        <f>STDEVA(M8,M15,M22)</f>
        <v>72.053820828100925</v>
      </c>
      <c r="AR8">
        <f t="shared" si="4"/>
        <v>130.33614042346886</v>
      </c>
      <c r="AS8">
        <f t="shared" si="14"/>
        <v>7.4587117877227582</v>
      </c>
      <c r="AT8">
        <f t="shared" si="5"/>
        <v>76.397136992396298</v>
      </c>
      <c r="AU8">
        <f t="shared" si="15"/>
        <v>2.7654234120083681</v>
      </c>
      <c r="AV8">
        <f t="shared" si="6"/>
        <v>5.994219645975126</v>
      </c>
      <c r="AW8">
        <f t="shared" si="16"/>
        <v>5.2528468071660459</v>
      </c>
      <c r="AX8">
        <f t="shared" si="7"/>
        <v>69.284796472463555</v>
      </c>
      <c r="AY8">
        <f t="shared" si="17"/>
        <v>3.2346993734151366</v>
      </c>
      <c r="AZ8" t="e">
        <f t="shared" si="8"/>
        <v>#DIV/0!</v>
      </c>
      <c r="BA8" t="e">
        <f t="shared" si="18"/>
        <v>#DIV/0!</v>
      </c>
      <c r="BB8">
        <f t="shared" si="9"/>
        <v>38.21202857025348</v>
      </c>
      <c r="BC8">
        <f t="shared" si="19"/>
        <v>4.5600404407571977</v>
      </c>
      <c r="BD8" s="50" t="s">
        <v>363</v>
      </c>
    </row>
    <row r="9" spans="1:57" x14ac:dyDescent="0.2">
      <c r="A9" s="60">
        <v>7</v>
      </c>
      <c r="B9" s="17">
        <v>0</v>
      </c>
      <c r="C9" s="20" t="e">
        <v>#VALUE!</v>
      </c>
      <c r="D9" s="19">
        <v>47.752503265128432</v>
      </c>
      <c r="E9" s="19">
        <v>2.4488463212886376</v>
      </c>
      <c r="F9" s="17">
        <v>0</v>
      </c>
      <c r="G9" s="17">
        <v>0</v>
      </c>
      <c r="H9" s="17">
        <v>0</v>
      </c>
      <c r="I9" s="17">
        <v>0</v>
      </c>
      <c r="J9" s="19">
        <v>32.977797126686987</v>
      </c>
      <c r="K9" s="17">
        <v>0</v>
      </c>
      <c r="L9" s="17">
        <v>0</v>
      </c>
      <c r="M9" s="19">
        <v>60.078363082281243</v>
      </c>
      <c r="N9" s="17">
        <v>0</v>
      </c>
      <c r="O9" s="19">
        <v>10.774923813670005</v>
      </c>
      <c r="P9" s="19">
        <v>12.734000870700916</v>
      </c>
      <c r="Q9" s="19">
        <v>3.1018720069656074</v>
      </c>
      <c r="R9" s="19">
        <v>6.0404875925119725</v>
      </c>
      <c r="S9" s="19">
        <v>6.2037440139312148</v>
      </c>
      <c r="T9" s="19">
        <v>8.6525903352198519</v>
      </c>
      <c r="U9" s="19">
        <v>37.548976926425773</v>
      </c>
      <c r="V9" s="45">
        <v>7</v>
      </c>
      <c r="W9" s="45" t="s">
        <v>340</v>
      </c>
      <c r="X9">
        <v>0</v>
      </c>
      <c r="Y9" s="50" t="s">
        <v>363</v>
      </c>
      <c r="Z9">
        <f t="shared" si="0"/>
        <v>131.4669234871136</v>
      </c>
      <c r="AA9">
        <f t="shared" si="10"/>
        <v>102.78984631955167</v>
      </c>
      <c r="AB9">
        <f t="shared" si="1"/>
        <v>7.6740546102757694</v>
      </c>
      <c r="AC9">
        <f t="shared" si="11"/>
        <v>7.3895604285099159</v>
      </c>
      <c r="AH9">
        <v>0</v>
      </c>
      <c r="AI9">
        <v>0</v>
      </c>
      <c r="AJ9">
        <f t="shared" si="2"/>
        <v>96.83287890732386</v>
      </c>
      <c r="AK9">
        <f t="shared" si="21"/>
        <v>90.30472268061979</v>
      </c>
      <c r="AO9">
        <f t="shared" si="3"/>
        <v>167.13991864187773</v>
      </c>
      <c r="AP9">
        <f t="shared" si="13"/>
        <v>151.40790388114203</v>
      </c>
      <c r="AR9">
        <f t="shared" si="4"/>
        <v>28.606135125508221</v>
      </c>
      <c r="AS9">
        <f t="shared" si="14"/>
        <v>25.217140870742149</v>
      </c>
      <c r="AT9">
        <f t="shared" si="5"/>
        <v>34.293520293424876</v>
      </c>
      <c r="AU9">
        <f t="shared" si="15"/>
        <v>23.721331367996441</v>
      </c>
      <c r="AV9">
        <f t="shared" si="6"/>
        <v>8.9219433744901746</v>
      </c>
      <c r="AW9">
        <f t="shared" si="16"/>
        <v>8.2308238619325689</v>
      </c>
      <c r="AX9">
        <f t="shared" si="7"/>
        <v>17.762258538270729</v>
      </c>
      <c r="AY9">
        <f t="shared" si="17"/>
        <v>16.577087446522935</v>
      </c>
      <c r="AZ9">
        <f t="shared" si="8"/>
        <v>16.001134906228508</v>
      </c>
      <c r="BA9">
        <f t="shared" si="18"/>
        <v>13.855603075757475</v>
      </c>
      <c r="BB9">
        <f t="shared" si="9"/>
        <v>23.859464700779462</v>
      </c>
      <c r="BC9">
        <f t="shared" si="19"/>
        <v>21.50576796907815</v>
      </c>
      <c r="BD9">
        <f>AVERAGE(U9,U16,U23)</f>
        <v>112.38628207500651</v>
      </c>
      <c r="BE9">
        <f>STDEVA(U9,U16,U23)</f>
        <v>105.83593191257671</v>
      </c>
    </row>
    <row r="10" spans="1:57" ht="21.75" customHeight="1" x14ac:dyDescent="0.2">
      <c r="A10" s="57">
        <v>8</v>
      </c>
      <c r="B10" s="12">
        <v>0</v>
      </c>
      <c r="C10" s="12">
        <v>0</v>
      </c>
      <c r="D10" s="51"/>
      <c r="E10" s="14">
        <v>11.976047904191617</v>
      </c>
      <c r="F10" s="12">
        <v>0</v>
      </c>
      <c r="G10" s="12">
        <v>0</v>
      </c>
      <c r="H10" s="12">
        <v>0</v>
      </c>
      <c r="I10" s="12">
        <v>0</v>
      </c>
      <c r="J10" s="53"/>
      <c r="K10" s="12">
        <v>0</v>
      </c>
      <c r="L10" s="12">
        <v>0</v>
      </c>
      <c r="M10" s="14">
        <v>178.51796407185628</v>
      </c>
      <c r="N10" s="12">
        <v>0</v>
      </c>
      <c r="O10" s="51"/>
      <c r="P10" s="51"/>
      <c r="Q10" s="11" t="e">
        <v>#VALUE!</v>
      </c>
      <c r="R10" s="51"/>
      <c r="S10" s="51"/>
      <c r="T10" s="51"/>
      <c r="U10" s="11">
        <v>0</v>
      </c>
      <c r="V10" s="45">
        <v>8</v>
      </c>
      <c r="W10" s="45" t="s">
        <v>334</v>
      </c>
      <c r="X10" s="50"/>
    </row>
    <row r="11" spans="1:57" x14ac:dyDescent="0.2">
      <c r="A11" s="63">
        <v>9</v>
      </c>
      <c r="B11" s="20" t="e">
        <v>#VALUE!</v>
      </c>
      <c r="C11" s="17">
        <v>0</v>
      </c>
      <c r="D11" s="18">
        <v>356.12608032536855</v>
      </c>
      <c r="E11" s="19">
        <v>28.978139298423994</v>
      </c>
      <c r="F11" s="17">
        <v>0</v>
      </c>
      <c r="G11" s="17">
        <v>0</v>
      </c>
      <c r="H11" s="17">
        <v>0</v>
      </c>
      <c r="I11" s="20" t="e">
        <v>#VALUE!</v>
      </c>
      <c r="J11" s="19">
        <v>195.98373157092016</v>
      </c>
      <c r="K11" s="17">
        <v>0</v>
      </c>
      <c r="L11" s="17">
        <v>0</v>
      </c>
      <c r="M11" s="19">
        <v>388.91713268937468</v>
      </c>
      <c r="N11" s="17">
        <v>0</v>
      </c>
      <c r="O11" s="18">
        <v>105.99898322318249</v>
      </c>
      <c r="P11" s="19">
        <v>60.244026436197259</v>
      </c>
      <c r="Q11" s="19">
        <v>13.726487036095575</v>
      </c>
      <c r="R11" s="19">
        <v>46.898830706659886</v>
      </c>
      <c r="S11" s="19">
        <v>43.467208947635989</v>
      </c>
      <c r="T11" s="19">
        <v>38.129130655821044</v>
      </c>
      <c r="U11" s="20" t="e">
        <v>#VALUE!</v>
      </c>
      <c r="V11" s="45">
        <v>9</v>
      </c>
      <c r="W11" s="45" t="s">
        <v>335</v>
      </c>
      <c r="X11" s="50"/>
    </row>
    <row r="12" spans="1:57" x14ac:dyDescent="0.2">
      <c r="A12" s="58">
        <v>10</v>
      </c>
      <c r="B12" s="12">
        <v>0</v>
      </c>
      <c r="C12" s="11" t="e">
        <v>#VALUE!</v>
      </c>
      <c r="D12" s="13">
        <v>127.83251231527092</v>
      </c>
      <c r="E12" s="14">
        <v>14.778325123152708</v>
      </c>
      <c r="F12" s="12">
        <v>0</v>
      </c>
      <c r="G12" s="12">
        <v>0</v>
      </c>
      <c r="H12" s="12">
        <v>0</v>
      </c>
      <c r="I12" s="12">
        <v>0</v>
      </c>
      <c r="J12" s="53"/>
      <c r="K12" s="12">
        <v>0</v>
      </c>
      <c r="L12" s="12">
        <v>0</v>
      </c>
      <c r="M12" s="51"/>
      <c r="N12" s="12">
        <v>0</v>
      </c>
      <c r="O12" s="14">
        <v>48.029556650246299</v>
      </c>
      <c r="P12" s="14">
        <v>31.034482758620687</v>
      </c>
      <c r="Q12" s="11" t="e">
        <v>#VALUE!</v>
      </c>
      <c r="R12" s="14">
        <v>16.995073891625616</v>
      </c>
      <c r="S12" s="14">
        <v>15.517241379310343</v>
      </c>
      <c r="T12" s="14">
        <v>14.778325123152708</v>
      </c>
      <c r="U12" s="11">
        <v>0</v>
      </c>
      <c r="V12" s="45">
        <v>10</v>
      </c>
      <c r="W12" s="45" t="s">
        <v>336</v>
      </c>
    </row>
    <row r="13" spans="1:57" x14ac:dyDescent="0.2">
      <c r="A13" s="59">
        <v>11</v>
      </c>
      <c r="B13" s="17">
        <v>0</v>
      </c>
      <c r="C13" s="20" t="e">
        <v>#VALUE!</v>
      </c>
      <c r="D13" s="18">
        <v>182.16463414634146</v>
      </c>
      <c r="E13" s="19">
        <v>16.768292682926827</v>
      </c>
      <c r="F13" s="17">
        <v>0</v>
      </c>
      <c r="G13" s="17">
        <v>0</v>
      </c>
      <c r="H13" s="17">
        <v>0</v>
      </c>
      <c r="I13" s="17">
        <v>0</v>
      </c>
      <c r="J13" s="20">
        <v>0</v>
      </c>
      <c r="K13" s="17">
        <v>0</v>
      </c>
      <c r="L13" s="17">
        <v>0</v>
      </c>
      <c r="M13" s="19">
        <v>124.99999999999999</v>
      </c>
      <c r="N13" s="17">
        <v>0</v>
      </c>
      <c r="O13" s="19">
        <v>77.743902439024396</v>
      </c>
      <c r="P13" s="19">
        <v>51.06707317073171</v>
      </c>
      <c r="Q13" s="20" t="e">
        <v>#VALUE!</v>
      </c>
      <c r="R13" s="19">
        <v>23.628048780487806</v>
      </c>
      <c r="S13" s="19">
        <v>25.152439024390244</v>
      </c>
      <c r="T13" s="19">
        <v>28.20121951219512</v>
      </c>
      <c r="U13" s="19">
        <v>75.457317073170728</v>
      </c>
      <c r="V13" s="45">
        <v>11</v>
      </c>
      <c r="W13" s="45" t="s">
        <v>337</v>
      </c>
    </row>
    <row r="14" spans="1:57" x14ac:dyDescent="0.2">
      <c r="A14" s="62">
        <v>12</v>
      </c>
      <c r="B14" s="12">
        <v>0</v>
      </c>
      <c r="C14" s="12">
        <v>0</v>
      </c>
      <c r="D14" s="13">
        <v>174.81481481481481</v>
      </c>
      <c r="E14" s="14">
        <v>17.037037037037038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53"/>
      <c r="N14" s="12">
        <v>0</v>
      </c>
      <c r="O14" s="14">
        <v>6.6666666666666652</v>
      </c>
      <c r="P14" s="14">
        <v>38.518518518518519</v>
      </c>
      <c r="Q14" s="12">
        <v>0</v>
      </c>
      <c r="R14" s="14">
        <v>20.000000000000004</v>
      </c>
      <c r="S14" s="14">
        <v>12.592592592592593</v>
      </c>
      <c r="T14" s="19">
        <v>14.814814814814813</v>
      </c>
      <c r="U14" s="11" t="e">
        <v>#VALUE!</v>
      </c>
      <c r="V14" s="45">
        <v>12</v>
      </c>
      <c r="W14" s="45" t="s">
        <v>338</v>
      </c>
    </row>
    <row r="15" spans="1:57" x14ac:dyDescent="0.2">
      <c r="A15" s="61">
        <v>13</v>
      </c>
      <c r="B15" s="17">
        <v>0</v>
      </c>
      <c r="C15" s="17">
        <v>0</v>
      </c>
      <c r="D15" s="18">
        <v>95.419847328244273</v>
      </c>
      <c r="E15" s="51"/>
      <c r="F15" s="17">
        <v>0</v>
      </c>
      <c r="G15" s="17">
        <v>0</v>
      </c>
      <c r="H15" s="17">
        <v>0</v>
      </c>
      <c r="I15" s="54"/>
      <c r="J15" s="54"/>
      <c r="K15" s="17">
        <v>0</v>
      </c>
      <c r="L15" s="17">
        <v>0</v>
      </c>
      <c r="M15" s="53"/>
      <c r="N15" s="17">
        <v>0</v>
      </c>
      <c r="O15" s="51"/>
      <c r="P15" s="51"/>
      <c r="Q15" s="17">
        <v>0</v>
      </c>
      <c r="R15" s="51"/>
      <c r="S15" s="51"/>
      <c r="T15" s="51"/>
      <c r="U15" s="20" t="e">
        <v>#VALUE!</v>
      </c>
      <c r="V15" s="45">
        <v>13</v>
      </c>
      <c r="W15" s="45" t="s">
        <v>339</v>
      </c>
    </row>
    <row r="16" spans="1:57" x14ac:dyDescent="0.2">
      <c r="A16" s="60">
        <v>14</v>
      </c>
      <c r="B16" s="12">
        <v>0</v>
      </c>
      <c r="C16" s="11" t="e">
        <v>#VALUE!</v>
      </c>
      <c r="D16" s="13">
        <v>100.45662100456622</v>
      </c>
      <c r="E16" s="53"/>
      <c r="F16" s="12">
        <v>0</v>
      </c>
      <c r="G16" s="12">
        <v>0</v>
      </c>
      <c r="H16" s="12">
        <v>0</v>
      </c>
      <c r="I16" s="12">
        <v>0</v>
      </c>
      <c r="J16" s="53"/>
      <c r="K16" s="12">
        <v>0</v>
      </c>
      <c r="L16" s="12">
        <v>0</v>
      </c>
      <c r="M16" s="51"/>
      <c r="N16" s="12">
        <v>0</v>
      </c>
      <c r="O16" s="51"/>
      <c r="P16" s="14">
        <v>30.441400304414003</v>
      </c>
      <c r="Q16" s="53"/>
      <c r="R16" s="51"/>
      <c r="S16" s="51"/>
      <c r="T16" s="51"/>
      <c r="U16" s="53"/>
      <c r="V16" s="45">
        <v>14</v>
      </c>
      <c r="W16" s="45" t="s">
        <v>340</v>
      </c>
    </row>
    <row r="17" spans="1:57" x14ac:dyDescent="0.2">
      <c r="A17" s="57">
        <v>15</v>
      </c>
      <c r="B17" s="20" t="e">
        <v>#VALUE!</v>
      </c>
      <c r="C17" s="20" t="e">
        <v>#VALUE!</v>
      </c>
      <c r="D17" s="18">
        <v>390.13452914798205</v>
      </c>
      <c r="E17" s="19">
        <v>20.179372197309423</v>
      </c>
      <c r="F17" s="17">
        <v>0</v>
      </c>
      <c r="G17" s="17">
        <v>0</v>
      </c>
      <c r="H17" s="20" t="e">
        <v>#VALUE!</v>
      </c>
      <c r="I17" s="20" t="e">
        <v>#VALUE!</v>
      </c>
      <c r="J17" s="19">
        <v>76.233183856502251</v>
      </c>
      <c r="K17" s="17">
        <v>0</v>
      </c>
      <c r="L17" s="17">
        <v>0</v>
      </c>
      <c r="M17" s="19">
        <v>420.02989536621823</v>
      </c>
      <c r="N17" s="17">
        <v>0</v>
      </c>
      <c r="O17" s="19">
        <v>65.022421524663685</v>
      </c>
      <c r="P17" s="18">
        <v>88.191330343796707</v>
      </c>
      <c r="Q17" s="19">
        <v>11.958146487294469</v>
      </c>
      <c r="R17" s="19">
        <v>64.27503736920778</v>
      </c>
      <c r="S17" s="19">
        <v>56.801195814648736</v>
      </c>
      <c r="T17" s="19">
        <v>49.327354260089692</v>
      </c>
      <c r="U17" s="20">
        <v>0</v>
      </c>
      <c r="V17" s="45">
        <v>15</v>
      </c>
      <c r="W17" s="45" t="s">
        <v>334</v>
      </c>
    </row>
    <row r="18" spans="1:57" x14ac:dyDescent="0.2">
      <c r="A18" s="63">
        <v>16</v>
      </c>
      <c r="B18" s="11" t="e">
        <v>#VALUE!</v>
      </c>
      <c r="C18" s="12">
        <v>0</v>
      </c>
      <c r="D18" s="52"/>
      <c r="E18" s="14">
        <v>25.397639815289896</v>
      </c>
      <c r="F18" s="12">
        <v>0</v>
      </c>
      <c r="G18" s="12">
        <v>0</v>
      </c>
      <c r="H18" s="11" t="e">
        <v>#VALUE!</v>
      </c>
      <c r="I18" s="11" t="e">
        <v>#VALUE!</v>
      </c>
      <c r="J18" s="14">
        <v>250.12827090815804</v>
      </c>
      <c r="K18" s="12">
        <v>0</v>
      </c>
      <c r="L18" s="12">
        <v>0</v>
      </c>
      <c r="M18" s="14">
        <v>417.90661877886095</v>
      </c>
      <c r="N18" s="12">
        <v>0</v>
      </c>
      <c r="O18" s="13">
        <v>120.83119548486404</v>
      </c>
      <c r="P18" s="14">
        <v>78.501795792714219</v>
      </c>
      <c r="Q18" s="14">
        <v>16.162134427911749</v>
      </c>
      <c r="R18" s="14">
        <v>63.878912262698819</v>
      </c>
      <c r="S18" s="14">
        <v>60.800410466906115</v>
      </c>
      <c r="T18" s="14">
        <v>51.564905079527968</v>
      </c>
      <c r="U18" s="11" t="e">
        <v>#VALUE!</v>
      </c>
      <c r="V18" s="45">
        <v>16</v>
      </c>
      <c r="W18" s="45" t="s">
        <v>335</v>
      </c>
    </row>
    <row r="19" spans="1:57" x14ac:dyDescent="0.2">
      <c r="A19" s="58">
        <v>17</v>
      </c>
      <c r="B19" s="17">
        <v>0</v>
      </c>
      <c r="C19" s="17">
        <v>0</v>
      </c>
      <c r="D19" s="51"/>
      <c r="E19" s="19">
        <v>21.760880440220109</v>
      </c>
      <c r="F19" s="17">
        <v>0</v>
      </c>
      <c r="G19" s="17">
        <v>0</v>
      </c>
      <c r="H19" s="20" t="e">
        <v>#VALUE!</v>
      </c>
      <c r="I19" s="20" t="e">
        <v>#VALUE!</v>
      </c>
      <c r="J19" s="19">
        <v>301.65082541270635</v>
      </c>
      <c r="K19" s="17">
        <v>0</v>
      </c>
      <c r="L19" s="17">
        <v>0</v>
      </c>
      <c r="M19" s="19">
        <v>508.75437718859433</v>
      </c>
      <c r="N19" s="17">
        <v>0</v>
      </c>
      <c r="O19" s="19">
        <v>164.33216608304153</v>
      </c>
      <c r="P19" s="19">
        <v>84.792396198099041</v>
      </c>
      <c r="Q19" s="19">
        <v>18.009004502251123</v>
      </c>
      <c r="R19" s="51"/>
      <c r="S19" s="51"/>
      <c r="T19" s="19">
        <v>46.523261630815412</v>
      </c>
      <c r="U19" s="51"/>
      <c r="V19" s="45">
        <v>17</v>
      </c>
      <c r="W19" s="45" t="s">
        <v>336</v>
      </c>
    </row>
    <row r="20" spans="1:57" x14ac:dyDescent="0.2">
      <c r="A20" s="59">
        <v>18</v>
      </c>
      <c r="B20" s="12">
        <v>0</v>
      </c>
      <c r="C20" s="11" t="e">
        <v>#VALUE!</v>
      </c>
      <c r="D20" s="51"/>
      <c r="E20" s="14">
        <v>7.7120822622107967</v>
      </c>
      <c r="F20" s="12">
        <v>0</v>
      </c>
      <c r="G20" s="12">
        <v>0</v>
      </c>
      <c r="H20" s="12">
        <v>0</v>
      </c>
      <c r="I20" s="12">
        <v>0</v>
      </c>
      <c r="J20" s="14">
        <v>85.604113110539856</v>
      </c>
      <c r="K20" s="12">
        <v>0</v>
      </c>
      <c r="L20" s="12">
        <v>0</v>
      </c>
      <c r="M20" s="14">
        <v>188.17480719794344</v>
      </c>
      <c r="N20" s="12">
        <v>0</v>
      </c>
      <c r="O20" s="14">
        <v>51.670951156812343</v>
      </c>
      <c r="P20" s="14">
        <v>30.07712082262211</v>
      </c>
      <c r="Q20" s="11" t="e">
        <v>#VALUE!</v>
      </c>
      <c r="R20" s="14">
        <v>15.424164524421593</v>
      </c>
      <c r="S20" s="14">
        <v>17.737789203084834</v>
      </c>
      <c r="T20" s="51"/>
      <c r="U20" s="53"/>
      <c r="V20" s="45">
        <v>18</v>
      </c>
      <c r="W20" s="45" t="s">
        <v>337</v>
      </c>
    </row>
    <row r="21" spans="1:57" x14ac:dyDescent="0.2">
      <c r="A21" s="62">
        <v>19</v>
      </c>
      <c r="B21" s="20" t="e">
        <v>#VALUE!</v>
      </c>
      <c r="C21" s="17">
        <v>0</v>
      </c>
      <c r="D21" s="51"/>
      <c r="E21" s="51"/>
      <c r="F21" s="17">
        <v>0</v>
      </c>
      <c r="G21" s="20" t="e">
        <v>#VALUE!</v>
      </c>
      <c r="H21" s="17">
        <v>0</v>
      </c>
      <c r="I21" s="51"/>
      <c r="J21" s="19">
        <v>270.94240837696333</v>
      </c>
      <c r="K21" s="17">
        <v>0</v>
      </c>
      <c r="L21" s="17">
        <v>0</v>
      </c>
      <c r="M21" s="31">
        <v>274.20147420147424</v>
      </c>
      <c r="N21" s="17">
        <v>0</v>
      </c>
      <c r="O21" s="19">
        <v>175.91623036649216</v>
      </c>
      <c r="P21" s="51"/>
      <c r="Q21" s="19">
        <v>14.136125654450261</v>
      </c>
      <c r="R21" s="51"/>
      <c r="S21" s="51"/>
      <c r="T21" s="51"/>
      <c r="U21" s="20" t="e">
        <v>#VALUE!</v>
      </c>
      <c r="V21" s="45">
        <v>19</v>
      </c>
      <c r="W21" s="45" t="s">
        <v>338</v>
      </c>
    </row>
    <row r="22" spans="1:57" x14ac:dyDescent="0.2">
      <c r="A22" s="61">
        <v>20</v>
      </c>
      <c r="B22" s="11" t="e">
        <v>#VALUE!</v>
      </c>
      <c r="C22" s="12">
        <v>0</v>
      </c>
      <c r="D22" s="14">
        <v>166.74937965260546</v>
      </c>
      <c r="E22" s="14">
        <v>38.70967741935484</v>
      </c>
      <c r="F22" s="12">
        <v>0</v>
      </c>
      <c r="G22" s="12">
        <v>0</v>
      </c>
      <c r="H22" s="12">
        <v>0</v>
      </c>
      <c r="I22" s="14">
        <v>113.89578163771711</v>
      </c>
      <c r="J22" s="14">
        <v>142.18362282878411</v>
      </c>
      <c r="K22" s="12">
        <v>0</v>
      </c>
      <c r="L22" s="12">
        <v>0</v>
      </c>
      <c r="M22" s="14">
        <v>578.4119106699751</v>
      </c>
      <c r="N22" s="12">
        <v>0</v>
      </c>
      <c r="O22" s="14">
        <v>125.06203473945408</v>
      </c>
      <c r="P22" s="14">
        <v>74.441687344913149</v>
      </c>
      <c r="Q22" s="14">
        <v>8.1885856079404462</v>
      </c>
      <c r="R22" s="14">
        <v>66.997518610421835</v>
      </c>
      <c r="S22" s="51"/>
      <c r="T22" s="14">
        <v>34.987593052109176</v>
      </c>
      <c r="U22" s="11" t="e">
        <v>#VALUE!</v>
      </c>
      <c r="V22" s="45">
        <v>20</v>
      </c>
      <c r="W22" s="45" t="s">
        <v>339</v>
      </c>
    </row>
    <row r="23" spans="1:57" x14ac:dyDescent="0.2">
      <c r="A23" s="65">
        <v>21</v>
      </c>
      <c r="B23" s="28">
        <v>0</v>
      </c>
      <c r="C23" s="29" t="e">
        <v>#VALUE!</v>
      </c>
      <c r="D23" s="30">
        <v>246.19164619164619</v>
      </c>
      <c r="E23" s="31">
        <v>12.899262899262901</v>
      </c>
      <c r="F23" s="28">
        <v>0</v>
      </c>
      <c r="G23" s="28">
        <v>0</v>
      </c>
      <c r="H23" s="28">
        <v>0</v>
      </c>
      <c r="I23" s="28">
        <v>0</v>
      </c>
      <c r="J23" s="31">
        <v>160.68796068796073</v>
      </c>
      <c r="K23" s="28">
        <v>0</v>
      </c>
      <c r="L23" s="28">
        <v>0</v>
      </c>
      <c r="M23" s="31">
        <v>274.20147420147424</v>
      </c>
      <c r="N23" s="28">
        <v>0</v>
      </c>
      <c r="O23" s="31">
        <v>46.437346437346434</v>
      </c>
      <c r="P23" s="31">
        <v>59.705159705159708</v>
      </c>
      <c r="Q23" s="31">
        <v>14.742014742014742</v>
      </c>
      <c r="R23" s="31">
        <v>29.484029484029485</v>
      </c>
      <c r="S23" s="31">
        <v>25.798525798525802</v>
      </c>
      <c r="T23" s="31">
        <v>39.066339066339069</v>
      </c>
      <c r="U23" s="31">
        <v>187.22358722358723</v>
      </c>
      <c r="V23" s="45">
        <v>21</v>
      </c>
      <c r="W23" s="45" t="s">
        <v>340</v>
      </c>
    </row>
    <row r="24" spans="1:57" x14ac:dyDescent="0.2">
      <c r="A24" s="9">
        <v>22</v>
      </c>
      <c r="B24" s="11" t="e">
        <v>#VALUE!</v>
      </c>
      <c r="C24" s="12">
        <v>0</v>
      </c>
      <c r="D24" s="13">
        <v>97.421203438395423</v>
      </c>
      <c r="E24" s="14">
        <v>26.50429799426934</v>
      </c>
      <c r="F24" s="12">
        <v>0</v>
      </c>
      <c r="G24" s="11" t="e">
        <v>#VALUE!</v>
      </c>
      <c r="H24" s="12">
        <v>0</v>
      </c>
      <c r="I24" s="14">
        <v>109.59885386819484</v>
      </c>
      <c r="J24" s="14">
        <v>105.30085959885388</v>
      </c>
      <c r="K24" s="12">
        <v>0</v>
      </c>
      <c r="L24" s="12">
        <v>0</v>
      </c>
      <c r="M24" s="14">
        <v>628.93982808022918</v>
      </c>
      <c r="N24" s="12">
        <v>0</v>
      </c>
      <c r="O24" s="13">
        <v>83.810888252148985</v>
      </c>
      <c r="P24" s="14">
        <v>41.54727793696275</v>
      </c>
      <c r="Q24" s="11" t="e">
        <v>#VALUE!</v>
      </c>
      <c r="R24" s="14">
        <v>33.667621776504298</v>
      </c>
      <c r="S24" s="14">
        <v>22.206303724928368</v>
      </c>
      <c r="T24" s="14">
        <v>16.475644699140403</v>
      </c>
      <c r="U24" s="11" t="e">
        <v>#VALUE!</v>
      </c>
      <c r="V24" s="45">
        <v>1</v>
      </c>
      <c r="W24" s="45" t="s">
        <v>341</v>
      </c>
      <c r="X24" s="50" t="s">
        <v>363</v>
      </c>
      <c r="Y24" s="50" t="s">
        <v>363</v>
      </c>
      <c r="Z24">
        <f>AVERAGE(D24,D26)</f>
        <v>97.647286107791246</v>
      </c>
      <c r="AA24">
        <f>STDEVA(D24,D26)</f>
        <v>0.31972917727707439</v>
      </c>
      <c r="AB24">
        <f>AVERAGE(E24,E26)</f>
        <v>21.952003999551295</v>
      </c>
      <c r="AC24">
        <f>STDEVA(E24,E26)</f>
        <v>6.4379159072398684</v>
      </c>
      <c r="AE24" s="50" t="s">
        <v>363</v>
      </c>
      <c r="AF24">
        <v>0</v>
      </c>
      <c r="AH24">
        <f>AVERAGE(I24,I26)</f>
        <v>54.799426934097418</v>
      </c>
      <c r="AJ24">
        <f>AVERAGE(J24,J26)</f>
        <v>91.437283351867734</v>
      </c>
      <c r="AK24">
        <f>STDEVA(J24,J26)</f>
        <v>19.606057551481374</v>
      </c>
      <c r="AO24">
        <f>AVERAGE(M24,M26)</f>
        <v>511.30413346979071</v>
      </c>
      <c r="AP24">
        <f>STDEVA(M24,M26)</f>
        <v>166.36199473726171</v>
      </c>
      <c r="AR24">
        <f>AVERAGE(O24,O26)</f>
        <v>72.717430592966707</v>
      </c>
      <c r="AS24">
        <f>STDEVA(O24,O26)</f>
        <v>15.688518275227279</v>
      </c>
      <c r="AT24">
        <f>AVERAGE(P24,P26)</f>
        <v>38.173348973314631</v>
      </c>
      <c r="AU24">
        <f>STDEVA(P24,P26)</f>
        <v>4.7714560988745767</v>
      </c>
      <c r="AV24" s="50" t="s">
        <v>363</v>
      </c>
      <c r="AW24" s="50"/>
      <c r="AX24">
        <f>AVERAGE(R24,R26)</f>
        <v>29.521099433443062</v>
      </c>
      <c r="AY24">
        <f>STDEVA(R24,R26)</f>
        <v>5.864068134240263</v>
      </c>
      <c r="AZ24">
        <f>AVERAGE(S24,S26)</f>
        <v>19.80300686488081</v>
      </c>
      <c r="BA24">
        <f>STDEVA(S24,S26)</f>
        <v>3.3987750138879291</v>
      </c>
      <c r="BB24">
        <f>AVERAGE(T24,T26)</f>
        <v>14.762713601382671</v>
      </c>
      <c r="BC24">
        <f>STDEVA(T24,T26)</f>
        <v>2.4224503898596073</v>
      </c>
      <c r="BD24" s="50" t="s">
        <v>363</v>
      </c>
    </row>
    <row r="25" spans="1:57" x14ac:dyDescent="0.2">
      <c r="A25" s="64">
        <v>23</v>
      </c>
      <c r="B25" s="17">
        <v>0</v>
      </c>
      <c r="C25" s="17">
        <v>0</v>
      </c>
      <c r="D25" s="18">
        <v>150.46059365404298</v>
      </c>
      <c r="E25" s="19">
        <v>16.120777891504606</v>
      </c>
      <c r="F25" s="17">
        <v>0</v>
      </c>
      <c r="G25" s="17">
        <v>0</v>
      </c>
      <c r="H25" s="20" t="e">
        <v>#VALUE!</v>
      </c>
      <c r="I25" s="20" t="e">
        <v>#VALUE!</v>
      </c>
      <c r="J25" s="17">
        <v>0</v>
      </c>
      <c r="K25" s="17">
        <v>0</v>
      </c>
      <c r="L25" s="17">
        <v>0</v>
      </c>
      <c r="M25" s="19">
        <v>467.50255885363356</v>
      </c>
      <c r="N25" s="17">
        <v>0</v>
      </c>
      <c r="O25" s="19">
        <v>39.9181166837257</v>
      </c>
      <c r="P25" s="19">
        <v>41.453428863868993</v>
      </c>
      <c r="Q25" s="20" t="e">
        <v>#VALUE!</v>
      </c>
      <c r="R25" s="19">
        <v>36.079836233367452</v>
      </c>
      <c r="S25" s="19">
        <v>16.120777891504606</v>
      </c>
      <c r="T25" s="19">
        <v>15.353121801432959</v>
      </c>
      <c r="U25" s="19">
        <v>85.977482088024573</v>
      </c>
      <c r="V25" s="45">
        <v>2</v>
      </c>
      <c r="W25" s="45" t="s">
        <v>342</v>
      </c>
      <c r="X25">
        <v>0</v>
      </c>
      <c r="Y25" s="50" t="s">
        <v>363</v>
      </c>
      <c r="Z25">
        <f t="shared" ref="Z25" si="22">AVERAGE(D25,D27)</f>
        <v>137.7302968270215</v>
      </c>
      <c r="AA25">
        <f>STDEVA(D25,D27)</f>
        <v>18.003358425808958</v>
      </c>
      <c r="AB25">
        <f>AVERAGE(E25,E27)</f>
        <v>15.413330122222892</v>
      </c>
      <c r="AC25">
        <f>STDEVA(E25,E27)</f>
        <v>1.0004822299887923</v>
      </c>
      <c r="AF25" s="50" t="s">
        <v>363</v>
      </c>
      <c r="AG25" s="50"/>
      <c r="AH25" s="50" t="s">
        <v>363</v>
      </c>
      <c r="AI25" s="50"/>
      <c r="AJ25">
        <v>0</v>
      </c>
      <c r="AK25">
        <v>0</v>
      </c>
      <c r="AO25">
        <f>AVERAGE(M25,M27)</f>
        <v>419.04539707387562</v>
      </c>
      <c r="AP25">
        <f>STDEVA(M25,M27)</f>
        <v>68.528775383040582</v>
      </c>
      <c r="AR25">
        <f>AVERAGE(O25,O27)</f>
        <v>36.503175988921676</v>
      </c>
      <c r="AS25">
        <f>STDEVA(O25,O27)</f>
        <v>4.8294554452916509</v>
      </c>
      <c r="AT25">
        <f>AVERAGE(P25,P27)</f>
        <v>38.00612619664038</v>
      </c>
      <c r="AU25">
        <f>STDEVA(P25,P27)</f>
        <v>4.8752221855996485</v>
      </c>
      <c r="AV25" s="50" t="s">
        <v>363</v>
      </c>
      <c r="AW25" s="50"/>
      <c r="AX25">
        <f>AVERAGE(R25,R27)</f>
        <v>33.113447528448432</v>
      </c>
      <c r="AY25">
        <f>STDEVA(R25,R27)</f>
        <v>4.1951071377668407</v>
      </c>
      <c r="AZ25">
        <f>AVERAGE(S25,S27)</f>
        <v>15.780977181046421</v>
      </c>
      <c r="BA25">
        <f>STDEVA(S25,S27)</f>
        <v>0.48055077323397849</v>
      </c>
      <c r="BB25">
        <f>AVERAGE(T25,T27)</f>
        <v>14.294207959540008</v>
      </c>
      <c r="BC25">
        <f>STDEVA(T25,T27)</f>
        <v>1.4975303165896099</v>
      </c>
      <c r="BD25">
        <f>AVERAGE(U25,U27)</f>
        <v>114.67991751460053</v>
      </c>
      <c r="BE25">
        <f>STDEVA(U25,U27)</f>
        <v>40.591373453401708</v>
      </c>
    </row>
    <row r="26" spans="1:57" x14ac:dyDescent="0.2">
      <c r="A26" s="9">
        <v>24</v>
      </c>
      <c r="B26" s="11" t="e">
        <v>#VALUE!</v>
      </c>
      <c r="C26" s="11" t="e">
        <v>#VALUE!</v>
      </c>
      <c r="D26" s="13">
        <v>97.873368777187054</v>
      </c>
      <c r="E26" s="14">
        <v>17.399710004833253</v>
      </c>
      <c r="F26" s="12">
        <v>0</v>
      </c>
      <c r="G26" s="12">
        <v>0</v>
      </c>
      <c r="H26" s="12">
        <v>0</v>
      </c>
      <c r="I26" s="11">
        <v>0</v>
      </c>
      <c r="J26" s="14">
        <v>77.573707104881592</v>
      </c>
      <c r="K26" s="12">
        <v>0</v>
      </c>
      <c r="L26" s="12">
        <v>0</v>
      </c>
      <c r="M26" s="14">
        <v>393.66843885935231</v>
      </c>
      <c r="N26" s="12">
        <v>0</v>
      </c>
      <c r="O26" s="14">
        <v>61.623972933784437</v>
      </c>
      <c r="P26" s="14">
        <v>34.799420009666505</v>
      </c>
      <c r="Q26" s="11" t="e">
        <v>#VALUE!</v>
      </c>
      <c r="R26" s="14">
        <v>25.374577090381827</v>
      </c>
      <c r="S26" s="14">
        <v>17.399710004833253</v>
      </c>
      <c r="T26" s="14">
        <v>13.049782503624938</v>
      </c>
      <c r="U26" s="11" t="e">
        <v>#VALUE!</v>
      </c>
      <c r="V26" s="45">
        <v>3</v>
      </c>
      <c r="W26" s="45" t="s">
        <v>341</v>
      </c>
    </row>
    <row r="27" spans="1:57" x14ac:dyDescent="0.2">
      <c r="A27" s="66">
        <v>25</v>
      </c>
      <c r="B27" s="34">
        <v>0</v>
      </c>
      <c r="C27" s="35" t="e">
        <v>#VALUE!</v>
      </c>
      <c r="D27" s="36">
        <v>125.00000000000001</v>
      </c>
      <c r="E27" s="37">
        <v>14.705882352941178</v>
      </c>
      <c r="F27" s="34">
        <v>0</v>
      </c>
      <c r="G27" s="34">
        <v>0</v>
      </c>
      <c r="H27" s="35" t="e">
        <v>#VALUE!</v>
      </c>
      <c r="I27" s="35" t="e">
        <v>#VALUE!</v>
      </c>
      <c r="J27" s="34">
        <v>0</v>
      </c>
      <c r="K27" s="34">
        <v>0</v>
      </c>
      <c r="L27" s="34">
        <v>0</v>
      </c>
      <c r="M27" s="37">
        <v>370.58823529411762</v>
      </c>
      <c r="N27" s="34">
        <v>0</v>
      </c>
      <c r="O27" s="37">
        <v>33.088235294117652</v>
      </c>
      <c r="P27" s="37">
        <v>34.558823529411768</v>
      </c>
      <c r="Q27" s="35" t="e">
        <v>#VALUE!</v>
      </c>
      <c r="R27" s="37">
        <v>30.147058823529409</v>
      </c>
      <c r="S27" s="37">
        <v>15.441176470588236</v>
      </c>
      <c r="T27" s="37">
        <v>13.235294117647058</v>
      </c>
      <c r="U27" s="37">
        <v>143.38235294117649</v>
      </c>
      <c r="V27" s="45">
        <v>4</v>
      </c>
      <c r="W27" s="45" t="s">
        <v>342</v>
      </c>
    </row>
    <row r="30" spans="1:57" x14ac:dyDescent="0.2">
      <c r="M30" s="19"/>
    </row>
    <row r="31" spans="1:57" x14ac:dyDescent="0.2">
      <c r="M31" s="53"/>
    </row>
    <row r="32" spans="1:57" x14ac:dyDescent="0.2">
      <c r="M32" s="31"/>
    </row>
  </sheetData>
  <mergeCells count="2">
    <mergeCell ref="A1:A2"/>
    <mergeCell ref="B1:U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Hoja2</vt:lpstr>
      <vt:lpstr>Hoja3</vt:lpstr>
      <vt:lpstr>Datos tratados</vt:lpstr>
      <vt:lpstr>Datos tratados finales (2)</vt:lpstr>
      <vt:lpstr>Datos tratados con eliminad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GG</cp:lastModifiedBy>
  <dcterms:created xsi:type="dcterms:W3CDTF">2017-03-17T13:08:17Z</dcterms:created>
  <dcterms:modified xsi:type="dcterms:W3CDTF">2017-09-19T14:07:14Z</dcterms:modified>
</cp:coreProperties>
</file>