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i\Documents\SymTriNMF\Result\"/>
    </mc:Choice>
  </mc:AlternateContent>
  <xr:revisionPtr revIDLastSave="0" documentId="13_ncr:1_{24006485-888A-433E-862F-FD74F134653E}" xr6:coauthVersionLast="47" xr6:coauthVersionMax="47" xr10:uidLastSave="{00000000-0000-0000-0000-000000000000}"/>
  <bookViews>
    <workbookView xWindow="-108" yWindow="-108" windowWidth="23256" windowHeight="12456" xr2:uid="{6193C913-17FE-47EE-A09B-3BE1BD262B9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E32" i="1"/>
  <c r="D32" i="1" s="1"/>
  <c r="C32" i="1"/>
  <c r="C38" i="1"/>
  <c r="E38" i="1"/>
  <c r="D38" i="1" s="1"/>
  <c r="E12" i="1"/>
  <c r="D12" i="1"/>
  <c r="C12" i="1"/>
  <c r="C11" i="1"/>
  <c r="E11" i="1"/>
  <c r="D11" i="1" s="1"/>
  <c r="E10" i="1"/>
  <c r="C10" i="1"/>
  <c r="D10" i="1"/>
  <c r="I43" i="1"/>
  <c r="I44" i="1"/>
  <c r="I45" i="1"/>
  <c r="I46" i="1"/>
  <c r="E54" i="1" s="1"/>
  <c r="I42" i="1"/>
  <c r="G43" i="1"/>
  <c r="G44" i="1"/>
  <c r="G45" i="1"/>
  <c r="G46" i="1"/>
  <c r="G42" i="1"/>
  <c r="E43" i="1"/>
  <c r="E44" i="1"/>
  <c r="E45" i="1"/>
  <c r="E46" i="1"/>
  <c r="C54" i="1" s="1"/>
  <c r="E42" i="1"/>
  <c r="C46" i="1"/>
  <c r="C45" i="1"/>
  <c r="C44" i="1"/>
  <c r="C43" i="1"/>
  <c r="B54" i="1"/>
  <c r="C42" i="1"/>
  <c r="E33" i="1"/>
  <c r="E34" i="1"/>
  <c r="D33" i="1"/>
  <c r="C33" i="1"/>
  <c r="C52" i="1"/>
  <c r="D54" i="1"/>
  <c r="E52" i="1"/>
  <c r="C51" i="1"/>
  <c r="D50" i="1"/>
  <c r="E36" i="1"/>
  <c r="D36" i="1" s="1"/>
  <c r="C36" i="1"/>
  <c r="B52" i="1" s="1"/>
  <c r="C8" i="1"/>
  <c r="E22" i="1" s="1"/>
  <c r="C30" i="1" s="1"/>
  <c r="E8" i="1"/>
  <c r="I22" i="1" s="1"/>
  <c r="E30" i="1" s="1"/>
  <c r="C37" i="1"/>
  <c r="E37" i="1"/>
  <c r="D37" i="1" s="1"/>
  <c r="C53" i="1" s="1"/>
  <c r="C35" i="1"/>
  <c r="E35" i="1"/>
  <c r="D35" i="1" s="1"/>
  <c r="C34" i="1"/>
  <c r="B50" i="1" s="1"/>
  <c r="D34" i="1"/>
  <c r="C4" i="1"/>
  <c r="E18" i="1" s="1"/>
  <c r="C26" i="1" s="1"/>
  <c r="C5" i="1"/>
  <c r="C19" i="1" s="1"/>
  <c r="B27" i="1" s="1"/>
  <c r="C6" i="1"/>
  <c r="C20" i="1" s="1"/>
  <c r="B28" i="1" s="1"/>
  <c r="C7" i="1"/>
  <c r="E21" i="1" s="1"/>
  <c r="C29" i="1" s="1"/>
  <c r="C9" i="1"/>
  <c r="E23" i="1" s="1"/>
  <c r="C31" i="1" s="1"/>
  <c r="C3" i="1"/>
  <c r="E17" i="1" s="1"/>
  <c r="C25" i="1" s="1"/>
  <c r="E4" i="1"/>
  <c r="I18" i="1" s="1"/>
  <c r="E26" i="1" s="1"/>
  <c r="E5" i="1"/>
  <c r="I19" i="1" s="1"/>
  <c r="E27" i="1" s="1"/>
  <c r="E6" i="1"/>
  <c r="D6" i="1" s="1"/>
  <c r="G20" i="1" s="1"/>
  <c r="D28" i="1" s="1"/>
  <c r="E7" i="1"/>
  <c r="D7" i="1" s="1"/>
  <c r="G21" i="1" s="1"/>
  <c r="D29" i="1" s="1"/>
  <c r="E9" i="1"/>
  <c r="I23" i="1" s="1"/>
  <c r="E31" i="1" s="1"/>
  <c r="E53" i="1" s="1"/>
  <c r="E3" i="1"/>
  <c r="D3" i="1" s="1"/>
  <c r="G17" i="1" s="1"/>
  <c r="D25" i="1" s="1"/>
  <c r="D51" i="1" l="1"/>
  <c r="C50" i="1"/>
  <c r="B51" i="1"/>
  <c r="B53" i="1"/>
  <c r="D9" i="1"/>
  <c r="G23" i="1" s="1"/>
  <c r="D31" i="1" s="1"/>
  <c r="D53" i="1" s="1"/>
  <c r="D8" i="1"/>
  <c r="G22" i="1" s="1"/>
  <c r="D30" i="1" s="1"/>
  <c r="D52" i="1" s="1"/>
  <c r="C17" i="1"/>
  <c r="B25" i="1" s="1"/>
  <c r="C23" i="1"/>
  <c r="B31" i="1" s="1"/>
  <c r="C22" i="1"/>
  <c r="B30" i="1" s="1"/>
  <c r="D5" i="1"/>
  <c r="G19" i="1" s="1"/>
  <c r="D27" i="1" s="1"/>
  <c r="D4" i="1"/>
  <c r="G18" i="1" s="1"/>
  <c r="D26" i="1" s="1"/>
  <c r="C21" i="1"/>
  <c r="B29" i="1" s="1"/>
  <c r="C18" i="1"/>
  <c r="B26" i="1" s="1"/>
  <c r="E20" i="1"/>
  <c r="C28" i="1" s="1"/>
  <c r="E19" i="1"/>
  <c r="C27" i="1" s="1"/>
  <c r="I17" i="1"/>
  <c r="E25" i="1" s="1"/>
  <c r="I21" i="1"/>
  <c r="E29" i="1" s="1"/>
  <c r="E51" i="1" s="1"/>
  <c r="I20" i="1"/>
  <c r="E28" i="1" s="1"/>
  <c r="E50" i="1" s="1"/>
</calcChain>
</file>

<file path=xl/sharedStrings.xml><?xml version="1.0" encoding="utf-8"?>
<sst xmlns="http://schemas.openxmlformats.org/spreadsheetml/2006/main" count="68" uniqueCount="39">
  <si>
    <t>n</t>
  </si>
  <si>
    <t>r</t>
  </si>
  <si>
    <t>symtrionmf</t>
  </si>
  <si>
    <t>sym</t>
  </si>
  <si>
    <t>onmf</t>
  </si>
  <si>
    <t>CBCL</t>
  </si>
  <si>
    <t>parametres</t>
  </si>
  <si>
    <t>tri</t>
  </si>
  <si>
    <t>mu</t>
  </si>
  <si>
    <t>ONMF</t>
  </si>
  <si>
    <t>TDT2</t>
  </si>
  <si>
    <t>paramètres</t>
  </si>
  <si>
    <t>erreur</t>
  </si>
  <si>
    <t>CD</t>
  </si>
  <si>
    <t>1.88</t>
  </si>
  <si>
    <t>1.67</t>
  </si>
  <si>
    <t>1.53</t>
  </si>
  <si>
    <t>1.35</t>
  </si>
  <si>
    <t>1.25</t>
  </si>
  <si>
    <t>1.07</t>
  </si>
  <si>
    <t>0.99</t>
  </si>
  <si>
    <t>0.949</t>
  </si>
  <si>
    <t>0.87</t>
  </si>
  <si>
    <t>0.818</t>
  </si>
  <si>
    <t>MU</t>
  </si>
  <si>
    <t>1.76</t>
  </si>
  <si>
    <t>1.71</t>
  </si>
  <si>
    <t>1.54</t>
  </si>
  <si>
    <t>1.39</t>
  </si>
  <si>
    <t>1.16</t>
  </si>
  <si>
    <t>0.962</t>
  </si>
  <si>
    <t>0.898</t>
  </si>
  <si>
    <t>1.68</t>
  </si>
  <si>
    <t>1.14</t>
  </si>
  <si>
    <t>1.03</t>
  </si>
  <si>
    <t>0.689</t>
  </si>
  <si>
    <t>0.639</t>
  </si>
  <si>
    <t>SymNMF</t>
  </si>
  <si>
    <t>symtrinouv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</si>
</sst>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44722222222222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525371828521433E-2"/>
          <c:y val="0.26372739865850098"/>
          <c:w val="0.87114129483814529"/>
          <c:h val="0.6153546952464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Feuil1!$B$24</c:f>
              <c:strCache>
                <c:ptCount val="1"/>
                <c:pt idx="0">
                  <c:v>tri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Feuil1!$A$25:$A$31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Feuil1!$B$25:$B$31</c:f>
              <c:numCache>
                <c:formatCode>General</c:formatCode>
                <c:ptCount val="7"/>
                <c:pt idx="0">
                  <c:v>0.13562758620689655</c:v>
                </c:pt>
                <c:pt idx="1">
                  <c:v>0.13452185792349727</c:v>
                </c:pt>
                <c:pt idx="2">
                  <c:v>0.13153333333333334</c:v>
                </c:pt>
                <c:pt idx="3">
                  <c:v>0.12531725888324874</c:v>
                </c:pt>
                <c:pt idx="4">
                  <c:v>0.10847587719298246</c:v>
                </c:pt>
                <c:pt idx="5">
                  <c:v>8.5610198789974071E-2</c:v>
                </c:pt>
                <c:pt idx="6">
                  <c:v>6.5998668442077232E-2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F-4918-B7C1-8F342F5C2AEC}"/>
            </c:ext>
          </c:extLst>
        </c:ser>
        <c:ser>
          <c:idx val="1"/>
          <c:order val="1"/>
          <c:tx>
            <c:strRef>
              <c:f>Feuil1!$C$24</c:f>
              <c:strCache>
                <c:ptCount val="1"/>
                <c:pt idx="0">
                  <c:v>mu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Feuil1!$A$25:$A$31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Feuil1!$C$25:$C$31</c:f>
              <c:numCache>
                <c:formatCode>General</c:formatCode>
                <c:ptCount val="7"/>
                <c:pt idx="0">
                  <c:v>0.13550344827586205</c:v>
                </c:pt>
                <c:pt idx="1">
                  <c:v>0.13427595628415301</c:v>
                </c:pt>
                <c:pt idx="2">
                  <c:v>0.13127999999999998</c:v>
                </c:pt>
                <c:pt idx="3">
                  <c:v>0.12506345177664974</c:v>
                </c:pt>
                <c:pt idx="4">
                  <c:v>0.10827850877192982</c:v>
                </c:pt>
                <c:pt idx="5">
                  <c:v>8.5496974935177189E-2</c:v>
                </c:pt>
                <c:pt idx="6">
                  <c:v>6.593741677762982E-2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F-4918-B7C1-8F342F5C2AEC}"/>
            </c:ext>
          </c:extLst>
        </c:ser>
        <c:ser>
          <c:idx val="2"/>
          <c:order val="2"/>
          <c:tx>
            <c:strRef>
              <c:f>Feuil1!$D$24</c:f>
              <c:strCache>
                <c:ptCount val="1"/>
                <c:pt idx="0">
                  <c:v>onmf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Feuil1!$A$25:$A$31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Feuil1!$D$25:$D$31</c:f>
              <c:numCache>
                <c:formatCode>General</c:formatCode>
                <c:ptCount val="7"/>
                <c:pt idx="0">
                  <c:v>5.4554016620498615E-2</c:v>
                </c:pt>
                <c:pt idx="1">
                  <c:v>3.9022556390977445E-2</c:v>
                </c:pt>
                <c:pt idx="2">
                  <c:v>2.7385041551246537E-2</c:v>
                </c:pt>
                <c:pt idx="3">
                  <c:v>1.9582508903838544E-2</c:v>
                </c:pt>
                <c:pt idx="4">
                  <c:v>1.2481742634097204E-2</c:v>
                </c:pt>
                <c:pt idx="5">
                  <c:v>8.5909799168975062E-3</c:v>
                </c:pt>
                <c:pt idx="6">
                  <c:v>6.5499934045640425E-3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9F-4918-B7C1-8F342F5C2AEC}"/>
            </c:ext>
          </c:extLst>
        </c:ser>
        <c:ser>
          <c:idx val="3"/>
          <c:order val="3"/>
          <c:tx>
            <c:strRef>
              <c:f>Feuil1!$E$24</c:f>
              <c:strCache>
                <c:ptCount val="1"/>
                <c:pt idx="0">
                  <c:v>sym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Feuil1!$A$25:$A$31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Feuil1!$E$25:$E$31</c:f>
              <c:numCache>
                <c:formatCode>General</c:formatCode>
                <c:ptCount val="7"/>
                <c:pt idx="0">
                  <c:v>9.1366574330563249E-2</c:v>
                </c:pt>
                <c:pt idx="1">
                  <c:v>5.5033795013850417E-2</c:v>
                </c:pt>
                <c:pt idx="2">
                  <c:v>3.4479916897506929E-2</c:v>
                </c:pt>
                <c:pt idx="3">
                  <c:v>2.3014312096029547E-2</c:v>
                </c:pt>
                <c:pt idx="4">
                  <c:v>1.3824376731301938E-2</c:v>
                </c:pt>
                <c:pt idx="5">
                  <c:v>9.22280701754386E-3</c:v>
                </c:pt>
                <c:pt idx="6">
                  <c:v>6.9193905817174512E-3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F-4918-B7C1-8F342F5C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53488"/>
        <c:axId val="1609640528"/>
      </c:scatterChart>
      <c:valAx>
        <c:axId val="16096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9640528"/>
        <c:crosses val="autoZero"/>
        <c:crossBetween val="midCat"/>
      </c:valAx>
      <c:valAx>
        <c:axId val="16096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965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Feuil1!$A$50:$A$54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Feuil1!$B$50:$B$54</c:f>
              <c:numCache>
                <c:formatCode>General</c:formatCode>
                <c:ptCount val="5"/>
                <c:pt idx="0">
                  <c:v>8.6677631578947367E-2</c:v>
                </c:pt>
                <c:pt idx="1">
                  <c:v>9.3468118195956462E-2</c:v>
                </c:pt>
                <c:pt idx="2">
                  <c:v>8.7690355329949232E-2</c:v>
                </c:pt>
                <c:pt idx="3">
                  <c:v>6.921587608906099E-2</c:v>
                </c:pt>
                <c:pt idx="4">
                  <c:v>5.4136429608127715E-2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7-4685-A186-0139656612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Feuil1!$A$50:$A$54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Feuil1!$C$50:$C$54</c:f>
              <c:numCache>
                <c:formatCode>General</c:formatCode>
                <c:ptCount val="5"/>
                <c:pt idx="0">
                  <c:v>8.601973684210526E-2</c:v>
                </c:pt>
                <c:pt idx="1">
                  <c:v>9.253499222395023E-2</c:v>
                </c:pt>
                <c:pt idx="2">
                  <c:v>8.4644670050761428E-2</c:v>
                </c:pt>
                <c:pt idx="3">
                  <c:v>6.8247821878025167E-2</c:v>
                </c:pt>
                <c:pt idx="4">
                  <c:v>5.341074020319303E-2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7-4685-A186-0139656612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Feuil1!$A$50:$A$54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Feuil1!$D$50:$D$54</c:f>
              <c:numCache>
                <c:formatCode>General</c:formatCode>
                <c:ptCount val="5"/>
                <c:pt idx="0">
                  <c:v>2.6564739608217869E-2</c:v>
                </c:pt>
                <c:pt idx="1">
                  <c:v>1.7837235228539576E-2</c:v>
                </c:pt>
                <c:pt idx="2">
                  <c:v>1.114320462146549E-2</c:v>
                </c:pt>
                <c:pt idx="3">
                  <c:v>7.9640468227424755E-3</c:v>
                </c:pt>
                <c:pt idx="4">
                  <c:v>6.2908106386367259E-3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07-4685-A186-0139656612F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Feuil1!$A$50:$A$54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Feuil1!$E$50:$E$54</c:f>
              <c:numCache>
                <c:formatCode>General</c:formatCode>
                <c:ptCount val="5"/>
                <c:pt idx="0">
                  <c:v>0.04</c:v>
                </c:pt>
                <c:pt idx="1">
                  <c:v>2.387959866220736E-2</c:v>
                </c:pt>
                <c:pt idx="2">
                  <c:v>1.3963210702341137E-2</c:v>
                </c:pt>
                <c:pt idx="3">
                  <c:v>9.8104793756967675E-3</c:v>
                </c:pt>
                <c:pt idx="4">
                  <c:v>7.571070234113712E-3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07-4685-A186-01396566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01343"/>
        <c:axId val="640093663"/>
      </c:scatterChart>
      <c:valAx>
        <c:axId val="6401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093663"/>
        <c:crosses val="autoZero"/>
        <c:crossBetween val="midCat"/>
      </c:valAx>
      <c:valAx>
        <c:axId val="6400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10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22</xdr:row>
      <xdr:rowOff>110490</xdr:rowOff>
    </xdr:from>
    <xdr:to>
      <xdr:col>15</xdr:col>
      <xdr:colOff>304800</xdr:colOff>
      <xdr:row>38</xdr:row>
      <xdr:rowOff>110490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DCE30EF-968F-B416-DD21-BB27632E9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46</xdr:row>
      <xdr:rowOff>156210</xdr:rowOff>
    </xdr:from>
    <xdr:to>
      <xdr:col>11</xdr:col>
      <xdr:colOff>99060</xdr:colOff>
      <xdr:row>61</xdr:row>
      <xdr:rowOff>156210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9A9D092-2B7F-7166-8FFA-E7635B1E0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FB86-6E5F-4CE4-95BD-C8158E010CD5}">
  <dimension ref="A1:J54"/>
  <sheetViews>
    <sheetView tabSelected="1" zoomScale="85" zoomScaleNormal="85" workbookViewId="0">
      <selection activeCell="H4" sqref="H4"/>
    </sheetView>
  </sheetViews>
  <sheetFormatPr baseColWidth="10" defaultRowHeight="14.4" x14ac:dyDescent="0.3"/>
  <sheetData>
    <row r="1" spans="1:10" x14ac:dyDescent="0.3">
      <c r="A1" t="s">
        <v>6</v>
      </c>
    </row>
    <row r="2" spans="1:10" x14ac:dyDescent="0.3">
      <c r="A2" t="s">
        <v>0</v>
      </c>
      <c r="B2" t="s">
        <v>1</v>
      </c>
      <c r="C2" t="s">
        <v>2</v>
      </c>
      <c r="D2" t="s">
        <v>4</v>
      </c>
      <c r="E2" t="s">
        <v>3</v>
      </c>
      <c r="G2" t="s">
        <v>38</v>
      </c>
    </row>
    <row r="3" spans="1:10" x14ac:dyDescent="0.3">
      <c r="A3">
        <v>361</v>
      </c>
      <c r="B3">
        <v>3</v>
      </c>
      <c r="C3">
        <f>0.5*(B3-1)*B3+2*A3</f>
        <v>725</v>
      </c>
      <c r="D3">
        <f>E3+2*A3</f>
        <v>1805</v>
      </c>
      <c r="E3">
        <f>A3*B3</f>
        <v>1083</v>
      </c>
      <c r="G3">
        <f>2*A3</f>
        <v>722</v>
      </c>
    </row>
    <row r="4" spans="1:10" x14ac:dyDescent="0.3">
      <c r="A4">
        <v>361</v>
      </c>
      <c r="B4">
        <v>5</v>
      </c>
      <c r="C4">
        <f t="shared" ref="C4:C9" si="0">0.5*(B4-1)*B4+2*A4</f>
        <v>732</v>
      </c>
      <c r="D4">
        <f t="shared" ref="D4:D11" si="1">E4+2*A4</f>
        <v>2527</v>
      </c>
      <c r="E4">
        <f t="shared" ref="E4:E9" si="2">A4*B4</f>
        <v>1805</v>
      </c>
      <c r="G4">
        <f t="shared" ref="G4:G12" si="3">2*A4</f>
        <v>722</v>
      </c>
    </row>
    <row r="5" spans="1:10" x14ac:dyDescent="0.3">
      <c r="A5">
        <v>361</v>
      </c>
      <c r="B5">
        <v>8</v>
      </c>
      <c r="C5">
        <f t="shared" si="0"/>
        <v>750</v>
      </c>
      <c r="D5">
        <f t="shared" si="1"/>
        <v>3610</v>
      </c>
      <c r="E5">
        <f t="shared" si="2"/>
        <v>2888</v>
      </c>
      <c r="G5">
        <f t="shared" si="3"/>
        <v>722</v>
      </c>
    </row>
    <row r="6" spans="1:10" x14ac:dyDescent="0.3">
      <c r="A6">
        <v>361</v>
      </c>
      <c r="B6">
        <v>12</v>
      </c>
      <c r="C6">
        <f t="shared" si="0"/>
        <v>788</v>
      </c>
      <c r="D6">
        <f t="shared" si="1"/>
        <v>5054</v>
      </c>
      <c r="E6">
        <f t="shared" si="2"/>
        <v>4332</v>
      </c>
      <c r="G6">
        <f t="shared" si="3"/>
        <v>722</v>
      </c>
    </row>
    <row r="7" spans="1:10" x14ac:dyDescent="0.3">
      <c r="A7">
        <v>361</v>
      </c>
      <c r="B7">
        <v>20</v>
      </c>
      <c r="C7">
        <f t="shared" si="0"/>
        <v>912</v>
      </c>
      <c r="D7">
        <f t="shared" si="1"/>
        <v>7942</v>
      </c>
      <c r="E7">
        <f t="shared" si="2"/>
        <v>7220</v>
      </c>
      <c r="G7">
        <f t="shared" si="3"/>
        <v>722</v>
      </c>
    </row>
    <row r="8" spans="1:10" x14ac:dyDescent="0.3">
      <c r="A8">
        <v>361</v>
      </c>
      <c r="B8">
        <v>30</v>
      </c>
      <c r="C8">
        <f t="shared" si="0"/>
        <v>1157</v>
      </c>
      <c r="D8">
        <f t="shared" si="1"/>
        <v>11552</v>
      </c>
      <c r="E8">
        <f t="shared" si="2"/>
        <v>10830</v>
      </c>
      <c r="G8">
        <f t="shared" si="3"/>
        <v>722</v>
      </c>
    </row>
    <row r="9" spans="1:10" x14ac:dyDescent="0.3">
      <c r="A9">
        <v>361</v>
      </c>
      <c r="B9">
        <v>40</v>
      </c>
      <c r="C9">
        <f t="shared" si="0"/>
        <v>1502</v>
      </c>
      <c r="D9">
        <f t="shared" si="1"/>
        <v>15162</v>
      </c>
      <c r="E9">
        <f t="shared" si="2"/>
        <v>14440</v>
      </c>
      <c r="G9">
        <f t="shared" si="3"/>
        <v>722</v>
      </c>
    </row>
    <row r="10" spans="1:10" x14ac:dyDescent="0.3">
      <c r="A10">
        <v>361</v>
      </c>
      <c r="B10">
        <v>2</v>
      </c>
      <c r="C10">
        <f>0.5*(B10-1)*B10+2*A10</f>
        <v>723</v>
      </c>
      <c r="D10">
        <f t="shared" si="1"/>
        <v>1444</v>
      </c>
      <c r="E10">
        <f>A10*B10</f>
        <v>722</v>
      </c>
      <c r="G10">
        <f t="shared" si="3"/>
        <v>722</v>
      </c>
    </row>
    <row r="11" spans="1:10" x14ac:dyDescent="0.3">
      <c r="A11">
        <v>361</v>
      </c>
      <c r="B11">
        <v>25</v>
      </c>
      <c r="C11">
        <f>0.5*(B11-1)*B11+2*A11</f>
        <v>1022</v>
      </c>
      <c r="D11">
        <f t="shared" si="1"/>
        <v>9747</v>
      </c>
      <c r="E11">
        <f>A11*B11</f>
        <v>9025</v>
      </c>
      <c r="G11">
        <f t="shared" si="3"/>
        <v>722</v>
      </c>
    </row>
    <row r="12" spans="1:10" x14ac:dyDescent="0.3">
      <c r="A12">
        <v>361</v>
      </c>
      <c r="B12">
        <v>50</v>
      </c>
      <c r="C12">
        <f>0.5*(B12-1)*B12+2*A12</f>
        <v>1947</v>
      </c>
      <c r="D12">
        <f>E12+2*A12</f>
        <v>18772</v>
      </c>
      <c r="E12">
        <f>A12*B12</f>
        <v>18050</v>
      </c>
      <c r="G12">
        <f t="shared" si="3"/>
        <v>722</v>
      </c>
    </row>
    <row r="15" spans="1:10" x14ac:dyDescent="0.3">
      <c r="A15" t="s">
        <v>5</v>
      </c>
      <c r="B15" t="s">
        <v>7</v>
      </c>
      <c r="D15" t="s">
        <v>8</v>
      </c>
      <c r="F15" t="s">
        <v>9</v>
      </c>
      <c r="H15" t="s">
        <v>3</v>
      </c>
      <c r="J15" t="s">
        <v>38</v>
      </c>
    </row>
    <row r="16" spans="1:10" x14ac:dyDescent="0.3">
      <c r="A16" t="s">
        <v>1</v>
      </c>
    </row>
    <row r="17" spans="1:9" x14ac:dyDescent="0.3">
      <c r="A17">
        <v>3</v>
      </c>
      <c r="B17">
        <v>1.67</v>
      </c>
      <c r="C17">
        <f t="shared" ref="C17:C23" si="4">(100-B17)/C3</f>
        <v>0.13562758620689655</v>
      </c>
      <c r="D17">
        <v>1.76</v>
      </c>
      <c r="E17">
        <f t="shared" ref="E17:E23" si="5">(100-D17)/C3</f>
        <v>0.13550344827586205</v>
      </c>
      <c r="F17">
        <v>1.53</v>
      </c>
      <c r="G17">
        <f t="shared" ref="G17:G23" si="6">(100-F17)/D3</f>
        <v>5.4554016620498615E-2</v>
      </c>
      <c r="H17">
        <v>1.05</v>
      </c>
      <c r="I17">
        <f t="shared" ref="I17:I23" si="7">(100-H17)/E3</f>
        <v>9.1366574330563249E-2</v>
      </c>
    </row>
    <row r="18" spans="1:9" x14ac:dyDescent="0.3">
      <c r="A18">
        <v>5</v>
      </c>
      <c r="B18">
        <v>1.53</v>
      </c>
      <c r="C18">
        <f t="shared" si="4"/>
        <v>0.13452185792349727</v>
      </c>
      <c r="D18">
        <v>1.71</v>
      </c>
      <c r="E18">
        <f t="shared" si="5"/>
        <v>0.13427595628415301</v>
      </c>
      <c r="F18">
        <v>1.39</v>
      </c>
      <c r="G18">
        <f t="shared" si="6"/>
        <v>3.9022556390977445E-2</v>
      </c>
      <c r="H18">
        <v>0.66400000000000003</v>
      </c>
      <c r="I18">
        <f t="shared" si="7"/>
        <v>5.5033795013850417E-2</v>
      </c>
    </row>
    <row r="19" spans="1:9" x14ac:dyDescent="0.3">
      <c r="A19">
        <v>8</v>
      </c>
      <c r="B19">
        <v>1.35</v>
      </c>
      <c r="C19">
        <f t="shared" si="4"/>
        <v>0.13153333333333334</v>
      </c>
      <c r="D19">
        <v>1.54</v>
      </c>
      <c r="E19">
        <f t="shared" si="5"/>
        <v>0.13127999999999998</v>
      </c>
      <c r="F19">
        <v>1.1399999999999999</v>
      </c>
      <c r="G19">
        <f t="shared" si="6"/>
        <v>2.7385041551246537E-2</v>
      </c>
      <c r="H19">
        <v>0.42199999999999999</v>
      </c>
      <c r="I19">
        <f t="shared" si="7"/>
        <v>3.4479916897506929E-2</v>
      </c>
    </row>
    <row r="20" spans="1:9" x14ac:dyDescent="0.3">
      <c r="A20">
        <v>12</v>
      </c>
      <c r="B20">
        <v>1.25</v>
      </c>
      <c r="C20">
        <f t="shared" si="4"/>
        <v>0.12531725888324874</v>
      </c>
      <c r="D20">
        <v>1.45</v>
      </c>
      <c r="E20">
        <f t="shared" si="5"/>
        <v>0.12506345177664974</v>
      </c>
      <c r="F20">
        <v>1.03</v>
      </c>
      <c r="G20">
        <f t="shared" si="6"/>
        <v>1.9582508903838544E-2</v>
      </c>
      <c r="H20">
        <v>0.30199999999999999</v>
      </c>
      <c r="I20">
        <f t="shared" si="7"/>
        <v>2.3014312096029547E-2</v>
      </c>
    </row>
    <row r="21" spans="1:9" x14ac:dyDescent="0.3">
      <c r="A21">
        <v>20</v>
      </c>
      <c r="B21">
        <v>1.07</v>
      </c>
      <c r="C21">
        <f t="shared" si="4"/>
        <v>0.10847587719298246</v>
      </c>
      <c r="D21">
        <v>1.25</v>
      </c>
      <c r="E21">
        <f t="shared" si="5"/>
        <v>0.10827850877192982</v>
      </c>
      <c r="F21">
        <v>0.87</v>
      </c>
      <c r="G21">
        <f t="shared" si="6"/>
        <v>1.2481742634097204E-2</v>
      </c>
      <c r="H21">
        <v>0.188</v>
      </c>
      <c r="I21">
        <f t="shared" si="7"/>
        <v>1.3824376731301938E-2</v>
      </c>
    </row>
    <row r="22" spans="1:9" x14ac:dyDescent="0.3">
      <c r="A22">
        <v>30</v>
      </c>
      <c r="B22">
        <v>0.94899999999999995</v>
      </c>
      <c r="C22">
        <f t="shared" si="4"/>
        <v>8.5610198789974071E-2</v>
      </c>
      <c r="D22">
        <v>1.08</v>
      </c>
      <c r="E22">
        <f t="shared" si="5"/>
        <v>8.5496974935177189E-2</v>
      </c>
      <c r="F22">
        <v>0.75700000000000001</v>
      </c>
      <c r="G22">
        <f t="shared" si="6"/>
        <v>8.5909799168975062E-3</v>
      </c>
      <c r="H22">
        <v>0.11700000000000001</v>
      </c>
      <c r="I22">
        <f t="shared" si="7"/>
        <v>9.22280701754386E-3</v>
      </c>
    </row>
    <row r="23" spans="1:9" x14ac:dyDescent="0.3">
      <c r="A23">
        <v>40</v>
      </c>
      <c r="B23">
        <v>0.87</v>
      </c>
      <c r="C23">
        <f t="shared" si="4"/>
        <v>6.5998668442077232E-2</v>
      </c>
      <c r="D23">
        <v>0.96199999999999997</v>
      </c>
      <c r="E23">
        <f t="shared" si="5"/>
        <v>6.593741677762982E-2</v>
      </c>
      <c r="F23">
        <v>0.68899999999999995</v>
      </c>
      <c r="G23">
        <f t="shared" si="6"/>
        <v>6.5499934045640425E-3</v>
      </c>
      <c r="H23">
        <v>8.4000000000000005E-2</v>
      </c>
      <c r="I23">
        <f t="shared" si="7"/>
        <v>6.9193905817174512E-3</v>
      </c>
    </row>
    <row r="24" spans="1:9" x14ac:dyDescent="0.3">
      <c r="A24" t="s">
        <v>1</v>
      </c>
      <c r="B24" t="s">
        <v>7</v>
      </c>
      <c r="C24" t="s">
        <v>8</v>
      </c>
      <c r="D24" t="s">
        <v>4</v>
      </c>
      <c r="E24" t="s">
        <v>3</v>
      </c>
    </row>
    <row r="25" spans="1:9" x14ac:dyDescent="0.3">
      <c r="A25">
        <v>3</v>
      </c>
      <c r="B25">
        <f>C17</f>
        <v>0.13562758620689655</v>
      </c>
      <c r="C25">
        <f>E17</f>
        <v>0.13550344827586205</v>
      </c>
      <c r="D25">
        <f>G17</f>
        <v>5.4554016620498615E-2</v>
      </c>
      <c r="E25">
        <f>I17</f>
        <v>9.1366574330563249E-2</v>
      </c>
    </row>
    <row r="26" spans="1:9" x14ac:dyDescent="0.3">
      <c r="A26">
        <v>5</v>
      </c>
      <c r="B26">
        <f t="shared" ref="B26:B30" si="8">C18</f>
        <v>0.13452185792349727</v>
      </c>
      <c r="C26">
        <f t="shared" ref="C26:C31" si="9">E18</f>
        <v>0.13427595628415301</v>
      </c>
      <c r="D26">
        <f t="shared" ref="D26:D31" si="10">G18</f>
        <v>3.9022556390977445E-2</v>
      </c>
      <c r="E26">
        <f t="shared" ref="E26:E31" si="11">I18</f>
        <v>5.5033795013850417E-2</v>
      </c>
    </row>
    <row r="27" spans="1:9" x14ac:dyDescent="0.3">
      <c r="A27">
        <v>8</v>
      </c>
      <c r="B27">
        <f t="shared" si="8"/>
        <v>0.13153333333333334</v>
      </c>
      <c r="C27">
        <f t="shared" si="9"/>
        <v>0.13127999999999998</v>
      </c>
      <c r="D27">
        <f t="shared" si="10"/>
        <v>2.7385041551246537E-2</v>
      </c>
      <c r="E27">
        <f t="shared" si="11"/>
        <v>3.4479916897506929E-2</v>
      </c>
    </row>
    <row r="28" spans="1:9" x14ac:dyDescent="0.3">
      <c r="A28">
        <v>12</v>
      </c>
      <c r="B28">
        <f t="shared" si="8"/>
        <v>0.12531725888324874</v>
      </c>
      <c r="C28">
        <f t="shared" si="9"/>
        <v>0.12506345177664974</v>
      </c>
      <c r="D28">
        <f t="shared" si="10"/>
        <v>1.9582508903838544E-2</v>
      </c>
      <c r="E28">
        <f t="shared" si="11"/>
        <v>2.3014312096029547E-2</v>
      </c>
    </row>
    <row r="29" spans="1:9" x14ac:dyDescent="0.3">
      <c r="A29">
        <v>20</v>
      </c>
      <c r="B29">
        <f t="shared" si="8"/>
        <v>0.10847587719298246</v>
      </c>
      <c r="C29">
        <f t="shared" si="9"/>
        <v>0.10827850877192982</v>
      </c>
      <c r="D29">
        <f t="shared" si="10"/>
        <v>1.2481742634097204E-2</v>
      </c>
      <c r="E29">
        <f t="shared" si="11"/>
        <v>1.3824376731301938E-2</v>
      </c>
    </row>
    <row r="30" spans="1:9" x14ac:dyDescent="0.3">
      <c r="A30">
        <v>30</v>
      </c>
      <c r="B30">
        <f t="shared" si="8"/>
        <v>8.5610198789974071E-2</v>
      </c>
      <c r="C30">
        <f t="shared" si="9"/>
        <v>8.5496974935177189E-2</v>
      </c>
      <c r="D30">
        <f t="shared" si="10"/>
        <v>8.5909799168975062E-3</v>
      </c>
      <c r="E30">
        <f t="shared" si="11"/>
        <v>9.22280701754386E-3</v>
      </c>
    </row>
    <row r="31" spans="1:9" x14ac:dyDescent="0.3">
      <c r="A31">
        <v>40</v>
      </c>
      <c r="B31">
        <f>C23</f>
        <v>6.5998668442077232E-2</v>
      </c>
      <c r="C31">
        <f t="shared" si="9"/>
        <v>6.593741677762982E-2</v>
      </c>
      <c r="D31">
        <f t="shared" si="10"/>
        <v>6.5499934045640425E-3</v>
      </c>
      <c r="E31">
        <f t="shared" si="11"/>
        <v>6.9193905817174512E-3</v>
      </c>
    </row>
    <row r="32" spans="1:9" x14ac:dyDescent="0.3">
      <c r="A32">
        <v>299</v>
      </c>
      <c r="B32">
        <v>2</v>
      </c>
      <c r="C32">
        <f t="shared" ref="C32:C38" si="12">0.5*(B32-1)*B32+2*A32</f>
        <v>599</v>
      </c>
      <c r="D32">
        <f t="shared" ref="D32:D38" si="13">E32+2*A32</f>
        <v>1196</v>
      </c>
      <c r="E32">
        <f t="shared" ref="E32:E38" si="14">A32*B32</f>
        <v>598</v>
      </c>
    </row>
    <row r="33" spans="1:9" x14ac:dyDescent="0.3">
      <c r="A33">
        <v>299</v>
      </c>
      <c r="B33">
        <v>5</v>
      </c>
      <c r="C33">
        <f t="shared" si="12"/>
        <v>608</v>
      </c>
      <c r="D33">
        <f t="shared" si="13"/>
        <v>2093</v>
      </c>
      <c r="E33">
        <f t="shared" si="14"/>
        <v>1495</v>
      </c>
    </row>
    <row r="34" spans="1:9" x14ac:dyDescent="0.3">
      <c r="A34">
        <v>299</v>
      </c>
      <c r="B34">
        <v>10</v>
      </c>
      <c r="C34">
        <f t="shared" si="12"/>
        <v>643</v>
      </c>
      <c r="D34">
        <f t="shared" si="13"/>
        <v>3588</v>
      </c>
      <c r="E34">
        <f t="shared" si="14"/>
        <v>2990</v>
      </c>
    </row>
    <row r="35" spans="1:9" x14ac:dyDescent="0.3">
      <c r="A35">
        <v>299</v>
      </c>
      <c r="B35">
        <v>20</v>
      </c>
      <c r="C35">
        <f t="shared" si="12"/>
        <v>788</v>
      </c>
      <c r="D35">
        <f t="shared" si="13"/>
        <v>6578</v>
      </c>
      <c r="E35">
        <f t="shared" si="14"/>
        <v>5980</v>
      </c>
    </row>
    <row r="36" spans="1:9" x14ac:dyDescent="0.3">
      <c r="A36">
        <v>299</v>
      </c>
      <c r="B36">
        <v>30</v>
      </c>
      <c r="C36">
        <f t="shared" si="12"/>
        <v>1033</v>
      </c>
      <c r="D36">
        <f t="shared" si="13"/>
        <v>9568</v>
      </c>
      <c r="E36">
        <f t="shared" si="14"/>
        <v>8970</v>
      </c>
    </row>
    <row r="37" spans="1:9" x14ac:dyDescent="0.3">
      <c r="A37">
        <v>299</v>
      </c>
      <c r="B37">
        <v>40</v>
      </c>
      <c r="C37">
        <f t="shared" si="12"/>
        <v>1378</v>
      </c>
      <c r="D37">
        <f t="shared" si="13"/>
        <v>12558</v>
      </c>
      <c r="E37">
        <f t="shared" si="14"/>
        <v>11960</v>
      </c>
    </row>
    <row r="38" spans="1:9" x14ac:dyDescent="0.3">
      <c r="A38">
        <v>299</v>
      </c>
      <c r="B38">
        <v>100</v>
      </c>
      <c r="C38">
        <f t="shared" si="12"/>
        <v>5548</v>
      </c>
      <c r="D38">
        <f t="shared" si="13"/>
        <v>30498</v>
      </c>
      <c r="E38">
        <f t="shared" si="14"/>
        <v>29900</v>
      </c>
    </row>
    <row r="40" spans="1:9" x14ac:dyDescent="0.3">
      <c r="A40" t="s">
        <v>10</v>
      </c>
      <c r="B40" t="s">
        <v>7</v>
      </c>
      <c r="D40" t="s">
        <v>8</v>
      </c>
      <c r="F40" t="s">
        <v>9</v>
      </c>
      <c r="H40" t="s">
        <v>3</v>
      </c>
    </row>
    <row r="41" spans="1:9" x14ac:dyDescent="0.3">
      <c r="A41" t="s">
        <v>1</v>
      </c>
    </row>
    <row r="42" spans="1:9" x14ac:dyDescent="0.3">
      <c r="A42">
        <v>5</v>
      </c>
      <c r="B42">
        <v>47.3</v>
      </c>
      <c r="C42">
        <f>(100-B42)/C33</f>
        <v>8.6677631578947367E-2</v>
      </c>
      <c r="D42">
        <v>47.7</v>
      </c>
      <c r="E42">
        <f>(100-D42)/C33</f>
        <v>8.601973684210526E-2</v>
      </c>
      <c r="F42">
        <v>44.4</v>
      </c>
      <c r="G42">
        <f>(100-F42)/D33</f>
        <v>2.6564739608217869E-2</v>
      </c>
      <c r="H42">
        <v>40.200000000000003</v>
      </c>
      <c r="I42">
        <f>(100-H42)/E33</f>
        <v>0.04</v>
      </c>
    </row>
    <row r="43" spans="1:9" x14ac:dyDescent="0.3">
      <c r="A43">
        <v>10</v>
      </c>
      <c r="B43">
        <v>39.9</v>
      </c>
      <c r="C43">
        <f t="shared" ref="C43:C46" si="15">(100-B43)/C34</f>
        <v>9.3468118195956462E-2</v>
      </c>
      <c r="D43">
        <v>40.5</v>
      </c>
      <c r="E43">
        <f t="shared" ref="E43:E46" si="16">(100-D43)/C34</f>
        <v>9.253499222395023E-2</v>
      </c>
      <c r="F43">
        <v>36</v>
      </c>
      <c r="G43">
        <f t="shared" ref="G43:G46" si="17">(100-F43)/D34</f>
        <v>1.7837235228539576E-2</v>
      </c>
      <c r="H43">
        <v>28.6</v>
      </c>
      <c r="I43">
        <f t="shared" ref="I43:I46" si="18">(100-H43)/E34</f>
        <v>2.387959866220736E-2</v>
      </c>
    </row>
    <row r="44" spans="1:9" x14ac:dyDescent="0.3">
      <c r="A44">
        <v>20</v>
      </c>
      <c r="B44">
        <v>30.9</v>
      </c>
      <c r="C44">
        <f t="shared" si="15"/>
        <v>8.7690355329949232E-2</v>
      </c>
      <c r="D44">
        <v>33.299999999999997</v>
      </c>
      <c r="E44">
        <f t="shared" si="16"/>
        <v>8.4644670050761428E-2</v>
      </c>
      <c r="F44">
        <v>26.7</v>
      </c>
      <c r="G44">
        <f t="shared" si="17"/>
        <v>1.114320462146549E-2</v>
      </c>
      <c r="H44">
        <v>16.5</v>
      </c>
      <c r="I44">
        <f t="shared" si="18"/>
        <v>1.3963210702341137E-2</v>
      </c>
    </row>
    <row r="45" spans="1:9" x14ac:dyDescent="0.3">
      <c r="A45">
        <v>30</v>
      </c>
      <c r="B45">
        <v>28.5</v>
      </c>
      <c r="C45">
        <f t="shared" si="15"/>
        <v>6.921587608906099E-2</v>
      </c>
      <c r="D45">
        <v>29.5</v>
      </c>
      <c r="E45">
        <f t="shared" si="16"/>
        <v>6.8247821878025167E-2</v>
      </c>
      <c r="F45">
        <v>23.8</v>
      </c>
      <c r="G45">
        <f t="shared" si="17"/>
        <v>7.9640468227424755E-3</v>
      </c>
      <c r="H45">
        <v>12</v>
      </c>
      <c r="I45">
        <f t="shared" si="18"/>
        <v>9.8104793756967675E-3</v>
      </c>
    </row>
    <row r="46" spans="1:9" x14ac:dyDescent="0.3">
      <c r="A46">
        <v>40</v>
      </c>
      <c r="B46">
        <v>25.4</v>
      </c>
      <c r="C46">
        <f t="shared" si="15"/>
        <v>5.4136429608127715E-2</v>
      </c>
      <c r="D46">
        <v>26.4</v>
      </c>
      <c r="E46">
        <f t="shared" si="16"/>
        <v>5.341074020319303E-2</v>
      </c>
      <c r="F46">
        <v>21</v>
      </c>
      <c r="G46">
        <f t="shared" si="17"/>
        <v>6.2908106386367259E-3</v>
      </c>
      <c r="H46">
        <v>9.4499999999999993</v>
      </c>
      <c r="I46">
        <f t="shared" si="18"/>
        <v>7.571070234113712E-3</v>
      </c>
    </row>
    <row r="49" spans="1:5" x14ac:dyDescent="0.3">
      <c r="A49" t="s">
        <v>1</v>
      </c>
      <c r="B49" t="s">
        <v>7</v>
      </c>
      <c r="C49" t="s">
        <v>8</v>
      </c>
      <c r="D49" t="s">
        <v>4</v>
      </c>
      <c r="E49" t="s">
        <v>3</v>
      </c>
    </row>
    <row r="50" spans="1:5" x14ac:dyDescent="0.3">
      <c r="A50">
        <v>5</v>
      </c>
      <c r="B50">
        <f>C42</f>
        <v>8.6677631578947367E-2</v>
      </c>
      <c r="C50">
        <f>E42</f>
        <v>8.601973684210526E-2</v>
      </c>
      <c r="D50">
        <f>G42</f>
        <v>2.6564739608217869E-2</v>
      </c>
      <c r="E50">
        <f>I42</f>
        <v>0.04</v>
      </c>
    </row>
    <row r="51" spans="1:5" x14ac:dyDescent="0.3">
      <c r="A51">
        <v>10</v>
      </c>
      <c r="B51">
        <f t="shared" ref="B51:B54" si="19">C43</f>
        <v>9.3468118195956462E-2</v>
      </c>
      <c r="C51">
        <f t="shared" ref="C51:C54" si="20">E43</f>
        <v>9.253499222395023E-2</v>
      </c>
      <c r="D51">
        <f t="shared" ref="D51:D54" si="21">G43</f>
        <v>1.7837235228539576E-2</v>
      </c>
      <c r="E51">
        <f t="shared" ref="E51:E54" si="22">I43</f>
        <v>2.387959866220736E-2</v>
      </c>
    </row>
    <row r="52" spans="1:5" x14ac:dyDescent="0.3">
      <c r="A52">
        <v>20</v>
      </c>
      <c r="B52">
        <f t="shared" si="19"/>
        <v>8.7690355329949232E-2</v>
      </c>
      <c r="C52">
        <f t="shared" si="20"/>
        <v>8.4644670050761428E-2</v>
      </c>
      <c r="D52">
        <f t="shared" si="21"/>
        <v>1.114320462146549E-2</v>
      </c>
      <c r="E52">
        <f t="shared" si="22"/>
        <v>1.3963210702341137E-2</v>
      </c>
    </row>
    <row r="53" spans="1:5" x14ac:dyDescent="0.3">
      <c r="A53">
        <v>30</v>
      </c>
      <c r="B53">
        <f t="shared" si="19"/>
        <v>6.921587608906099E-2</v>
      </c>
      <c r="C53">
        <f t="shared" si="20"/>
        <v>6.8247821878025167E-2</v>
      </c>
      <c r="D53">
        <f t="shared" si="21"/>
        <v>7.9640468227424755E-3</v>
      </c>
      <c r="E53">
        <f t="shared" si="22"/>
        <v>9.8104793756967675E-3</v>
      </c>
    </row>
    <row r="54" spans="1:5" x14ac:dyDescent="0.3">
      <c r="A54">
        <v>40</v>
      </c>
      <c r="B54">
        <f t="shared" si="19"/>
        <v>5.4136429608127715E-2</v>
      </c>
      <c r="C54">
        <f t="shared" si="20"/>
        <v>5.341074020319303E-2</v>
      </c>
      <c r="D54">
        <f t="shared" si="21"/>
        <v>6.2908106386367259E-3</v>
      </c>
      <c r="E54">
        <f t="shared" si="22"/>
        <v>7.571070234113712E-3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B431-2539-4C5B-BDEF-F80775154597}">
  <dimension ref="A2:H29"/>
  <sheetViews>
    <sheetView zoomScale="74" workbookViewId="0">
      <selection activeCell="A3" sqref="A3:H14"/>
    </sheetView>
  </sheetViews>
  <sheetFormatPr baseColWidth="10" defaultRowHeight="14.4" x14ac:dyDescent="0.3"/>
  <cols>
    <col min="4" max="4" width="13.109375" customWidth="1"/>
  </cols>
  <sheetData>
    <row r="2" spans="1:8" x14ac:dyDescent="0.3">
      <c r="A2" t="s">
        <v>5</v>
      </c>
    </row>
    <row r="3" spans="1:8" x14ac:dyDescent="0.3">
      <c r="A3" t="s">
        <v>13</v>
      </c>
      <c r="C3" t="s">
        <v>24</v>
      </c>
      <c r="E3" t="s">
        <v>9</v>
      </c>
      <c r="G3" t="s">
        <v>37</v>
      </c>
    </row>
    <row r="4" spans="1:8" x14ac:dyDescent="0.3">
      <c r="A4" t="s">
        <v>11</v>
      </c>
      <c r="B4" t="s">
        <v>12</v>
      </c>
      <c r="C4" t="s">
        <v>11</v>
      </c>
      <c r="D4" t="s">
        <v>12</v>
      </c>
      <c r="E4" t="s">
        <v>11</v>
      </c>
      <c r="F4" t="s">
        <v>12</v>
      </c>
      <c r="G4" t="s">
        <v>11</v>
      </c>
      <c r="H4" t="s">
        <v>12</v>
      </c>
    </row>
    <row r="5" spans="1:8" x14ac:dyDescent="0.3">
      <c r="A5">
        <v>723</v>
      </c>
      <c r="B5" s="2" t="s">
        <v>14</v>
      </c>
      <c r="C5">
        <v>723</v>
      </c>
      <c r="D5" s="1">
        <v>1.9</v>
      </c>
      <c r="E5">
        <v>1444</v>
      </c>
      <c r="F5" t="s">
        <v>32</v>
      </c>
      <c r="G5">
        <v>722</v>
      </c>
      <c r="H5">
        <v>1.35</v>
      </c>
    </row>
    <row r="6" spans="1:8" x14ac:dyDescent="0.3">
      <c r="A6">
        <v>725</v>
      </c>
      <c r="B6" t="s">
        <v>15</v>
      </c>
      <c r="C6">
        <v>725</v>
      </c>
      <c r="D6" t="s">
        <v>25</v>
      </c>
      <c r="E6">
        <v>1805</v>
      </c>
      <c r="F6" t="s">
        <v>16</v>
      </c>
      <c r="G6">
        <v>1083</v>
      </c>
      <c r="H6">
        <v>1.05</v>
      </c>
    </row>
    <row r="7" spans="1:8" x14ac:dyDescent="0.3">
      <c r="A7">
        <v>732</v>
      </c>
      <c r="B7" t="s">
        <v>16</v>
      </c>
      <c r="C7">
        <v>732</v>
      </c>
      <c r="D7" t="s">
        <v>26</v>
      </c>
      <c r="E7">
        <v>2527</v>
      </c>
      <c r="F7" t="s">
        <v>28</v>
      </c>
      <c r="G7">
        <v>1805</v>
      </c>
      <c r="H7">
        <v>0.66400000000000003</v>
      </c>
    </row>
    <row r="8" spans="1:8" x14ac:dyDescent="0.3">
      <c r="A8">
        <v>750</v>
      </c>
      <c r="B8" t="s">
        <v>17</v>
      </c>
      <c r="C8">
        <v>750</v>
      </c>
      <c r="D8" t="s">
        <v>27</v>
      </c>
      <c r="E8">
        <v>3610</v>
      </c>
      <c r="F8" t="s">
        <v>33</v>
      </c>
      <c r="G8">
        <v>2888</v>
      </c>
      <c r="H8">
        <v>0.42199999999999999</v>
      </c>
    </row>
    <row r="9" spans="1:8" x14ac:dyDescent="0.3">
      <c r="A9">
        <v>788</v>
      </c>
      <c r="B9" t="s">
        <v>18</v>
      </c>
      <c r="C9">
        <v>788</v>
      </c>
      <c r="D9" t="s">
        <v>28</v>
      </c>
      <c r="E9">
        <v>5054</v>
      </c>
      <c r="F9" t="s">
        <v>34</v>
      </c>
      <c r="G9">
        <v>4332</v>
      </c>
      <c r="H9">
        <v>0.30199999999999999</v>
      </c>
    </row>
    <row r="10" spans="1:8" x14ac:dyDescent="0.3">
      <c r="A10">
        <v>912</v>
      </c>
      <c r="B10" t="s">
        <v>19</v>
      </c>
      <c r="C10">
        <v>912</v>
      </c>
      <c r="D10" t="s">
        <v>18</v>
      </c>
      <c r="E10">
        <v>7942</v>
      </c>
      <c r="F10">
        <v>0.87</v>
      </c>
      <c r="G10">
        <v>7220</v>
      </c>
      <c r="H10">
        <v>0.188</v>
      </c>
    </row>
    <row r="11" spans="1:8" x14ac:dyDescent="0.3">
      <c r="A11">
        <v>1022</v>
      </c>
      <c r="B11" t="s">
        <v>20</v>
      </c>
      <c r="C11">
        <v>1022</v>
      </c>
      <c r="D11" t="s">
        <v>29</v>
      </c>
      <c r="E11">
        <v>9747</v>
      </c>
      <c r="F11">
        <v>0.80700000000000005</v>
      </c>
      <c r="G11">
        <v>9025</v>
      </c>
      <c r="H11">
        <v>0.14299999999999999</v>
      </c>
    </row>
    <row r="12" spans="1:8" x14ac:dyDescent="0.3">
      <c r="A12">
        <v>1157</v>
      </c>
      <c r="B12" t="s">
        <v>21</v>
      </c>
      <c r="C12">
        <v>1157</v>
      </c>
      <c r="D12">
        <v>1.08</v>
      </c>
      <c r="E12">
        <v>11552</v>
      </c>
      <c r="F12">
        <v>0.75700000000000001</v>
      </c>
      <c r="G12">
        <v>10830</v>
      </c>
      <c r="H12">
        <v>0.11700000000000001</v>
      </c>
    </row>
    <row r="13" spans="1:8" x14ac:dyDescent="0.3">
      <c r="A13">
        <v>1502</v>
      </c>
      <c r="B13" t="s">
        <v>22</v>
      </c>
      <c r="C13">
        <v>1502</v>
      </c>
      <c r="D13" t="s">
        <v>30</v>
      </c>
      <c r="E13">
        <v>15162</v>
      </c>
      <c r="F13" t="s">
        <v>35</v>
      </c>
      <c r="G13">
        <v>14440</v>
      </c>
      <c r="H13">
        <v>8.4000000000000005E-2</v>
      </c>
    </row>
    <row r="14" spans="1:8" x14ac:dyDescent="0.3">
      <c r="A14">
        <v>1947</v>
      </c>
      <c r="B14" t="s">
        <v>23</v>
      </c>
      <c r="C14">
        <v>1947</v>
      </c>
      <c r="D14" t="s">
        <v>31</v>
      </c>
      <c r="E14">
        <v>18772</v>
      </c>
      <c r="F14" t="s">
        <v>36</v>
      </c>
      <c r="G14">
        <v>18050</v>
      </c>
      <c r="H14">
        <v>6.2E-2</v>
      </c>
    </row>
    <row r="20" spans="5:5" x14ac:dyDescent="0.3">
      <c r="E20">
        <v>1444</v>
      </c>
    </row>
    <row r="21" spans="5:5" x14ac:dyDescent="0.3">
      <c r="E21">
        <v>1805</v>
      </c>
    </row>
    <row r="22" spans="5:5" x14ac:dyDescent="0.3">
      <c r="E22">
        <v>2527</v>
      </c>
    </row>
    <row r="23" spans="5:5" x14ac:dyDescent="0.3">
      <c r="E23">
        <v>3610</v>
      </c>
    </row>
    <row r="24" spans="5:5" x14ac:dyDescent="0.3">
      <c r="E24">
        <v>5054</v>
      </c>
    </row>
    <row r="25" spans="5:5" x14ac:dyDescent="0.3">
      <c r="E25">
        <v>7942</v>
      </c>
    </row>
    <row r="26" spans="5:5" x14ac:dyDescent="0.3">
      <c r="E26">
        <v>9747</v>
      </c>
    </row>
    <row r="27" spans="5:5" x14ac:dyDescent="0.3">
      <c r="E27">
        <v>11552</v>
      </c>
    </row>
    <row r="28" spans="5:5" x14ac:dyDescent="0.3">
      <c r="E28">
        <v>15162</v>
      </c>
    </row>
    <row r="29" spans="5:5" x14ac:dyDescent="0.3">
      <c r="E29">
        <v>18772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DACHE</dc:creator>
  <cp:lastModifiedBy>Alexandra DACHE</cp:lastModifiedBy>
  <dcterms:created xsi:type="dcterms:W3CDTF">2024-04-16T13:38:56Z</dcterms:created>
  <dcterms:modified xsi:type="dcterms:W3CDTF">2024-04-25T23:02:07Z</dcterms:modified>
</cp:coreProperties>
</file>