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1DE18601-98C6-4A39-B78A-8A8726E2B84E}" xr6:coauthVersionLast="47" xr6:coauthVersionMax="47" xr10:uidLastSave="{00000000-0000-0000-0000-000000000000}"/>
  <bookViews>
    <workbookView xWindow="-108" yWindow="-108" windowWidth="30936" windowHeight="168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27" i="11" s="1"/>
  <c r="H7" i="11"/>
  <c r="I5" i="11" l="1"/>
  <c r="F27" i="11"/>
  <c r="E9" i="11"/>
  <c r="F9" i="11" s="1"/>
  <c r="E10" i="11" l="1"/>
  <c r="H14" i="11"/>
  <c r="H8" i="11"/>
  <c r="H9" i="11" l="1"/>
  <c r="F10" i="11"/>
  <c r="E11" i="11" s="1"/>
  <c r="I6" i="11"/>
  <c r="H10" i="11" l="1"/>
  <c r="F11" i="11"/>
  <c r="E12" i="11" s="1"/>
  <c r="J5" i="11"/>
  <c r="K5" i="11" s="1"/>
  <c r="L5" i="11" s="1"/>
  <c r="M5" i="11" s="1"/>
  <c r="N5" i="11" s="1"/>
  <c r="O5" i="11" s="1"/>
  <c r="P5" i="11" s="1"/>
  <c r="I4" i="11"/>
  <c r="H11" i="11" l="1"/>
  <c r="F12" i="11"/>
  <c r="E13" i="11" s="1"/>
  <c r="P4" i="11"/>
  <c r="Q5" i="11"/>
  <c r="R5" i="11" s="1"/>
  <c r="S5" i="11" s="1"/>
  <c r="T5" i="11" s="1"/>
  <c r="U5" i="11" s="1"/>
  <c r="V5" i="11" s="1"/>
  <c r="W5" i="11" s="1"/>
  <c r="J6" i="11"/>
  <c r="H12" i="11" l="1"/>
  <c r="F13" i="11"/>
  <c r="W4" i="11"/>
  <c r="X5" i="11"/>
  <c r="Y5" i="11" s="1"/>
  <c r="Z5" i="11" s="1"/>
  <c r="AA5" i="11" s="1"/>
  <c r="AB5" i="11" s="1"/>
  <c r="AC5" i="11" s="1"/>
  <c r="AD5" i="11" s="1"/>
  <c r="K6" i="11"/>
  <c r="E16" i="11" l="1"/>
  <c r="E19" i="11"/>
  <c r="F19" i="11" s="1"/>
  <c r="F16" i="11"/>
  <c r="E17" i="11" s="1"/>
  <c r="E23" i="11" s="1"/>
  <c r="F23" i="11" s="1"/>
  <c r="H13" i="11"/>
  <c r="AE5" i="11"/>
  <c r="AF5" i="11" s="1"/>
  <c r="AG5" i="11" s="1"/>
  <c r="AH5" i="11" s="1"/>
  <c r="AI5" i="11" s="1"/>
  <c r="AJ5" i="11" s="1"/>
  <c r="AD4" i="11"/>
  <c r="L6" i="11"/>
  <c r="E20" i="11" l="1"/>
  <c r="F20" i="11" s="1"/>
  <c r="E24" i="11"/>
  <c r="F17" i="11"/>
  <c r="H15" i="11"/>
  <c r="AK5" i="11"/>
  <c r="AL5" i="11" s="1"/>
  <c r="AM5" i="11" s="1"/>
  <c r="AN5" i="11" s="1"/>
  <c r="AO5" i="11" s="1"/>
  <c r="AP5" i="11" s="1"/>
  <c r="AQ5" i="11" s="1"/>
  <c r="M6" i="11"/>
  <c r="F24" i="11" l="1"/>
  <c r="E25" i="11"/>
  <c r="E21" i="11" s="1"/>
  <c r="F21" i="11" s="1"/>
  <c r="H16" i="11"/>
  <c r="H27" i="11"/>
  <c r="H26" i="11"/>
  <c r="AR5" i="11"/>
  <c r="AS5" i="11" s="1"/>
  <c r="AK4" i="11"/>
  <c r="N6" i="11"/>
  <c r="H17" i="11" l="1"/>
  <c r="AT5" i="11"/>
  <c r="AS6" i="11"/>
  <c r="AR4" i="11"/>
  <c r="O6" i="11"/>
  <c r="H18" i="11" l="1"/>
  <c r="H21" i="11"/>
  <c r="AU5" i="11"/>
  <c r="AT6" i="11"/>
  <c r="H22" i="11" l="1"/>
  <c r="AV5" i="11"/>
  <c r="AU6" i="11"/>
  <c r="P6" i="11"/>
  <c r="Q6" i="11"/>
  <c r="AW5" i="11" l="1"/>
  <c r="AV6" i="11"/>
  <c r="R6" i="11"/>
  <c r="F25" i="11" l="1"/>
  <c r="H23" i="11"/>
  <c r="AX5" i="11"/>
  <c r="AY5" i="11" s="1"/>
  <c r="AW6" i="11"/>
  <c r="S6" i="11"/>
  <c r="H24" i="11" l="1"/>
  <c r="AY6" i="11"/>
  <c r="AZ5" i="11"/>
  <c r="AY4" i="11"/>
  <c r="AX6" i="11"/>
  <c r="T6" i="11"/>
  <c r="H25" i="11" l="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Q6" i="11" l="1"/>
  <c r="BR5" i="11"/>
  <c r="AK6" i="11"/>
  <c r="BS5" i="11" l="1"/>
  <c r="BR6" i="11"/>
  <c r="AL6" i="11"/>
  <c r="BS6" i="11" l="1"/>
  <c r="BT5" i="11"/>
  <c r="AM6" i="11"/>
  <c r="BU5" i="11" l="1"/>
  <c r="BT4" i="11"/>
  <c r="BT6" i="11"/>
  <c r="AN6" i="11"/>
  <c r="BU6" i="11" l="1"/>
  <c r="BV5" i="11"/>
  <c r="AO6" i="11"/>
  <c r="BV6" i="11" l="1"/>
  <c r="BW5" i="11"/>
  <c r="AP6" i="11"/>
  <c r="BW6" i="11" l="1"/>
  <c r="BX5" i="11"/>
  <c r="AQ6" i="11"/>
  <c r="BX6" i="11" l="1"/>
  <c r="BY5" i="11"/>
  <c r="AR6" i="11"/>
  <c r="BY6" i="11" l="1"/>
  <c r="BZ5" i="11"/>
  <c r="BZ6" i="11" l="1"/>
  <c r="CA5" i="11"/>
  <c r="CB5" i="11" l="1"/>
  <c r="CA4" i="11"/>
  <c r="CA6" i="11"/>
  <c r="CC5" i="11" l="1"/>
  <c r="CB6" i="11"/>
  <c r="CC6" i="11" l="1"/>
  <c r="CD5" i="11"/>
  <c r="CD6" i="11" l="1"/>
  <c r="CE5" i="11"/>
  <c r="CE6" i="11" l="1"/>
  <c r="CF5" i="11"/>
  <c r="CF6" i="11" l="1"/>
  <c r="CG5" i="11"/>
  <c r="CG6" i="11" l="1"/>
  <c r="CH5" i="11"/>
  <c r="CI5" i="11" l="1"/>
  <c r="CH4" i="11"/>
  <c r="CH6" i="11"/>
  <c r="CJ5" i="11" l="1"/>
  <c r="CI6" i="11"/>
  <c r="CJ6" i="11" l="1"/>
  <c r="CK5" i="11"/>
  <c r="CK6" i="11" l="1"/>
  <c r="CL5" i="11"/>
  <c r="CL6" i="11" l="1"/>
  <c r="CM5" i="11"/>
  <c r="CM6" i="11" l="1"/>
  <c r="CN5" i="11"/>
  <c r="CN6" i="11" l="1"/>
  <c r="CO5" i="11"/>
  <c r="CP5" i="11" l="1"/>
  <c r="CO4" i="11"/>
  <c r="CO6" i="11"/>
  <c r="CQ5" i="11" l="1"/>
  <c r="CP6" i="11"/>
  <c r="CQ6" i="11" l="1"/>
  <c r="CR5" i="11"/>
  <c r="CR6" i="11" l="1"/>
  <c r="CS5" i="11"/>
  <c r="CS6" i="11" l="1"/>
  <c r="CT5" i="11"/>
  <c r="CT6" i="11" l="1"/>
  <c r="CU5" i="11"/>
  <c r="CU6" i="11" l="1"/>
</calcChain>
</file>

<file path=xl/sharedStrings.xml><?xml version="1.0" encoding="utf-8"?>
<sst xmlns="http://schemas.openxmlformats.org/spreadsheetml/2006/main" count="59" uniqueCount="58">
  <si>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</si>
  <si>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</si>
  <si>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</si>
  <si>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</si>
  <si>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</si>
  <si>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</si>
  <si>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</si>
  <si>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</si>
  <si>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</si>
  <si>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</si>
  <si>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</si>
  <si>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</si>
  <si>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</si>
  <si>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</si>
  <si>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</si>
  <si>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</si>
  <si>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</si>
  <si>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</si>
  <si>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</si>
  <si>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</si>
  <si>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</si>
  <si>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</si>
  <si>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</si>
  <si>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</si>
  <si>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</si>
  <si>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</si>
  <si>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</si>
  <si>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</si>
  <si>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</si>
  <si>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</si>
  <si>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</si>
  <si>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</si>
  <si>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</si>
  <si>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</si>
  <si>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</si>
  <si>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</si>
  <si>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</si>
  <si>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Définition du cadre</t>
  </si>
  <si>
    <t>Brainstorming</t>
  </si>
  <si>
    <t>Recherches applications existantes</t>
  </si>
  <si>
    <t>Synthèse recherches</t>
  </si>
  <si>
    <t>Définition fonctionnalités du livrable</t>
  </si>
  <si>
    <t>Présentation professeurs</t>
  </si>
  <si>
    <t>Développement de l'application</t>
  </si>
  <si>
    <t xml:space="preserve">   Conception schéma relationnel</t>
  </si>
  <si>
    <t xml:space="preserve">   Conception des requêtes</t>
  </si>
  <si>
    <t xml:space="preserve">   Next/React</t>
  </si>
  <si>
    <t xml:space="preserve">   CSS</t>
  </si>
  <si>
    <t>Rendu final</t>
  </si>
  <si>
    <t>Rapport</t>
  </si>
  <si>
    <t>NOTRE PROJET</t>
  </si>
  <si>
    <t>Base de données</t>
  </si>
  <si>
    <t>Frontend</t>
  </si>
  <si>
    <t>Backend</t>
  </si>
  <si>
    <t xml:space="preserve">   Algorithmique</t>
  </si>
  <si>
    <t xml:space="preserve">   Flask</t>
  </si>
  <si>
    <t xml:space="preserve">   Réception/Émission en JSON</t>
  </si>
  <si>
    <t xml:space="preserve">   JSX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</si>
</sst>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5" fillId="11" borderId="2" xfId="0" applyFont="1" applyFill="1" applyBorder="1" applyAlignment="1">
      <alignment horizontal="left" vertical="center" indent="1"/>
    </xf>
    <xf numFmtId="0" fontId="7" fillId="11" borderId="2" xfId="11" applyFill="1">
      <alignment horizontal="center" vertical="center"/>
    </xf>
    <xf numFmtId="9" fontId="4" fillId="11" borderId="2" xfId="2" applyFont="1" applyFill="1" applyBorder="1" applyAlignment="1">
      <alignment horizontal="center" vertical="center"/>
    </xf>
    <xf numFmtId="165" fontId="0" fillId="11" borderId="2" xfId="0" applyNumberFormat="1" applyFill="1" applyBorder="1" applyAlignment="1">
      <alignment horizontal="center" vertical="center"/>
    </xf>
    <xf numFmtId="165" fontId="4" fillId="11" borderId="2" xfId="0" applyNumberFormat="1" applyFont="1" applyFill="1" applyBorder="1" applyAlignment="1">
      <alignment horizontal="center" vertical="center"/>
    </xf>
    <xf numFmtId="165" fontId="7" fillId="7" borderId="2" xfId="10" applyFill="1">
      <alignment horizontal="center" vertical="center"/>
    </xf>
    <xf numFmtId="0" fontId="5" fillId="7" borderId="2" xfId="12" applyFont="1" applyFill="1">
      <alignment horizontal="left" vertical="center" indent="2"/>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8"/>
  <sheetViews>
    <sheetView showGridLines="0" tabSelected="1" showRuler="0" zoomScaleNormal="100" zoomScalePageLayoutView="70" workbookViewId="0">
      <pane ySplit="6" topLeftCell="A7" activePane="bottomLeft" state="frozen"/>
      <selection pane="bottomLeft" activeCell="D2" sqref="D2"/>
    </sheetView>
  </sheetViews>
  <sheetFormatPr baseColWidth="10" defaultColWidth="8.88671875"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43" t="s">
        <v>27</v>
      </c>
      <c r="B1" s="46" t="s">
        <v>50</v>
      </c>
      <c r="C1" s="1"/>
      <c r="D1" s="2"/>
      <c r="E1" s="4"/>
      <c r="F1" s="31"/>
      <c r="H1" s="2"/>
      <c r="I1" s="62"/>
    </row>
    <row r="2" spans="1:120" ht="30" customHeight="1" x14ac:dyDescent="0.35">
      <c r="A2" s="42" t="s">
        <v>23</v>
      </c>
      <c r="B2" s="47"/>
      <c r="I2" s="63"/>
    </row>
    <row r="3" spans="1:120" ht="30" customHeight="1" x14ac:dyDescent="0.3">
      <c r="A3" s="42" t="s">
        <v>34</v>
      </c>
      <c r="B3" s="48"/>
      <c r="C3" s="76" t="s">
        <v>0</v>
      </c>
      <c r="D3" s="77"/>
      <c r="E3" s="75">
        <f ca="1">TODAY()-9</f>
        <v>44844</v>
      </c>
      <c r="F3" s="75"/>
    </row>
    <row r="4" spans="1:120" ht="30" customHeight="1" x14ac:dyDescent="0.3">
      <c r="A4" s="43" t="s">
        <v>28</v>
      </c>
      <c r="C4" s="76" t="s">
        <v>7</v>
      </c>
      <c r="D4" s="77"/>
      <c r="E4" s="7">
        <v>1</v>
      </c>
      <c r="I4" s="72">
        <f ca="1">I5</f>
        <v>44844</v>
      </c>
      <c r="J4" s="73"/>
      <c r="K4" s="73"/>
      <c r="L4" s="73"/>
      <c r="M4" s="73"/>
      <c r="N4" s="73"/>
      <c r="O4" s="74"/>
      <c r="P4" s="72">
        <f ca="1">P5</f>
        <v>44851</v>
      </c>
      <c r="Q4" s="73"/>
      <c r="R4" s="73"/>
      <c r="S4" s="73"/>
      <c r="T4" s="73"/>
      <c r="U4" s="73"/>
      <c r="V4" s="74"/>
      <c r="W4" s="72">
        <f ca="1">W5</f>
        <v>44858</v>
      </c>
      <c r="X4" s="73"/>
      <c r="Y4" s="73"/>
      <c r="Z4" s="73"/>
      <c r="AA4" s="73"/>
      <c r="AB4" s="73"/>
      <c r="AC4" s="74"/>
      <c r="AD4" s="72">
        <f ca="1">AD5</f>
        <v>44865</v>
      </c>
      <c r="AE4" s="73"/>
      <c r="AF4" s="73"/>
      <c r="AG4" s="73"/>
      <c r="AH4" s="73"/>
      <c r="AI4" s="73"/>
      <c r="AJ4" s="74"/>
      <c r="AK4" s="72">
        <f ca="1">AK5</f>
        <v>44872</v>
      </c>
      <c r="AL4" s="73"/>
      <c r="AM4" s="73"/>
      <c r="AN4" s="73"/>
      <c r="AO4" s="73"/>
      <c r="AP4" s="73"/>
      <c r="AQ4" s="74"/>
      <c r="AR4" s="72">
        <f ca="1">AR5</f>
        <v>44879</v>
      </c>
      <c r="AS4" s="73"/>
      <c r="AT4" s="73"/>
      <c r="AU4" s="73"/>
      <c r="AV4" s="73"/>
      <c r="AW4" s="73"/>
      <c r="AX4" s="74"/>
      <c r="AY4" s="72">
        <f ca="1">AY5</f>
        <v>44886</v>
      </c>
      <c r="AZ4" s="73"/>
      <c r="BA4" s="73"/>
      <c r="BB4" s="73"/>
      <c r="BC4" s="73"/>
      <c r="BD4" s="73"/>
      <c r="BE4" s="74"/>
      <c r="BF4" s="72">
        <f ca="1">BF5</f>
        <v>44893</v>
      </c>
      <c r="BG4" s="73"/>
      <c r="BH4" s="73"/>
      <c r="BI4" s="73"/>
      <c r="BJ4" s="73"/>
      <c r="BK4" s="73"/>
      <c r="BL4" s="74"/>
      <c r="BM4" s="72">
        <f ca="1">BM5</f>
        <v>44900</v>
      </c>
      <c r="BN4" s="73"/>
      <c r="BO4" s="73"/>
      <c r="BP4" s="73"/>
      <c r="BQ4" s="73"/>
      <c r="BR4" s="73"/>
      <c r="BS4" s="74"/>
      <c r="BT4" s="72">
        <f ca="1">BT5</f>
        <v>44907</v>
      </c>
      <c r="BU4" s="73"/>
      <c r="BV4" s="73"/>
      <c r="BW4" s="73"/>
      <c r="BX4" s="73"/>
      <c r="BY4" s="73"/>
      <c r="BZ4" s="74"/>
      <c r="CA4" s="72">
        <f ca="1">CA5</f>
        <v>44914</v>
      </c>
      <c r="CB4" s="73"/>
      <c r="CC4" s="73"/>
      <c r="CD4" s="73"/>
      <c r="CE4" s="73"/>
      <c r="CF4" s="73"/>
      <c r="CG4" s="74"/>
      <c r="CH4" s="72">
        <f ca="1">CH5</f>
        <v>44921</v>
      </c>
      <c r="CI4" s="73"/>
      <c r="CJ4" s="73"/>
      <c r="CK4" s="73"/>
      <c r="CL4" s="73"/>
      <c r="CM4" s="73"/>
      <c r="CN4" s="74"/>
      <c r="CO4" s="72">
        <f ca="1">CO5</f>
        <v>44928</v>
      </c>
      <c r="CP4" s="73"/>
      <c r="CQ4" s="73"/>
      <c r="CR4" s="73"/>
      <c r="CS4" s="73"/>
      <c r="CT4" s="73"/>
      <c r="CU4" s="74"/>
    </row>
    <row r="5" spans="1:120" ht="15" customHeight="1" x14ac:dyDescent="0.3">
      <c r="A5" s="43" t="s">
        <v>29</v>
      </c>
      <c r="B5" s="61"/>
      <c r="C5" s="61"/>
      <c r="D5" s="61"/>
      <c r="E5" s="61"/>
      <c r="F5" s="61"/>
      <c r="G5" s="61"/>
      <c r="I5" s="11">
        <f ca="1">Project_Start-WEEKDAY(Project_Start,1)+2+7*(Display_Week-1)</f>
        <v>44844</v>
      </c>
      <c r="J5" s="10">
        <f ca="1">I5+1</f>
        <v>44845</v>
      </c>
      <c r="K5" s="10">
        <f t="shared" ref="K5:AX5" ca="1" si="0">J5+1</f>
        <v>44846</v>
      </c>
      <c r="L5" s="10">
        <f t="shared" ca="1" si="0"/>
        <v>44847</v>
      </c>
      <c r="M5" s="10">
        <f t="shared" ca="1" si="0"/>
        <v>44848</v>
      </c>
      <c r="N5" s="10">
        <f t="shared" ca="1" si="0"/>
        <v>44849</v>
      </c>
      <c r="O5" s="12">
        <f t="shared" ca="1" si="0"/>
        <v>44850</v>
      </c>
      <c r="P5" s="11">
        <f ca="1">O5+1</f>
        <v>44851</v>
      </c>
      <c r="Q5" s="10">
        <f ca="1">P5+1</f>
        <v>44852</v>
      </c>
      <c r="R5" s="10">
        <f t="shared" ca="1" si="0"/>
        <v>44853</v>
      </c>
      <c r="S5" s="10">
        <f t="shared" ca="1" si="0"/>
        <v>44854</v>
      </c>
      <c r="T5" s="10">
        <f t="shared" ca="1" si="0"/>
        <v>44855</v>
      </c>
      <c r="U5" s="10">
        <f t="shared" ca="1" si="0"/>
        <v>44856</v>
      </c>
      <c r="V5" s="12">
        <f t="shared" ca="1" si="0"/>
        <v>44857</v>
      </c>
      <c r="W5" s="11">
        <f ca="1">V5+1</f>
        <v>44858</v>
      </c>
      <c r="X5" s="10">
        <f ca="1">W5+1</f>
        <v>44859</v>
      </c>
      <c r="Y5" s="10">
        <f t="shared" ca="1" si="0"/>
        <v>44860</v>
      </c>
      <c r="Z5" s="10">
        <f t="shared" ca="1" si="0"/>
        <v>44861</v>
      </c>
      <c r="AA5" s="10">
        <f t="shared" ca="1" si="0"/>
        <v>44862</v>
      </c>
      <c r="AB5" s="10">
        <f t="shared" ca="1" si="0"/>
        <v>44863</v>
      </c>
      <c r="AC5" s="12">
        <f t="shared" ca="1" si="0"/>
        <v>44864</v>
      </c>
      <c r="AD5" s="11">
        <f ca="1">AC5+1</f>
        <v>44865</v>
      </c>
      <c r="AE5" s="10">
        <f ca="1">AD5+1</f>
        <v>44866</v>
      </c>
      <c r="AF5" s="10">
        <f t="shared" ca="1" si="0"/>
        <v>44867</v>
      </c>
      <c r="AG5" s="10">
        <f t="shared" ca="1" si="0"/>
        <v>44868</v>
      </c>
      <c r="AH5" s="10">
        <f t="shared" ca="1" si="0"/>
        <v>44869</v>
      </c>
      <c r="AI5" s="10">
        <f t="shared" ca="1" si="0"/>
        <v>44870</v>
      </c>
      <c r="AJ5" s="12">
        <f t="shared" ca="1" si="0"/>
        <v>44871</v>
      </c>
      <c r="AK5" s="11">
        <f ca="1">AJ5+1</f>
        <v>44872</v>
      </c>
      <c r="AL5" s="10">
        <f ca="1">AK5+1</f>
        <v>44873</v>
      </c>
      <c r="AM5" s="10">
        <f t="shared" ca="1" si="0"/>
        <v>44874</v>
      </c>
      <c r="AN5" s="10">
        <f t="shared" ca="1" si="0"/>
        <v>44875</v>
      </c>
      <c r="AO5" s="10">
        <f t="shared" ca="1" si="0"/>
        <v>44876</v>
      </c>
      <c r="AP5" s="10">
        <f t="shared" ca="1" si="0"/>
        <v>44877</v>
      </c>
      <c r="AQ5" s="12">
        <f t="shared" ca="1" si="0"/>
        <v>44878</v>
      </c>
      <c r="AR5" s="11">
        <f ca="1">AQ5+1</f>
        <v>44879</v>
      </c>
      <c r="AS5" s="10">
        <f ca="1">AR5+1</f>
        <v>44880</v>
      </c>
      <c r="AT5" s="10">
        <f t="shared" ca="1" si="0"/>
        <v>44881</v>
      </c>
      <c r="AU5" s="10">
        <f t="shared" ca="1" si="0"/>
        <v>44882</v>
      </c>
      <c r="AV5" s="10">
        <f t="shared" ca="1" si="0"/>
        <v>44883</v>
      </c>
      <c r="AW5" s="10">
        <f t="shared" ca="1" si="0"/>
        <v>44884</v>
      </c>
      <c r="AX5" s="12">
        <f t="shared" ca="1" si="0"/>
        <v>44885</v>
      </c>
      <c r="AY5" s="11">
        <f ca="1">AX5+1</f>
        <v>44886</v>
      </c>
      <c r="AZ5" s="10">
        <f ca="1">AY5+1</f>
        <v>44887</v>
      </c>
      <c r="BA5" s="10">
        <f t="shared" ref="BA5:BE5" ca="1" si="1">AZ5+1</f>
        <v>44888</v>
      </c>
      <c r="BB5" s="10">
        <f t="shared" ca="1" si="1"/>
        <v>44889</v>
      </c>
      <c r="BC5" s="10">
        <f t="shared" ca="1" si="1"/>
        <v>44890</v>
      </c>
      <c r="BD5" s="10">
        <f t="shared" ca="1" si="1"/>
        <v>44891</v>
      </c>
      <c r="BE5" s="12">
        <f t="shared" ca="1" si="1"/>
        <v>44892</v>
      </c>
      <c r="BF5" s="11">
        <f ca="1">BE5+1</f>
        <v>44893</v>
      </c>
      <c r="BG5" s="10">
        <f ca="1">BF5+1</f>
        <v>44894</v>
      </c>
      <c r="BH5" s="10">
        <f t="shared" ref="BH5:BL5" ca="1" si="2">BG5+1</f>
        <v>44895</v>
      </c>
      <c r="BI5" s="10">
        <f t="shared" ca="1" si="2"/>
        <v>44896</v>
      </c>
      <c r="BJ5" s="10">
        <f t="shared" ca="1" si="2"/>
        <v>44897</v>
      </c>
      <c r="BK5" s="10">
        <f t="shared" ca="1" si="2"/>
        <v>44898</v>
      </c>
      <c r="BL5" s="12">
        <f t="shared" ca="1" si="2"/>
        <v>44899</v>
      </c>
      <c r="BM5" s="11">
        <f ca="1">BL5+1</f>
        <v>44900</v>
      </c>
      <c r="BN5" s="10">
        <f ca="1">BM5+1</f>
        <v>44901</v>
      </c>
      <c r="BO5" s="10">
        <f t="shared" ref="BO5" ca="1" si="3">BN5+1</f>
        <v>44902</v>
      </c>
      <c r="BP5" s="10">
        <f t="shared" ref="BP5" ca="1" si="4">BO5+1</f>
        <v>44903</v>
      </c>
      <c r="BQ5" s="10">
        <f t="shared" ref="BQ5" ca="1" si="5">BP5+1</f>
        <v>44904</v>
      </c>
      <c r="BR5" s="10">
        <f t="shared" ref="BR5" ca="1" si="6">BQ5+1</f>
        <v>44905</v>
      </c>
      <c r="BS5" s="12">
        <f t="shared" ref="BS5" ca="1" si="7">BR5+1</f>
        <v>44906</v>
      </c>
      <c r="BT5" s="11">
        <f ca="1">BS5+1</f>
        <v>44907</v>
      </c>
      <c r="BU5" s="10">
        <f ca="1">BT5+1</f>
        <v>44908</v>
      </c>
      <c r="BV5" s="10">
        <f t="shared" ref="BV5" ca="1" si="8">BU5+1</f>
        <v>44909</v>
      </c>
      <c r="BW5" s="10">
        <f t="shared" ref="BW5" ca="1" si="9">BV5+1</f>
        <v>44910</v>
      </c>
      <c r="BX5" s="10">
        <f t="shared" ref="BX5" ca="1" si="10">BW5+1</f>
        <v>44911</v>
      </c>
      <c r="BY5" s="10">
        <f t="shared" ref="BY5" ca="1" si="11">BX5+1</f>
        <v>44912</v>
      </c>
      <c r="BZ5" s="12">
        <f t="shared" ref="BZ5" ca="1" si="12">BY5+1</f>
        <v>44913</v>
      </c>
      <c r="CA5" s="11">
        <f ca="1">BZ5+1</f>
        <v>44914</v>
      </c>
      <c r="CB5" s="10">
        <f ca="1">CA5+1</f>
        <v>44915</v>
      </c>
      <c r="CC5" s="10">
        <f t="shared" ref="CC5" ca="1" si="13">CB5+1</f>
        <v>44916</v>
      </c>
      <c r="CD5" s="10">
        <f t="shared" ref="CD5" ca="1" si="14">CC5+1</f>
        <v>44917</v>
      </c>
      <c r="CE5" s="10">
        <f t="shared" ref="CE5" ca="1" si="15">CD5+1</f>
        <v>44918</v>
      </c>
      <c r="CF5" s="10">
        <f t="shared" ref="CF5" ca="1" si="16">CE5+1</f>
        <v>44919</v>
      </c>
      <c r="CG5" s="12">
        <f t="shared" ref="CG5" ca="1" si="17">CF5+1</f>
        <v>44920</v>
      </c>
      <c r="CH5" s="11">
        <f ca="1">CG5+1</f>
        <v>44921</v>
      </c>
      <c r="CI5" s="10">
        <f ca="1">CH5+1</f>
        <v>44922</v>
      </c>
      <c r="CJ5" s="10">
        <f t="shared" ref="CJ5" ca="1" si="18">CI5+1</f>
        <v>44923</v>
      </c>
      <c r="CK5" s="10">
        <f t="shared" ref="CK5" ca="1" si="19">CJ5+1</f>
        <v>44924</v>
      </c>
      <c r="CL5" s="10">
        <f t="shared" ref="CL5" ca="1" si="20">CK5+1</f>
        <v>44925</v>
      </c>
      <c r="CM5" s="10">
        <f t="shared" ref="CM5" ca="1" si="21">CL5+1</f>
        <v>44926</v>
      </c>
      <c r="CN5" s="12">
        <f t="shared" ref="CN5" ca="1" si="22">CM5+1</f>
        <v>44927</v>
      </c>
      <c r="CO5" s="11">
        <f ca="1">CN5+1</f>
        <v>44928</v>
      </c>
      <c r="CP5" s="10">
        <f ca="1">CO5+1</f>
        <v>44929</v>
      </c>
      <c r="CQ5" s="10">
        <f t="shared" ref="CQ5" ca="1" si="23">CP5+1</f>
        <v>44930</v>
      </c>
      <c r="CR5" s="10">
        <f t="shared" ref="CR5" ca="1" si="24">CQ5+1</f>
        <v>44931</v>
      </c>
      <c r="CS5" s="10">
        <f t="shared" ref="CS5" ca="1" si="25">CR5+1</f>
        <v>44932</v>
      </c>
      <c r="CT5" s="10">
        <f t="shared" ref="CT5" ca="1" si="26">CS5+1</f>
        <v>44933</v>
      </c>
      <c r="CU5" s="12">
        <f t="shared" ref="CU5" ca="1" si="27">CT5+1</f>
        <v>44934</v>
      </c>
    </row>
    <row r="6" spans="1:120" ht="30" customHeight="1" thickBot="1" x14ac:dyDescent="0.35">
      <c r="A6" s="43" t="s">
        <v>30</v>
      </c>
      <c r="B6" s="8" t="s">
        <v>8</v>
      </c>
      <c r="C6" s="9" t="s">
        <v>2</v>
      </c>
      <c r="D6" s="9" t="s">
        <v>1</v>
      </c>
      <c r="E6" s="9" t="s">
        <v>4</v>
      </c>
      <c r="F6" s="9" t="s">
        <v>5</v>
      </c>
      <c r="G6" s="9"/>
      <c r="H6" s="9" t="s">
        <v>6</v>
      </c>
      <c r="I6" s="13" t="str">
        <f t="shared" ref="I6" ca="1" si="28">LEFT(TEXT(I5,"ddd"),1)</f>
        <v>d</v>
      </c>
      <c r="J6" s="13" t="str">
        <f t="shared" ref="J6:AR6" ca="1" si="29">LEFT(TEXT(J5,"ddd"),1)</f>
        <v>d</v>
      </c>
      <c r="K6" s="13" t="str">
        <f t="shared" ca="1" si="29"/>
        <v>d</v>
      </c>
      <c r="L6" s="13" t="str">
        <f t="shared" ca="1" si="29"/>
        <v>d</v>
      </c>
      <c r="M6" s="13" t="str">
        <f t="shared" ca="1" si="29"/>
        <v>d</v>
      </c>
      <c r="N6" s="13" t="str">
        <f t="shared" ca="1" si="29"/>
        <v>d</v>
      </c>
      <c r="O6" s="13" t="str">
        <f t="shared" ca="1" si="29"/>
        <v>d</v>
      </c>
      <c r="P6" s="13" t="str">
        <f t="shared" ca="1" si="29"/>
        <v>d</v>
      </c>
      <c r="Q6" s="13" t="str">
        <f t="shared" ca="1" si="29"/>
        <v>d</v>
      </c>
      <c r="R6" s="13" t="str">
        <f t="shared" ca="1" si="29"/>
        <v>d</v>
      </c>
      <c r="S6" s="13" t="str">
        <f t="shared" ca="1" si="29"/>
        <v>d</v>
      </c>
      <c r="T6" s="13" t="str">
        <f t="shared" ca="1" si="29"/>
        <v>d</v>
      </c>
      <c r="U6" s="13" t="str">
        <f t="shared" ca="1" si="29"/>
        <v>d</v>
      </c>
      <c r="V6" s="13" t="str">
        <f t="shared" ca="1" si="29"/>
        <v>d</v>
      </c>
      <c r="W6" s="13" t="str">
        <f t="shared" ca="1" si="29"/>
        <v>d</v>
      </c>
      <c r="X6" s="13" t="str">
        <f t="shared" ca="1" si="29"/>
        <v>d</v>
      </c>
      <c r="Y6" s="13" t="str">
        <f t="shared" ca="1" si="29"/>
        <v>d</v>
      </c>
      <c r="Z6" s="13" t="str">
        <f t="shared" ca="1" si="29"/>
        <v>d</v>
      </c>
      <c r="AA6" s="13" t="str">
        <f t="shared" ca="1" si="29"/>
        <v>d</v>
      </c>
      <c r="AB6" s="13" t="str">
        <f t="shared" ca="1" si="29"/>
        <v>d</v>
      </c>
      <c r="AC6" s="13" t="str">
        <f t="shared" ca="1" si="29"/>
        <v>d</v>
      </c>
      <c r="AD6" s="13" t="str">
        <f t="shared" ca="1" si="29"/>
        <v>d</v>
      </c>
      <c r="AE6" s="13" t="str">
        <f t="shared" ca="1" si="29"/>
        <v>d</v>
      </c>
      <c r="AF6" s="13" t="str">
        <f t="shared" ca="1" si="29"/>
        <v>d</v>
      </c>
      <c r="AG6" s="13" t="str">
        <f t="shared" ca="1" si="29"/>
        <v>d</v>
      </c>
      <c r="AH6" s="13" t="str">
        <f t="shared" ca="1" si="29"/>
        <v>d</v>
      </c>
      <c r="AI6" s="13" t="str">
        <f t="shared" ca="1" si="29"/>
        <v>d</v>
      </c>
      <c r="AJ6" s="13" t="str">
        <f t="shared" ca="1" si="29"/>
        <v>d</v>
      </c>
      <c r="AK6" s="13" t="str">
        <f t="shared" ca="1" si="29"/>
        <v>d</v>
      </c>
      <c r="AL6" s="13" t="str">
        <f t="shared" ca="1" si="29"/>
        <v>d</v>
      </c>
      <c r="AM6" s="13" t="str">
        <f t="shared" ca="1" si="29"/>
        <v>d</v>
      </c>
      <c r="AN6" s="13" t="str">
        <f t="shared" ca="1" si="29"/>
        <v>d</v>
      </c>
      <c r="AO6" s="13" t="str">
        <f t="shared" ca="1" si="29"/>
        <v>d</v>
      </c>
      <c r="AP6" s="13" t="str">
        <f t="shared" ca="1" si="29"/>
        <v>d</v>
      </c>
      <c r="AQ6" s="13" t="str">
        <f t="shared" ca="1" si="29"/>
        <v>d</v>
      </c>
      <c r="AR6" s="13" t="str">
        <f t="shared" ca="1" si="29"/>
        <v>d</v>
      </c>
      <c r="AS6" s="13" t="str">
        <f t="shared" ref="AS6:BL6" ca="1" si="30">LEFT(TEXT(AS5,"ddd"),1)</f>
        <v>d</v>
      </c>
      <c r="AT6" s="13" t="str">
        <f t="shared" ca="1" si="30"/>
        <v>d</v>
      </c>
      <c r="AU6" s="13" t="str">
        <f t="shared" ca="1" si="30"/>
        <v>d</v>
      </c>
      <c r="AV6" s="13" t="str">
        <f t="shared" ca="1" si="30"/>
        <v>d</v>
      </c>
      <c r="AW6" s="13" t="str">
        <f t="shared" ca="1" si="30"/>
        <v>d</v>
      </c>
      <c r="AX6" s="13" t="str">
        <f t="shared" ca="1" si="30"/>
        <v>d</v>
      </c>
      <c r="AY6" s="13" t="str">
        <f t="shared" ca="1" si="30"/>
        <v>d</v>
      </c>
      <c r="AZ6" s="13" t="str">
        <f t="shared" ca="1" si="30"/>
        <v>d</v>
      </c>
      <c r="BA6" s="13" t="str">
        <f t="shared" ca="1" si="30"/>
        <v>d</v>
      </c>
      <c r="BB6" s="13" t="str">
        <f t="shared" ca="1" si="30"/>
        <v>d</v>
      </c>
      <c r="BC6" s="13" t="str">
        <f t="shared" ca="1" si="30"/>
        <v>d</v>
      </c>
      <c r="BD6" s="13" t="str">
        <f t="shared" ca="1" si="30"/>
        <v>d</v>
      </c>
      <c r="BE6" s="13" t="str">
        <f t="shared" ca="1" si="30"/>
        <v>d</v>
      </c>
      <c r="BF6" s="13" t="str">
        <f t="shared" ca="1" si="30"/>
        <v>d</v>
      </c>
      <c r="BG6" s="13" t="str">
        <f t="shared" ca="1" si="30"/>
        <v>d</v>
      </c>
      <c r="BH6" s="13" t="str">
        <f t="shared" ca="1" si="30"/>
        <v>d</v>
      </c>
      <c r="BI6" s="13" t="str">
        <f t="shared" ca="1" si="30"/>
        <v>d</v>
      </c>
      <c r="BJ6" s="13" t="str">
        <f t="shared" ca="1" si="30"/>
        <v>d</v>
      </c>
      <c r="BK6" s="13" t="str">
        <f t="shared" ca="1" si="30"/>
        <v>d</v>
      </c>
      <c r="BL6" s="13" t="str">
        <f t="shared" ca="1" si="30"/>
        <v>d</v>
      </c>
      <c r="BM6" s="13" t="str">
        <f t="shared" ref="BM6:CU6" ca="1" si="31">LEFT(TEXT(BM5,"ddd"),1)</f>
        <v>d</v>
      </c>
      <c r="BN6" s="13" t="str">
        <f t="shared" ca="1" si="31"/>
        <v>d</v>
      </c>
      <c r="BO6" s="13" t="str">
        <f t="shared" ca="1" si="31"/>
        <v>d</v>
      </c>
      <c r="BP6" s="13" t="str">
        <f t="shared" ca="1" si="31"/>
        <v>d</v>
      </c>
      <c r="BQ6" s="13" t="str">
        <f t="shared" ca="1" si="31"/>
        <v>d</v>
      </c>
      <c r="BR6" s="13" t="str">
        <f t="shared" ca="1" si="31"/>
        <v>d</v>
      </c>
      <c r="BS6" s="13" t="str">
        <f t="shared" ca="1" si="31"/>
        <v>d</v>
      </c>
      <c r="BT6" s="13" t="str">
        <f t="shared" ca="1" si="31"/>
        <v>d</v>
      </c>
      <c r="BU6" s="13" t="str">
        <f t="shared" ca="1" si="31"/>
        <v>d</v>
      </c>
      <c r="BV6" s="13" t="str">
        <f t="shared" ca="1" si="31"/>
        <v>d</v>
      </c>
      <c r="BW6" s="13" t="str">
        <f t="shared" ca="1" si="31"/>
        <v>d</v>
      </c>
      <c r="BX6" s="13" t="str">
        <f t="shared" ca="1" si="31"/>
        <v>d</v>
      </c>
      <c r="BY6" s="13" t="str">
        <f t="shared" ca="1" si="31"/>
        <v>d</v>
      </c>
      <c r="BZ6" s="13" t="str">
        <f t="shared" ca="1" si="31"/>
        <v>d</v>
      </c>
      <c r="CA6" s="13" t="str">
        <f t="shared" ca="1" si="31"/>
        <v>d</v>
      </c>
      <c r="CB6" s="13" t="str">
        <f t="shared" ca="1" si="31"/>
        <v>d</v>
      </c>
      <c r="CC6" s="13" t="str">
        <f t="shared" ca="1" si="31"/>
        <v>d</v>
      </c>
      <c r="CD6" s="13" t="str">
        <f t="shared" ca="1" si="31"/>
        <v>d</v>
      </c>
      <c r="CE6" s="13" t="str">
        <f t="shared" ca="1" si="31"/>
        <v>d</v>
      </c>
      <c r="CF6" s="13" t="str">
        <f t="shared" ca="1" si="31"/>
        <v>d</v>
      </c>
      <c r="CG6" s="13" t="str">
        <f t="shared" ca="1" si="31"/>
        <v>d</v>
      </c>
      <c r="CH6" s="13" t="str">
        <f t="shared" ca="1" si="31"/>
        <v>d</v>
      </c>
      <c r="CI6" s="13" t="str">
        <f t="shared" ca="1" si="31"/>
        <v>d</v>
      </c>
      <c r="CJ6" s="13" t="str">
        <f t="shared" ca="1" si="31"/>
        <v>d</v>
      </c>
      <c r="CK6" s="13" t="str">
        <f t="shared" ca="1" si="31"/>
        <v>d</v>
      </c>
      <c r="CL6" s="13" t="str">
        <f t="shared" ca="1" si="31"/>
        <v>d</v>
      </c>
      <c r="CM6" s="13" t="str">
        <f t="shared" ca="1" si="31"/>
        <v>d</v>
      </c>
      <c r="CN6" s="13" t="str">
        <f t="shared" ca="1" si="31"/>
        <v>d</v>
      </c>
      <c r="CO6" s="13" t="str">
        <f t="shared" ca="1" si="31"/>
        <v>d</v>
      </c>
      <c r="CP6" s="13" t="str">
        <f t="shared" ca="1" si="31"/>
        <v>d</v>
      </c>
      <c r="CQ6" s="13" t="str">
        <f t="shared" ca="1" si="31"/>
        <v>d</v>
      </c>
      <c r="CR6" s="13" t="str">
        <f t="shared" ca="1" si="31"/>
        <v>d</v>
      </c>
      <c r="CS6" s="13" t="str">
        <f t="shared" ca="1" si="31"/>
        <v>d</v>
      </c>
      <c r="CT6" s="13" t="str">
        <f t="shared" ca="1" si="31"/>
        <v>d</v>
      </c>
      <c r="CU6" s="13" t="str">
        <f t="shared" ca="1" si="31"/>
        <v>d</v>
      </c>
    </row>
    <row r="7" spans="1:120" ht="30" hidden="1" customHeight="1" thickBot="1" x14ac:dyDescent="0.35">
      <c r="A7" s="42" t="s">
        <v>35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row>
    <row r="8" spans="1:120" s="3" customFormat="1" ht="30" customHeight="1" thickBot="1" x14ac:dyDescent="0.35">
      <c r="A8" s="43" t="s">
        <v>31</v>
      </c>
      <c r="B8" s="17" t="s">
        <v>37</v>
      </c>
      <c r="C8" s="52"/>
      <c r="D8" s="18"/>
      <c r="E8" s="19"/>
      <c r="F8" s="20"/>
      <c r="G8" s="16"/>
      <c r="H8" s="16" t="str">
        <f t="shared" ref="H8:H27" si="32">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c r="CW8"/>
      <c r="CX8"/>
      <c r="CY8"/>
      <c r="CZ8"/>
      <c r="DA8"/>
      <c r="DB8"/>
      <c r="DC8"/>
      <c r="DD8"/>
      <c r="DE8"/>
      <c r="DF8"/>
      <c r="DG8"/>
      <c r="DH8"/>
      <c r="DI8"/>
      <c r="DJ8"/>
      <c r="DK8"/>
      <c r="DL8"/>
      <c r="DM8"/>
      <c r="DN8"/>
      <c r="DO8"/>
      <c r="DP8"/>
    </row>
    <row r="9" spans="1:120" s="3" customFormat="1" ht="30" customHeight="1" thickBot="1" x14ac:dyDescent="0.35">
      <c r="A9" s="43" t="s">
        <v>36</v>
      </c>
      <c r="B9" s="58" t="s">
        <v>38</v>
      </c>
      <c r="C9" s="53"/>
      <c r="D9" s="21"/>
      <c r="E9" s="49">
        <f ca="1">Project_Start</f>
        <v>44844</v>
      </c>
      <c r="F9" s="49">
        <f ca="1">E9+1</f>
        <v>44845</v>
      </c>
      <c r="G9" s="16"/>
      <c r="H9" s="16">
        <f t="shared" ca="1" si="32"/>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c r="CW9"/>
      <c r="CX9"/>
      <c r="CY9"/>
      <c r="CZ9"/>
      <c r="DA9"/>
      <c r="DB9"/>
      <c r="DC9"/>
      <c r="DD9"/>
      <c r="DE9"/>
      <c r="DF9"/>
      <c r="DG9"/>
      <c r="DH9"/>
      <c r="DI9"/>
      <c r="DJ9"/>
      <c r="DK9"/>
      <c r="DL9"/>
      <c r="DM9"/>
      <c r="DN9"/>
      <c r="DO9"/>
      <c r="DP9"/>
    </row>
    <row r="10" spans="1:120" s="3" customFormat="1" ht="30" customHeight="1" thickBot="1" x14ac:dyDescent="0.35">
      <c r="A10" s="43" t="s">
        <v>32</v>
      </c>
      <c r="B10" s="58" t="s">
        <v>39</v>
      </c>
      <c r="C10" s="53"/>
      <c r="D10" s="21"/>
      <c r="E10" s="49">
        <f ca="1">F9</f>
        <v>44845</v>
      </c>
      <c r="F10" s="49">
        <f ca="1">E10+2</f>
        <v>44847</v>
      </c>
      <c r="G10" s="16"/>
      <c r="H10" s="16">
        <f t="shared" ca="1" si="32"/>
        <v>3</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c r="CW10"/>
      <c r="CX10"/>
      <c r="CY10"/>
      <c r="CZ10"/>
      <c r="DA10"/>
      <c r="DB10"/>
      <c r="DC10"/>
      <c r="DD10"/>
      <c r="DE10"/>
      <c r="DF10"/>
      <c r="DG10"/>
      <c r="DH10"/>
      <c r="DI10"/>
      <c r="DJ10"/>
      <c r="DK10"/>
      <c r="DL10"/>
      <c r="DM10"/>
      <c r="DN10"/>
      <c r="DO10"/>
      <c r="DP10"/>
    </row>
    <row r="11" spans="1:120" s="3" customFormat="1" ht="30" customHeight="1" thickBot="1" x14ac:dyDescent="0.35">
      <c r="A11" s="42"/>
      <c r="B11" s="58" t="s">
        <v>40</v>
      </c>
      <c r="C11" s="53"/>
      <c r="D11" s="21"/>
      <c r="E11" s="49">
        <f ca="1">F10</f>
        <v>44847</v>
      </c>
      <c r="F11" s="49">
        <f ca="1">E11+4</f>
        <v>44851</v>
      </c>
      <c r="G11" s="16"/>
      <c r="H11" s="16">
        <f t="shared" ca="1" si="32"/>
        <v>5</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c r="CW11"/>
      <c r="CX11"/>
      <c r="CY11"/>
      <c r="CZ11"/>
      <c r="DA11"/>
      <c r="DB11"/>
      <c r="DC11"/>
      <c r="DD11"/>
      <c r="DE11"/>
      <c r="DF11"/>
      <c r="DG11"/>
      <c r="DH11"/>
      <c r="DI11"/>
      <c r="DJ11"/>
      <c r="DK11"/>
      <c r="DL11"/>
      <c r="DM11"/>
      <c r="DN11"/>
      <c r="DO11"/>
      <c r="DP11"/>
    </row>
    <row r="12" spans="1:120" s="3" customFormat="1" ht="30" customHeight="1" thickBot="1" x14ac:dyDescent="0.35">
      <c r="A12" s="42"/>
      <c r="B12" s="58" t="s">
        <v>41</v>
      </c>
      <c r="C12" s="53"/>
      <c r="D12" s="21"/>
      <c r="E12" s="49">
        <f ca="1">F11</f>
        <v>44851</v>
      </c>
      <c r="F12" s="49">
        <f ca="1">E12+5</f>
        <v>44856</v>
      </c>
      <c r="G12" s="16"/>
      <c r="H12" s="16">
        <f t="shared" ca="1" si="32"/>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c r="CW12"/>
      <c r="CX12"/>
      <c r="CY12"/>
      <c r="CZ12"/>
      <c r="DA12"/>
      <c r="DB12"/>
      <c r="DC12"/>
      <c r="DD12"/>
      <c r="DE12"/>
      <c r="DF12"/>
      <c r="DG12"/>
      <c r="DH12"/>
      <c r="DI12"/>
      <c r="DJ12"/>
      <c r="DK12"/>
      <c r="DL12"/>
      <c r="DM12"/>
      <c r="DN12"/>
      <c r="DO12"/>
      <c r="DP12"/>
    </row>
    <row r="13" spans="1:120" s="3" customFormat="1" ht="30" customHeight="1" thickBot="1" x14ac:dyDescent="0.35">
      <c r="A13" s="42"/>
      <c r="B13" s="58" t="s">
        <v>42</v>
      </c>
      <c r="C13" s="53"/>
      <c r="D13" s="21"/>
      <c r="E13" s="49">
        <f ca="1">F12</f>
        <v>44856</v>
      </c>
      <c r="F13" s="49">
        <f ca="1">E13</f>
        <v>44856</v>
      </c>
      <c r="G13" s="16"/>
      <c r="H13" s="16">
        <f t="shared" ca="1" si="32"/>
        <v>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c r="CW13"/>
      <c r="CX13"/>
      <c r="CY13"/>
      <c r="CZ13"/>
      <c r="DA13"/>
      <c r="DB13"/>
      <c r="DC13"/>
      <c r="DD13"/>
      <c r="DE13"/>
      <c r="DF13"/>
      <c r="DG13"/>
      <c r="DH13"/>
      <c r="DI13"/>
      <c r="DJ13"/>
      <c r="DK13"/>
      <c r="DL13"/>
      <c r="DM13"/>
      <c r="DN13"/>
      <c r="DO13"/>
      <c r="DP13"/>
    </row>
    <row r="14" spans="1:120" s="3" customFormat="1" ht="30" customHeight="1" thickBot="1" x14ac:dyDescent="0.35">
      <c r="A14" s="43" t="s">
        <v>33</v>
      </c>
      <c r="B14" s="65" t="s">
        <v>43</v>
      </c>
      <c r="C14" s="66"/>
      <c r="D14" s="67"/>
      <c r="E14" s="68"/>
      <c r="F14" s="69"/>
      <c r="G14" s="16"/>
      <c r="H14" s="16" t="str">
        <f t="shared" si="32"/>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c r="CW14"/>
      <c r="CX14"/>
      <c r="CY14"/>
      <c r="CZ14"/>
      <c r="DA14"/>
      <c r="DB14"/>
      <c r="DC14"/>
      <c r="DD14"/>
      <c r="DE14"/>
      <c r="DF14"/>
      <c r="DG14"/>
      <c r="DH14"/>
      <c r="DI14"/>
      <c r="DJ14"/>
      <c r="DK14"/>
      <c r="DL14"/>
      <c r="DM14"/>
      <c r="DN14"/>
      <c r="DO14"/>
      <c r="DP14"/>
    </row>
    <row r="15" spans="1:120" s="3" customFormat="1" ht="30" customHeight="1" thickBot="1" x14ac:dyDescent="0.35">
      <c r="A15" s="43"/>
      <c r="B15" s="71" t="s">
        <v>51</v>
      </c>
      <c r="C15" s="54"/>
      <c r="D15" s="22"/>
      <c r="E15" s="70"/>
      <c r="F15" s="70"/>
      <c r="G15" s="16"/>
      <c r="H15" s="16" t="str">
        <f t="shared" si="32"/>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c r="CW15"/>
      <c r="CX15"/>
      <c r="CY15"/>
      <c r="CZ15"/>
      <c r="DA15"/>
      <c r="DB15"/>
      <c r="DC15"/>
      <c r="DD15"/>
      <c r="DE15"/>
      <c r="DF15"/>
      <c r="DG15"/>
      <c r="DH15"/>
      <c r="DI15"/>
      <c r="DJ15"/>
      <c r="DK15"/>
      <c r="DL15"/>
      <c r="DM15"/>
      <c r="DN15"/>
      <c r="DO15"/>
      <c r="DP15"/>
    </row>
    <row r="16" spans="1:120" s="3" customFormat="1" ht="30" customHeight="1" thickBot="1" x14ac:dyDescent="0.35">
      <c r="A16" s="42"/>
      <c r="B16" s="59" t="s">
        <v>44</v>
      </c>
      <c r="C16" s="55"/>
      <c r="D16" s="23"/>
      <c r="E16" s="50">
        <f ca="1">F13</f>
        <v>44856</v>
      </c>
      <c r="F16" s="50">
        <f ca="1">E16+15</f>
        <v>44871</v>
      </c>
      <c r="G16" s="16"/>
      <c r="H16" s="16">
        <f t="shared" ca="1" si="32"/>
        <v>16</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c r="CW16"/>
      <c r="CX16"/>
      <c r="CY16"/>
      <c r="CZ16"/>
      <c r="DA16"/>
      <c r="DB16"/>
      <c r="DC16"/>
      <c r="DD16"/>
      <c r="DE16"/>
      <c r="DF16"/>
      <c r="DG16"/>
      <c r="DH16"/>
      <c r="DI16"/>
      <c r="DJ16"/>
      <c r="DK16"/>
      <c r="DL16"/>
      <c r="DM16"/>
      <c r="DN16"/>
      <c r="DO16"/>
      <c r="DP16"/>
    </row>
    <row r="17" spans="1:120" s="3" customFormat="1" ht="30" customHeight="1" thickBot="1" x14ac:dyDescent="0.35">
      <c r="A17" s="42"/>
      <c r="B17" s="59" t="s">
        <v>45</v>
      </c>
      <c r="C17" s="55"/>
      <c r="D17" s="23"/>
      <c r="E17" s="50">
        <f ca="1">F16</f>
        <v>44871</v>
      </c>
      <c r="F17" s="50">
        <f ca="1">E17+20</f>
        <v>44891</v>
      </c>
      <c r="G17" s="16"/>
      <c r="H17" s="16">
        <f t="shared" ca="1" si="32"/>
        <v>21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c r="CW17"/>
      <c r="CX17"/>
      <c r="CY17"/>
      <c r="CZ17"/>
      <c r="DA17"/>
      <c r="DB17"/>
      <c r="DC17"/>
      <c r="DD17"/>
      <c r="DE17"/>
      <c r="DF17"/>
      <c r="DG17"/>
      <c r="DH17"/>
      <c r="DI17"/>
      <c r="DJ17"/>
      <c r="DK17"/>
      <c r="DL17"/>
      <c r="DM17"/>
      <c r="DN17"/>
      <c r="DO17"/>
      <c r="DP17"/>
    </row>
    <row r="18" spans="1:120" s="3" customFormat="1" ht="30" customHeight="1" thickBot="1" x14ac:dyDescent="0.35">
      <c r="A18" s="42"/>
      <c r="B18" s="71" t="s">
        <v>53</v>
      </c>
      <c r="C18" s="54"/>
      <c r="D18" s="22"/>
      <c r="E18" s="70"/>
      <c r="F18" s="70"/>
      <c r="G18" s="16"/>
      <c r="H18" s="16" t="str">
        <f t="shared" si="32"/>
        <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c r="CW18"/>
      <c r="CX18"/>
      <c r="CY18"/>
      <c r="CZ18"/>
      <c r="DA18"/>
      <c r="DB18"/>
      <c r="DC18"/>
      <c r="DD18"/>
      <c r="DE18"/>
      <c r="DF18"/>
      <c r="DG18"/>
      <c r="DH18"/>
      <c r="DI18"/>
      <c r="DJ18"/>
      <c r="DK18"/>
      <c r="DL18"/>
      <c r="DM18"/>
      <c r="DN18"/>
      <c r="DO18"/>
      <c r="DP18"/>
    </row>
    <row r="19" spans="1:120" s="3" customFormat="1" ht="30" customHeight="1" thickBot="1" x14ac:dyDescent="0.35">
      <c r="A19" s="42"/>
      <c r="B19" s="59" t="s">
        <v>55</v>
      </c>
      <c r="C19" s="55"/>
      <c r="D19" s="23"/>
      <c r="E19" s="50">
        <f ca="1">F13</f>
        <v>44856</v>
      </c>
      <c r="F19" s="50">
        <f ca="1">E19+30</f>
        <v>44886</v>
      </c>
      <c r="G19" s="16"/>
      <c r="H19" s="16"/>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c r="CW19"/>
      <c r="CX19"/>
      <c r="CY19"/>
      <c r="CZ19"/>
      <c r="DA19"/>
      <c r="DB19"/>
      <c r="DC19"/>
      <c r="DD19"/>
      <c r="DE19"/>
      <c r="DF19"/>
      <c r="DG19"/>
      <c r="DH19"/>
      <c r="DI19"/>
      <c r="DJ19"/>
      <c r="DK19"/>
      <c r="DL19"/>
      <c r="DM19"/>
      <c r="DN19"/>
      <c r="DO19"/>
      <c r="DP19"/>
    </row>
    <row r="20" spans="1:120" s="3" customFormat="1" ht="30" customHeight="1" thickBot="1" x14ac:dyDescent="0.35">
      <c r="A20" s="42"/>
      <c r="B20" s="59" t="s">
        <v>54</v>
      </c>
      <c r="C20" s="55"/>
      <c r="D20" s="23"/>
      <c r="E20" s="50">
        <f ca="1">F19-15</f>
        <v>44871</v>
      </c>
      <c r="F20" s="50">
        <f ca="1">E20+30</f>
        <v>44901</v>
      </c>
      <c r="G20" s="16"/>
      <c r="H20" s="16"/>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c r="CW20"/>
      <c r="CX20"/>
      <c r="CY20"/>
      <c r="CZ20"/>
      <c r="DA20"/>
      <c r="DB20"/>
      <c r="DC20"/>
      <c r="DD20"/>
      <c r="DE20"/>
      <c r="DF20"/>
      <c r="DG20"/>
      <c r="DH20"/>
      <c r="DI20"/>
      <c r="DJ20"/>
      <c r="DK20"/>
      <c r="DL20"/>
      <c r="DM20"/>
      <c r="DN20"/>
      <c r="DO20"/>
      <c r="DP20"/>
    </row>
    <row r="21" spans="1:120" s="3" customFormat="1" ht="30" customHeight="1" thickBot="1" x14ac:dyDescent="0.35">
      <c r="A21" s="42"/>
      <c r="B21" s="59" t="s">
        <v>56</v>
      </c>
      <c r="C21" s="55"/>
      <c r="D21" s="23"/>
      <c r="E21" s="50">
        <f ca="1">E25+10</f>
        <v>44891</v>
      </c>
      <c r="F21" s="50">
        <f ca="1">E21+25</f>
        <v>44916</v>
      </c>
      <c r="G21" s="16"/>
      <c r="H21" s="16">
        <f t="shared" ca="1" si="32"/>
        <v>26</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c r="CW21"/>
      <c r="CX21"/>
      <c r="CY21"/>
      <c r="CZ21"/>
      <c r="DA21"/>
      <c r="DB21"/>
      <c r="DC21"/>
      <c r="DD21"/>
      <c r="DE21"/>
      <c r="DF21"/>
      <c r="DG21"/>
      <c r="DH21"/>
      <c r="DI21"/>
      <c r="DJ21"/>
      <c r="DK21"/>
      <c r="DL21"/>
      <c r="DM21"/>
      <c r="DN21"/>
      <c r="DO21"/>
      <c r="DP21"/>
    </row>
    <row r="22" spans="1:120" s="3" customFormat="1" ht="30" customHeight="1" thickBot="1" x14ac:dyDescent="0.35">
      <c r="A22" s="42" t="s">
        <v>24</v>
      </c>
      <c r="B22" s="71" t="s">
        <v>52</v>
      </c>
      <c r="C22" s="54"/>
      <c r="D22" s="22"/>
      <c r="E22" s="70"/>
      <c r="F22" s="70"/>
      <c r="G22" s="16"/>
      <c r="H22" s="16" t="str">
        <f t="shared" si="32"/>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c r="CW22"/>
      <c r="CX22"/>
      <c r="CY22"/>
      <c r="CZ22"/>
      <c r="DA22"/>
      <c r="DB22"/>
      <c r="DC22"/>
      <c r="DD22"/>
      <c r="DE22"/>
      <c r="DF22"/>
      <c r="DG22"/>
      <c r="DH22"/>
      <c r="DI22"/>
      <c r="DJ22"/>
      <c r="DK22"/>
      <c r="DL22"/>
      <c r="DM22"/>
      <c r="DN22"/>
      <c r="DO22"/>
      <c r="DP22"/>
    </row>
    <row r="23" spans="1:120" s="3" customFormat="1" ht="30" customHeight="1" thickBot="1" x14ac:dyDescent="0.35">
      <c r="A23" s="42"/>
      <c r="B23" s="59" t="s">
        <v>57</v>
      </c>
      <c r="C23" s="55"/>
      <c r="D23" s="23"/>
      <c r="E23" s="50">
        <f ca="1">E17</f>
        <v>44871</v>
      </c>
      <c r="F23" s="50">
        <f ca="1">E23+20</f>
        <v>44891</v>
      </c>
      <c r="G23" s="16"/>
      <c r="H23" s="16">
        <f t="shared" ca="1" si="32"/>
        <v>21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c r="CW23"/>
      <c r="CX23"/>
      <c r="CY23"/>
      <c r="CZ23"/>
      <c r="DA23"/>
      <c r="DB23"/>
      <c r="DC23"/>
      <c r="DD23"/>
      <c r="DE23"/>
      <c r="DF23"/>
      <c r="DG23"/>
      <c r="DH23"/>
      <c r="DI23"/>
      <c r="DJ23"/>
      <c r="DK23"/>
      <c r="DL23"/>
      <c r="DM23"/>
      <c r="DN23"/>
      <c r="DO23"/>
      <c r="DP23"/>
    </row>
    <row r="24" spans="1:120" s="3" customFormat="1" ht="30" customHeight="1" thickBot="1" x14ac:dyDescent="0.35">
      <c r="A24" s="42"/>
      <c r="B24" s="59" t="s">
        <v>47</v>
      </c>
      <c r="C24" s="55"/>
      <c r="D24" s="23"/>
      <c r="E24" s="50">
        <f ca="1">F23-15</f>
        <v>44876</v>
      </c>
      <c r="F24" s="50">
        <f ca="1">E24+30</f>
        <v>44906</v>
      </c>
      <c r="G24" s="16"/>
      <c r="H24" s="16">
        <f t="shared" ca="1" si="32"/>
        <v>31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c r="CW24"/>
      <c r="CX24"/>
      <c r="CY24"/>
      <c r="CZ24"/>
      <c r="DA24"/>
      <c r="DB24"/>
      <c r="DC24"/>
      <c r="DD24"/>
      <c r="DE24"/>
      <c r="DF24"/>
      <c r="DG24"/>
      <c r="DH24"/>
      <c r="DI24"/>
      <c r="DJ24"/>
      <c r="DK24"/>
      <c r="DL24"/>
      <c r="DM24"/>
      <c r="DN24"/>
      <c r="DO24"/>
      <c r="DP24"/>
    </row>
    <row r="25" spans="1:120" s="3" customFormat="1" ht="30" customHeight="1" thickBot="1" x14ac:dyDescent="0.35">
      <c r="A25" s="42"/>
      <c r="B25" s="59" t="s">
        <v>46</v>
      </c>
      <c r="C25" s="55"/>
      <c r="D25" s="23"/>
      <c r="E25" s="50">
        <f ca="1">E24+5</f>
        <v>44881</v>
      </c>
      <c r="F25" s="50">
        <f ca="1">E25+35</f>
        <v>44916</v>
      </c>
      <c r="G25" s="16"/>
      <c r="H25" s="16">
        <f t="shared" ca="1" si="32"/>
        <v>36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c r="CW25"/>
      <c r="CX25"/>
      <c r="CY25"/>
      <c r="CZ25"/>
      <c r="DA25"/>
      <c r="DB25"/>
      <c r="DC25"/>
      <c r="DD25"/>
      <c r="DE25"/>
      <c r="DF25"/>
      <c r="DG25"/>
      <c r="DH25"/>
      <c r="DI25"/>
      <c r="DJ25"/>
      <c r="DK25"/>
      <c r="DL25"/>
      <c r="DM25"/>
      <c r="DN25"/>
      <c r="DO25"/>
      <c r="DP25"/>
    </row>
    <row r="26" spans="1:120" s="3" customFormat="1" ht="30" customHeight="1" thickBot="1" x14ac:dyDescent="0.35">
      <c r="A26" s="42"/>
      <c r="B26" s="24" t="s">
        <v>48</v>
      </c>
      <c r="C26" s="56"/>
      <c r="D26" s="25"/>
      <c r="E26" s="26"/>
      <c r="F26" s="27"/>
      <c r="G26" s="16"/>
      <c r="H26" s="16" t="str">
        <f t="shared" si="32"/>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c r="CW26"/>
      <c r="CX26"/>
      <c r="CY26"/>
      <c r="CZ26"/>
      <c r="DA26"/>
      <c r="DB26"/>
      <c r="DC26"/>
      <c r="DD26"/>
      <c r="DE26"/>
      <c r="DF26"/>
      <c r="DG26"/>
      <c r="DH26"/>
      <c r="DI26"/>
      <c r="DJ26"/>
      <c r="DK26"/>
      <c r="DL26"/>
      <c r="DM26"/>
      <c r="DN26"/>
      <c r="DO26"/>
      <c r="DP26"/>
    </row>
    <row r="27" spans="1:120" s="3" customFormat="1" ht="30" customHeight="1" thickBot="1" x14ac:dyDescent="0.35">
      <c r="A27" s="42"/>
      <c r="B27" s="60" t="s">
        <v>49</v>
      </c>
      <c r="C27" s="57"/>
      <c r="D27" s="28"/>
      <c r="E27" s="51">
        <f ca="1">E3+78</f>
        <v>44922</v>
      </c>
      <c r="F27" s="51">
        <f ca="1">E3+89</f>
        <v>44933</v>
      </c>
      <c r="G27" s="16"/>
      <c r="H27" s="16">
        <f t="shared" ca="1" si="32"/>
        <v>12</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c r="CW27"/>
      <c r="CX27"/>
      <c r="CY27"/>
      <c r="CZ27"/>
      <c r="DA27"/>
      <c r="DB27"/>
      <c r="DC27"/>
      <c r="DD27"/>
      <c r="DE27"/>
      <c r="DF27"/>
      <c r="DG27"/>
      <c r="DH27"/>
      <c r="DI27"/>
      <c r="DJ27"/>
      <c r="DK27"/>
      <c r="DL27"/>
      <c r="DM27"/>
      <c r="DN27"/>
      <c r="DO27"/>
      <c r="DP27"/>
    </row>
    <row r="28" spans="1:120" s="3" customFormat="1" ht="30" customHeight="1" x14ac:dyDescent="0.3">
      <c r="A28" s="42" t="s">
        <v>24</v>
      </c>
    </row>
    <row r="29" spans="1:120" s="3" customFormat="1" ht="30" customHeight="1" x14ac:dyDescent="0.3">
      <c r="A29" s="42"/>
    </row>
    <row r="30" spans="1:120" s="3" customFormat="1" ht="30" customHeight="1" x14ac:dyDescent="0.3">
      <c r="A30" s="42"/>
    </row>
    <row r="31" spans="1:120" s="3" customFormat="1" ht="30" customHeight="1" x14ac:dyDescent="0.3">
      <c r="A31" s="42"/>
    </row>
    <row r="32" spans="1:120" s="3" customFormat="1" ht="30" customHeight="1" x14ac:dyDescent="0.3">
      <c r="A32" s="42"/>
    </row>
    <row r="33" spans="1:7" s="3" customFormat="1" ht="30" customHeight="1" x14ac:dyDescent="0.3">
      <c r="A33" s="42"/>
    </row>
    <row r="34" spans="1:7" s="3" customFormat="1" ht="30" customHeight="1" x14ac:dyDescent="0.3">
      <c r="A34" s="42" t="s">
        <v>26</v>
      </c>
    </row>
    <row r="35" spans="1:7" s="3" customFormat="1" ht="30" customHeight="1" x14ac:dyDescent="0.3">
      <c r="A35" s="43" t="s">
        <v>25</v>
      </c>
    </row>
    <row r="36" spans="1:7" ht="30" customHeight="1" x14ac:dyDescent="0.3">
      <c r="G36" s="6"/>
    </row>
    <row r="37" spans="1:7" ht="30" customHeight="1" x14ac:dyDescent="0.3">
      <c r="C37" s="14"/>
      <c r="F37" s="44"/>
    </row>
    <row r="38" spans="1:7" ht="30" customHeight="1" x14ac:dyDescent="0.3">
      <c r="C38" s="15"/>
    </row>
  </sheetData>
  <mergeCells count="16">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s>
  <conditionalFormatting sqref="D7:D18 D26:D27 D21">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0" priority="65">
      <formula>AND(TODAY()&gt;=I$5,TODAY()&lt;J$5)</formula>
    </cfRule>
  </conditionalFormatting>
  <conditionalFormatting sqref="I7:BL27">
    <cfRule type="expression" dxfId="19" priority="59">
      <formula>AND(task_start&lt;=I$5,ROUNDDOWN((task_end-task_start+1)*task_progress,0)+task_start-1&gt;=I$5)</formula>
    </cfRule>
    <cfRule type="expression" dxfId="18" priority="60" stopIfTrue="1">
      <formula>AND(task_end&gt;=I$5,task_start&lt;J$5)</formula>
    </cfRule>
  </conditionalFormatting>
  <conditionalFormatting sqref="D22">
    <cfRule type="dataBar" priority="32">
      <dataBar>
        <cfvo type="num" val="0"/>
        <cfvo type="num" val="1"/>
        <color theme="0" tint="-0.249977111117893"/>
      </dataBar>
      <extLst>
        <ext xmlns:x14="http://schemas.microsoft.com/office/spreadsheetml/2009/9/main" uri="{B025F937-C7B1-47D3-B67F-A62EFF666E3E}">
          <x14:id>{2BEE3156-7006-46B5-B47A-DD654311D6E0}</x14:id>
        </ext>
      </extLst>
    </cfRule>
  </conditionalFormatting>
  <conditionalFormatting sqref="D23:D24">
    <cfRule type="dataBar" priority="31">
      <dataBar>
        <cfvo type="num" val="0"/>
        <cfvo type="num" val="1"/>
        <color theme="0" tint="-0.249977111117893"/>
      </dataBar>
      <extLst>
        <ext xmlns:x14="http://schemas.microsoft.com/office/spreadsheetml/2009/9/main" uri="{B025F937-C7B1-47D3-B67F-A62EFF666E3E}">
          <x14:id>{17C277CB-8C1C-42FE-8D62-1652FC5FBD84}</x14:id>
        </ext>
      </extLst>
    </cfRule>
  </conditionalFormatting>
  <conditionalFormatting sqref="D25">
    <cfRule type="dataBar" priority="30">
      <dataBar>
        <cfvo type="num" val="0"/>
        <cfvo type="num" val="1"/>
        <color theme="0" tint="-0.249977111117893"/>
      </dataBar>
      <extLst>
        <ext xmlns:x14="http://schemas.microsoft.com/office/spreadsheetml/2009/9/main" uri="{B025F937-C7B1-47D3-B67F-A62EFF666E3E}">
          <x14:id>{2EED09A3-57CD-4D24-8416-966644C113F2}</x14:id>
        </ext>
      </extLst>
    </cfRule>
  </conditionalFormatting>
  <conditionalFormatting sqref="BM5:BS27">
    <cfRule type="expression" dxfId="17" priority="26">
      <formula>AND(TODAY()&gt;=BM$5,TODAY()&lt;BN$5)</formula>
    </cfRule>
  </conditionalFormatting>
  <conditionalFormatting sqref="BM7:BS27">
    <cfRule type="expression" dxfId="16" priority="24">
      <formula>AND(task_start&lt;=BM$5,ROUNDDOWN((task_end-task_start+1)*task_progress,0)+task_start-1&gt;=BM$5)</formula>
    </cfRule>
    <cfRule type="expression" dxfId="15" priority="25" stopIfTrue="1">
      <formula>AND(task_end&gt;=BM$5,task_start&lt;BN$5)</formula>
    </cfRule>
  </conditionalFormatting>
  <conditionalFormatting sqref="BT5:BZ27">
    <cfRule type="expression" dxfId="14" priority="23">
      <formula>AND(TODAY()&gt;=BT$5,TODAY()&lt;BU$5)</formula>
    </cfRule>
  </conditionalFormatting>
  <conditionalFormatting sqref="BT7:BZ27">
    <cfRule type="expression" dxfId="13" priority="21">
      <formula>AND(task_start&lt;=BT$5,ROUNDDOWN((task_end-task_start+1)*task_progress,0)+task_start-1&gt;=BT$5)</formula>
    </cfRule>
    <cfRule type="expression" dxfId="12" priority="22" stopIfTrue="1">
      <formula>AND(task_end&gt;=BT$5,task_start&lt;BU$5)</formula>
    </cfRule>
  </conditionalFormatting>
  <conditionalFormatting sqref="CA5:CG27">
    <cfRule type="expression" dxfId="11" priority="20">
      <formula>AND(TODAY()&gt;=CA$5,TODAY()&lt;CB$5)</formula>
    </cfRule>
  </conditionalFormatting>
  <conditionalFormatting sqref="CA7:CG27">
    <cfRule type="expression" dxfId="10" priority="18">
      <formula>AND(task_start&lt;=CA$5,ROUNDDOWN((task_end-task_start+1)*task_progress,0)+task_start-1&gt;=CA$5)</formula>
    </cfRule>
    <cfRule type="expression" dxfId="9" priority="19" stopIfTrue="1">
      <formula>AND(task_end&gt;=CA$5,task_start&lt;CB$5)</formula>
    </cfRule>
  </conditionalFormatting>
  <conditionalFormatting sqref="CH5:CN27">
    <cfRule type="expression" dxfId="8" priority="17">
      <formula>AND(TODAY()&gt;=CH$5,TODAY()&lt;CI$5)</formula>
    </cfRule>
  </conditionalFormatting>
  <conditionalFormatting sqref="CH7:CN27">
    <cfRule type="expression" dxfId="7" priority="15">
      <formula>AND(task_start&lt;=CH$5,ROUNDDOWN((task_end-task_start+1)*task_progress,0)+task_start-1&gt;=CH$5)</formula>
    </cfRule>
    <cfRule type="expression" dxfId="6" priority="16" stopIfTrue="1">
      <formula>AND(task_end&gt;=CH$5,task_start&lt;CI$5)</formula>
    </cfRule>
  </conditionalFormatting>
  <conditionalFormatting sqref="CO5:CU27">
    <cfRule type="expression" dxfId="5" priority="14">
      <formula>AND(TODAY()&gt;=CO$5,TODAY()&lt;CP$5)</formula>
    </cfRule>
  </conditionalFormatting>
  <conditionalFormatting sqref="CO7:CU27">
    <cfRule type="expression" dxfId="4" priority="12">
      <formula>AND(task_start&lt;=CO$5,ROUNDDOWN((task_end-task_start+1)*task_progress,0)+task_start-1&gt;=CO$5)</formula>
    </cfRule>
    <cfRule type="expression" dxfId="3" priority="13" stopIfTrue="1">
      <formula>AND(task_end&gt;=CO$5,task_start&lt;CP$5)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{6AE55CE7-6CB7-404F-8607-7978CA94F771}</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{E9520B7C-A893-4A27-9CA2-64AC3FFA688F}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D26:D27 D21</xm:sqref>
        </x14:conditionalFormatting>
        <x14:conditionalFormatting xmlns:xm="http://schemas.microsoft.com/office/excel/2006/main">
          <x14:cfRule type="dataBar" id="{2BEE3156-7006-46B5-B47A-DD654311D6E0}">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17C277CB-8C1C-42FE-8D62-1652FC5FBD84}">
            <x14:dataBar minLength="0" maxLength="100" gradient="0">
              <x14:cfvo type="num">
                <xm:f>0</xm:f>
              </x14:cfvo>
              <x14:cfvo type="num">
                <xm:f>1</xm:f>
              </x14:cfvo>
              <x14:negativeFillColor rgb="FFFF0000"/>
              <x14:axisColor rgb="FF000000"/>
            </x14:dataBar>
          </x14:cfRule>
          <xm:sqref>D23:D24</xm:sqref>
        </x14:conditionalFormatting>
        <x14:conditionalFormatting xmlns:xm="http://schemas.microsoft.com/office/excel/2006/main">
          <x14:cfRule type="dataBar" id="{2EED09A3-57CD-4D24-8416-966644C113F2}">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AE55CE7-6CB7-404F-8607-7978CA94F771}">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E9520B7C-A893-4A27-9CA2-64AC3FFA688F}">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7" sqref="A7"/>
    </sheetView>
  </sheetViews>
  <sheetFormatPr baseColWidth="10"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11</v>
      </c>
      <c r="B2" s="33"/>
    </row>
    <row r="3" spans="1:2" s="38" customFormat="1" ht="27" customHeight="1" x14ac:dyDescent="0.3">
      <c r="A3" s="64" t="s">
        <v>16</v>
      </c>
      <c r="B3" s="39"/>
    </row>
    <row r="4" spans="1:2" s="35" customFormat="1" ht="25.8" x14ac:dyDescent="0.5">
      <c r="A4" s="36" t="s">
        <v>10</v>
      </c>
    </row>
    <row r="5" spans="1:2" ht="74.099999999999994" customHeight="1" x14ac:dyDescent="0.3">
      <c r="A5" s="37" t="s">
        <v>19</v>
      </c>
    </row>
    <row r="6" spans="1:2" ht="26.25" customHeight="1" x14ac:dyDescent="0.3">
      <c r="A6" s="36" t="s">
        <v>22</v>
      </c>
    </row>
    <row r="7" spans="1:2" s="32" customFormat="1" ht="204.9" customHeight="1" x14ac:dyDescent="0.3">
      <c r="A7" s="41" t="s">
        <v>21</v>
      </c>
    </row>
    <row r="8" spans="1:2" s="35" customFormat="1" ht="25.8" x14ac:dyDescent="0.5">
      <c r="A8" s="36" t="s">
        <v>12</v>
      </c>
    </row>
    <row r="9" spans="1:2" ht="57.6" x14ac:dyDescent="0.3">
      <c r="A9" s="37" t="s">
        <v>20</v>
      </c>
    </row>
    <row r="10" spans="1:2" s="32" customFormat="1" ht="27.9" customHeight="1" x14ac:dyDescent="0.3">
      <c r="A10" s="40" t="s">
        <v>18</v>
      </c>
    </row>
    <row r="11" spans="1:2" s="35" customFormat="1" ht="25.8" x14ac:dyDescent="0.5">
      <c r="A11" s="36" t="s">
        <v>9</v>
      </c>
    </row>
    <row r="12" spans="1:2" ht="28.8" x14ac:dyDescent="0.3">
      <c r="A12" s="37" t="s">
        <v>17</v>
      </c>
    </row>
    <row r="13" spans="1:2" s="32" customFormat="1" ht="27.9" customHeight="1" x14ac:dyDescent="0.3">
      <c r="A13" s="40" t="s">
        <v>3</v>
      </c>
    </row>
    <row r="14" spans="1:2" s="35" customFormat="1" ht="25.8" x14ac:dyDescent="0.5">
      <c r="A14" s="36" t="s">
        <v>13</v>
      </c>
    </row>
    <row r="15" spans="1:2" ht="75" customHeight="1" x14ac:dyDescent="0.3">
      <c r="A15" s="37" t="s">
        <v>14</v>
      </c>
    </row>
    <row r="16" spans="1:2" ht="72" x14ac:dyDescent="0.3">
      <c r="A16" s="3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2022-10-01T18:54:44Z</dcterms:modified>
</cp:coreProperties>
</file>