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9B5D010E-5957-4530-8210-6CD11902F69C}" xr6:coauthVersionLast="47" xr6:coauthVersionMax="47" xr10:uidLastSave="{00000000-0000-0000-0000-000000000000}"/>
  <bookViews>
    <workbookView xWindow="-108" yWindow="-108" windowWidth="30936" windowHeight="16896"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 i="11" l="1"/>
  <c r="F25" i="11" s="1"/>
  <c r="I3" i="11" l="1"/>
  <c r="E25" i="11" l="1"/>
  <c r="H5" i="11"/>
  <c r="I4" i="11" l="1"/>
  <c r="E7" i="11"/>
  <c r="F7" i="11" s="1"/>
  <c r="E8" i="11" l="1"/>
  <c r="H12" i="11"/>
  <c r="H6" i="11"/>
  <c r="H7" i="11" l="1"/>
  <c r="F8" i="11"/>
  <c r="E9" i="11" s="1"/>
  <c r="H8" i="11" l="1"/>
  <c r="F9" i="11"/>
  <c r="E10" i="11" s="1"/>
  <c r="J3" i="11"/>
  <c r="K3" i="11" s="1"/>
  <c r="L3" i="11" s="1"/>
  <c r="M3" i="11" s="1"/>
  <c r="N3" i="11" s="1"/>
  <c r="O3" i="11" s="1"/>
  <c r="P3" i="11" s="1"/>
  <c r="I2" i="11"/>
  <c r="H9" i="11" l="1"/>
  <c r="F10" i="11"/>
  <c r="E11" i="11" s="1"/>
  <c r="P2" i="11"/>
  <c r="Q3" i="11"/>
  <c r="R3" i="11" s="1"/>
  <c r="S3" i="11" s="1"/>
  <c r="J4" i="11"/>
  <c r="T3" i="11" l="1"/>
  <c r="U3" i="11" s="1"/>
  <c r="V3" i="11" s="1"/>
  <c r="W3" i="11" s="1"/>
  <c r="S4" i="11"/>
  <c r="H10" i="11"/>
  <c r="F11" i="11"/>
  <c r="W2" i="11"/>
  <c r="X3" i="11"/>
  <c r="Y3" i="11" s="1"/>
  <c r="Z3" i="11" s="1"/>
  <c r="AA3" i="11" s="1"/>
  <c r="AB3" i="11" s="1"/>
  <c r="AC3" i="11" s="1"/>
  <c r="AD3" i="11" s="1"/>
  <c r="K4" i="11"/>
  <c r="E14" i="11" l="1"/>
  <c r="F14" i="11" s="1"/>
  <c r="E15" i="11" s="1"/>
  <c r="E21" i="11" s="1"/>
  <c r="F21" i="11" s="1"/>
  <c r="E17" i="11"/>
  <c r="F17" i="11" s="1"/>
  <c r="H11" i="11"/>
  <c r="AE3" i="11"/>
  <c r="AF3" i="11" s="1"/>
  <c r="AG3" i="11" s="1"/>
  <c r="AH3" i="11" s="1"/>
  <c r="AI3" i="11" s="1"/>
  <c r="AJ3" i="11" s="1"/>
  <c r="AD2" i="11"/>
  <c r="L4" i="11"/>
  <c r="E18" i="11" l="1"/>
  <c r="F18" i="11" s="1"/>
  <c r="E22" i="11"/>
  <c r="F15" i="11"/>
  <c r="H13" i="11"/>
  <c r="AK3" i="11"/>
  <c r="AL3" i="11" s="1"/>
  <c r="AM3" i="11" s="1"/>
  <c r="AN3" i="11" s="1"/>
  <c r="AO3" i="11" s="1"/>
  <c r="AP3" i="11" s="1"/>
  <c r="AQ3" i="11" s="1"/>
  <c r="M4" i="11"/>
  <c r="F22" i="11" l="1"/>
  <c r="E23" i="11"/>
  <c r="E19" i="11" s="1"/>
  <c r="F19" i="11" s="1"/>
  <c r="H14" i="11"/>
  <c r="H25" i="11"/>
  <c r="H24" i="11"/>
  <c r="AR3" i="11"/>
  <c r="AS3" i="11" s="1"/>
  <c r="AK2" i="11"/>
  <c r="N4" i="11"/>
  <c r="H15" i="11" l="1"/>
  <c r="AT3" i="11"/>
  <c r="AS4" i="11"/>
  <c r="AR2" i="11"/>
  <c r="O4" i="11"/>
  <c r="H16" i="11" l="1"/>
  <c r="H19" i="11"/>
  <c r="AU3" i="11"/>
  <c r="AT4" i="11"/>
  <c r="H20" i="11" l="1"/>
  <c r="AV3" i="11"/>
  <c r="AU4" i="11"/>
  <c r="P4" i="11"/>
  <c r="Q4" i="11"/>
  <c r="AW3" i="11" l="1"/>
  <c r="AV4" i="11"/>
  <c r="R4" i="11"/>
  <c r="F23" i="11" l="1"/>
  <c r="H21" i="11"/>
  <c r="AX3" i="11"/>
  <c r="AY3" i="11" s="1"/>
  <c r="AW4" i="11"/>
  <c r="H22" i="11" l="1"/>
  <c r="AY4" i="11"/>
  <c r="AZ3" i="11"/>
  <c r="AY2" i="11"/>
  <c r="AX4" i="11"/>
  <c r="T4" i="11"/>
  <c r="H23" i="11" l="1"/>
  <c r="BA3" i="1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M3" i="11" s="1"/>
  <c r="BK4" i="11"/>
  <c r="AF4" i="11"/>
  <c r="BN3" i="11" l="1"/>
  <c r="BM2" i="11"/>
  <c r="BM4" i="11"/>
  <c r="BL4" i="11"/>
  <c r="AG4" i="11"/>
  <c r="BN4" i="11" l="1"/>
  <c r="BO3" i="11"/>
  <c r="AH4" i="11"/>
  <c r="BO4" i="11" l="1"/>
  <c r="BP3" i="11"/>
  <c r="AI4" i="11"/>
  <c r="BP4" i="11" l="1"/>
  <c r="BQ3" i="11"/>
  <c r="AJ4" i="11"/>
  <c r="BQ4" i="11" l="1"/>
  <c r="BR3" i="11"/>
  <c r="AK4" i="11"/>
  <c r="BS3" i="11" l="1"/>
  <c r="BR4" i="11"/>
  <c r="AL4" i="11"/>
  <c r="BS4" i="11" l="1"/>
  <c r="BT3" i="11"/>
  <c r="AM4" i="11"/>
  <c r="BU3" i="11" l="1"/>
  <c r="BT2" i="11"/>
  <c r="BT4" i="11"/>
  <c r="AN4" i="11"/>
  <c r="BU4" i="11" l="1"/>
  <c r="BV3" i="11"/>
  <c r="AO4" i="11"/>
  <c r="BV4" i="11" l="1"/>
  <c r="BW3" i="11"/>
  <c r="AP4" i="11"/>
  <c r="BW4" i="11" l="1"/>
  <c r="BX3" i="11"/>
  <c r="AQ4" i="11"/>
  <c r="BX4" i="11" l="1"/>
  <c r="BY3" i="11"/>
  <c r="AR4" i="11"/>
  <c r="BY4" i="11" l="1"/>
  <c r="BZ3" i="11"/>
  <c r="BZ4" i="11" l="1"/>
  <c r="CA3" i="11"/>
  <c r="CB3" i="11" l="1"/>
  <c r="CA2" i="11"/>
  <c r="CA4" i="11"/>
  <c r="CC3" i="11" l="1"/>
  <c r="CB4" i="11"/>
  <c r="CC4" i="11" l="1"/>
  <c r="CD3" i="11"/>
  <c r="CD4" i="11" l="1"/>
  <c r="CE3" i="11"/>
  <c r="CE4" i="11" l="1"/>
  <c r="CF3" i="11"/>
  <c r="CF4" i="11" l="1"/>
  <c r="CG3" i="11"/>
  <c r="CG4" i="11" l="1"/>
  <c r="CH3" i="11"/>
  <c r="CI3" i="11" l="1"/>
  <c r="CH2" i="11"/>
  <c r="CH4" i="11"/>
  <c r="CJ3" i="11" l="1"/>
  <c r="CI4" i="11"/>
  <c r="CJ4" i="11" l="1"/>
  <c r="CK3" i="11"/>
  <c r="CK4" i="11" l="1"/>
  <c r="CL3" i="11"/>
  <c r="CL4" i="11" l="1"/>
  <c r="CM3" i="11"/>
  <c r="CM4" i="11" l="1"/>
  <c r="CN3" i="11"/>
  <c r="CN4" i="11" l="1"/>
  <c r="CO3" i="11"/>
  <c r="CP3" i="11" l="1"/>
  <c r="CO2" i="11"/>
  <c r="CO4" i="11"/>
  <c r="CQ3" i="11" l="1"/>
  <c r="CP4" i="11"/>
  <c r="CQ4" i="11" l="1"/>
  <c r="CR3" i="11"/>
  <c r="CR4" i="11" l="1"/>
  <c r="CS3" i="11"/>
  <c r="CS4" i="11" l="1"/>
  <c r="CT3" i="11"/>
  <c r="CT4" i="11" l="1"/>
  <c r="CU3" i="11"/>
  <c r="CU4" i="11" l="1"/>
</calcChain>
</file>

<file path=xl/sharedStrings.xml><?xml version="1.0" encoding="utf-8"?>
<sst xmlns="http://schemas.openxmlformats.org/spreadsheetml/2006/main" count="54" uniqueCount="53">
  <si>
    <t>Project Start:</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</si>
  <si>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</si>
  <si>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</si>
  <si>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</si>
  <si>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</si>
  <si>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</si>
  <si>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</si>
  <si>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</si>
  <si>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</si>
  <si>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</si>
  <si>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</si>
  <si>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</si>
  <si>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</si>
  <si>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</si>
  <si>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</si>
  <si>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</si>
  <si>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</si>
  <si>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</si>
  <si>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</si>
  <si>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</si>
  <si>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</si>
  <si>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Sample phase title block</t>
  </si>
  <si>
    <t>This row marks the end of the Project Schedule. DO NOT enter anything in this row. 
Insert new rows ABOVE this one to continue building out your Project Schedule.</t>
  </si>
  <si>
    <t>This is an empty row</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</si>
  <si>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</si>
  <si>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</si>
  <si>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</si>
  <si>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</si>
  <si>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</si>
  <si>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</si>
  <si>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</si>
  <si>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</si>
  <si>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</si>
  <si>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Définition du cadre</t>
  </si>
  <si>
    <t>Brainstorming</t>
  </si>
  <si>
    <t>Recherches applications existantes</t>
  </si>
  <si>
    <t>Synthèse recherches</t>
  </si>
  <si>
    <t>Définition fonctionnalités du livrable</t>
  </si>
  <si>
    <t>Présentation professeurs</t>
  </si>
  <si>
    <t>Développement de l'application</t>
  </si>
  <si>
    <t xml:space="preserve">   Conception schéma relationnel</t>
  </si>
  <si>
    <t xml:space="preserve">   Conception des requêtes</t>
  </si>
  <si>
    <t xml:space="preserve">   Next/React</t>
  </si>
  <si>
    <t xml:space="preserve">   CSS</t>
  </si>
  <si>
    <t>Rendu final</t>
  </si>
  <si>
    <t>Rapport</t>
  </si>
  <si>
    <t>Base de données</t>
  </si>
  <si>
    <t>Frontend</t>
  </si>
  <si>
    <t>Backend</t>
  </si>
  <si>
    <t xml:space="preserve">   Algorithmique</t>
  </si>
  <si>
    <t xml:space="preserve">   Flask</t>
  </si>
  <si>
    <t xml:space="preserve">   Réception/Émission en JSON</t>
  </si>
  <si>
    <t xml:space="preserve">   JSX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</si>
</sst>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2"/>
      <name val="Calibri"/>
      <family val="2"/>
      <scheme val="minor"/>
    </font>
    <font>
      <b/>
      <sz val="16"/>
      <color theme="0"/>
      <name val="Calibri"/>
      <family val="2"/>
      <scheme val="minor"/>
    </font>
    <font>
      <sz val="12"/>
      <color theme="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5"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5" fillId="0" borderId="0" applyFont="0" applyFill="0" applyBorder="0" applyAlignment="0" applyProtection="0"/>
    <xf numFmtId="0" fontId="16" fillId="0" borderId="0"/>
    <xf numFmtId="164" fontId="5" fillId="0" borderId="3"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6" fontId="5" fillId="0" borderId="3">
      <alignment horizontal="center" vertical="center"/>
    </xf>
    <xf numFmtId="165" fontId="5" fillId="0" borderId="2" applyFill="0">
      <alignment horizontal="center" vertical="center"/>
    </xf>
    <xf numFmtId="0" fontId="5" fillId="0" borderId="2" applyFill="0">
      <alignment horizontal="center" vertical="center"/>
    </xf>
    <xf numFmtId="0" fontId="5" fillId="0" borderId="2" applyFill="0">
      <alignment horizontal="left" vertical="center" indent="2"/>
    </xf>
  </cellStyleXfs>
  <cellXfs count="72">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4" fillId="10" borderId="1" xfId="0" applyFont="1" applyFill="1" applyBorder="1" applyAlignment="1">
      <alignment horizontal="center" vertical="center" wrapText="1"/>
    </xf>
    <xf numFmtId="0" fontId="8" fillId="0" borderId="0" xfId="0" applyFont="1"/>
    <xf numFmtId="0" fontId="9" fillId="0" borderId="0" xfId="1" applyFont="1" applyAlignment="1" applyProtection="1"/>
    <xf numFmtId="0" fontId="3" fillId="0" borderId="2" xfId="0" applyFont="1" applyBorder="1" applyAlignment="1">
      <alignment horizontal="center" vertical="center"/>
    </xf>
    <xf numFmtId="9" fontId="3"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3" fillId="6" borderId="2" xfId="0" applyNumberFormat="1" applyFont="1" applyFill="1" applyBorder="1" applyAlignment="1">
      <alignment horizontal="center" vertical="center"/>
    </xf>
    <xf numFmtId="9" fontId="3" fillId="2" borderId="2" xfId="2" applyFont="1" applyFill="1" applyBorder="1" applyAlignment="1">
      <alignment horizontal="center" vertical="center"/>
    </xf>
    <xf numFmtId="9" fontId="3" fillId="7" borderId="2" xfId="2" applyFont="1" applyFill="1" applyBorder="1" applyAlignment="1">
      <alignment horizontal="center" vertical="center"/>
    </xf>
    <xf numFmtId="9" fontId="3" fillId="3" borderId="2" xfId="2" applyFont="1" applyFill="1" applyBorder="1" applyAlignment="1">
      <alignment horizontal="center" vertical="center"/>
    </xf>
    <xf numFmtId="9" fontId="3" fillId="4" borderId="2" xfId="2" applyFont="1" applyFill="1" applyBorder="1" applyAlignment="1">
      <alignment horizontal="center" vertical="center"/>
    </xf>
    <xf numFmtId="9" fontId="3"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vertical="top"/>
    </xf>
    <xf numFmtId="0" fontId="10" fillId="0" borderId="0" xfId="0" applyFont="1" applyAlignment="1">
      <alignment horizontal="left" vertical="center"/>
    </xf>
    <xf numFmtId="0" fontId="11" fillId="0" borderId="0" xfId="0" applyFont="1" applyAlignment="1">
      <alignment horizontal="left" vertical="center"/>
    </xf>
    <xf numFmtId="0" fontId="13" fillId="0" borderId="0" xfId="0" applyFont="1"/>
    <xf numFmtId="0" fontId="15" fillId="0" borderId="0" xfId="0" applyFont="1" applyAlignment="1">
      <alignment vertical="center"/>
    </xf>
    <xf numFmtId="0" fontId="14" fillId="0" borderId="0" xfId="0" applyFont="1" applyAlignment="1">
      <alignment horizontal="left" vertical="top" wrapText="1" indent="1"/>
    </xf>
    <xf numFmtId="0" fontId="1" fillId="0" borderId="0" xfId="0" applyFont="1" applyAlignment="1">
      <alignment horizontal="left" vertical="top"/>
    </xf>
    <xf numFmtId="0" fontId="12"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6" fillId="0" borderId="0" xfId="7">
      <alignment vertical="top"/>
    </xf>
    <xf numFmtId="0" fontId="5" fillId="6" borderId="2" xfId="11" applyFill="1">
      <alignment horizontal="center" vertical="center"/>
    </xf>
    <xf numFmtId="0" fontId="5" fillId="2" borderId="2" xfId="11" applyFill="1">
      <alignment horizontal="center" vertical="center"/>
    </xf>
    <xf numFmtId="0" fontId="5" fillId="7" borderId="2" xfId="11" applyFill="1">
      <alignment horizontal="center" vertical="center"/>
    </xf>
    <xf numFmtId="0" fontId="5" fillId="3" borderId="2" xfId="11" applyFill="1">
      <alignment horizontal="center" vertical="center"/>
    </xf>
    <xf numFmtId="0" fontId="5" fillId="4" borderId="2" xfId="11" applyFill="1">
      <alignment horizontal="center" vertical="center"/>
    </xf>
    <xf numFmtId="0" fontId="5" fillId="8" borderId="2" xfId="11" applyFill="1">
      <alignment horizontal="center" vertical="center"/>
    </xf>
    <xf numFmtId="0" fontId="0" fillId="0" borderId="10" xfId="0" applyBorder="1"/>
    <xf numFmtId="0" fontId="3" fillId="0" borderId="0" xfId="0" applyFont="1" applyAlignment="1">
      <alignment vertical="top"/>
    </xf>
    <xf numFmtId="0" fontId="5" fillId="11" borderId="2" xfId="11" applyFill="1">
      <alignment horizontal="center" vertical="center"/>
    </xf>
    <xf numFmtId="9" fontId="3" fillId="11" borderId="2" xfId="2" applyFont="1" applyFill="1" applyBorder="1" applyAlignment="1">
      <alignment horizontal="center" vertical="center"/>
    </xf>
    <xf numFmtId="0" fontId="6" fillId="2" borderId="2" xfId="12" applyFont="1" applyFill="1">
      <alignment horizontal="left" vertical="center" indent="2"/>
    </xf>
    <xf numFmtId="0" fontId="6" fillId="3" borderId="2" xfId="12" applyFont="1" applyFill="1">
      <alignment horizontal="left" vertical="center" indent="2"/>
    </xf>
    <xf numFmtId="0" fontId="6" fillId="8" borderId="2" xfId="12" applyFont="1" applyFill="1">
      <alignment horizontal="left" vertical="center" indent="2"/>
    </xf>
    <xf numFmtId="0" fontId="18" fillId="6" borderId="2" xfId="0" applyFont="1" applyFill="1" applyBorder="1" applyAlignment="1">
      <alignment horizontal="left" vertical="center" indent="1"/>
    </xf>
    <xf numFmtId="0" fontId="18" fillId="11" borderId="2" xfId="0" applyFont="1" applyFill="1" applyBorder="1" applyAlignment="1">
      <alignment horizontal="left" vertical="center" indent="1"/>
    </xf>
    <xf numFmtId="0" fontId="18" fillId="7" borderId="2" xfId="12" applyFont="1" applyFill="1">
      <alignment horizontal="left" vertical="center" indent="2"/>
    </xf>
    <xf numFmtId="0" fontId="18" fillId="4" borderId="2" xfId="0" applyFont="1" applyFill="1" applyBorder="1" applyAlignment="1">
      <alignment horizontal="left" vertical="center" indent="1"/>
    </xf>
    <xf numFmtId="165" fontId="17" fillId="2" borderId="2" xfId="10" applyFont="1" applyFill="1">
      <alignment horizontal="center" vertical="center"/>
    </xf>
    <xf numFmtId="165" fontId="17" fillId="11" borderId="2" xfId="0" applyNumberFormat="1" applyFont="1" applyFill="1" applyBorder="1" applyAlignment="1">
      <alignment horizontal="center" vertical="center"/>
    </xf>
    <xf numFmtId="165" fontId="20" fillId="11" borderId="2" xfId="0" applyNumberFormat="1" applyFont="1" applyFill="1" applyBorder="1" applyAlignment="1">
      <alignment horizontal="center" vertical="center"/>
    </xf>
    <xf numFmtId="165" fontId="17" fillId="7" borderId="2" xfId="10" applyFont="1" applyFill="1">
      <alignment horizontal="center" vertical="center"/>
    </xf>
    <xf numFmtId="165" fontId="17" fillId="3" borderId="2" xfId="10" applyFont="1" applyFill="1">
      <alignment horizontal="center" vertical="center"/>
    </xf>
    <xf numFmtId="165" fontId="17" fillId="4" borderId="2" xfId="0" applyNumberFormat="1" applyFont="1" applyFill="1" applyBorder="1" applyAlignment="1">
      <alignment horizontal="center" vertical="center"/>
    </xf>
    <xf numFmtId="165" fontId="20" fillId="4" borderId="2" xfId="0" applyNumberFormat="1" applyFont="1" applyFill="1" applyBorder="1" applyAlignment="1">
      <alignment horizontal="center" vertical="center"/>
    </xf>
    <xf numFmtId="165" fontId="17" fillId="8" borderId="2" xfId="10" applyFont="1" applyFill="1">
      <alignment horizontal="center" vertical="center"/>
    </xf>
    <xf numFmtId="168" fontId="3" fillId="5" borderId="6" xfId="0" applyNumberFormat="1" applyFont="1" applyFill="1" applyBorder="1" applyAlignment="1">
      <alignment horizontal="center" vertical="center"/>
    </xf>
    <xf numFmtId="168" fontId="3" fillId="5" borderId="0" xfId="0" applyNumberFormat="1" applyFont="1" applyFill="1" applyAlignment="1">
      <alignment horizontal="center" vertical="center"/>
    </xf>
    <xf numFmtId="168" fontId="3" fillId="5" borderId="7" xfId="0" applyNumberFormat="1" applyFont="1" applyFill="1" applyBorder="1" applyAlignment="1">
      <alignment horizontal="center" vertical="center"/>
    </xf>
    <xf numFmtId="167" fontId="6" fillId="5" borderId="4" xfId="0" applyNumberFormat="1" applyFont="1" applyFill="1" applyBorder="1" applyAlignment="1">
      <alignment horizontal="left" vertical="center" wrapText="1" indent="1"/>
    </xf>
    <xf numFmtId="167" fontId="6" fillId="5" borderId="1" xfId="0" applyNumberFormat="1" applyFont="1" applyFill="1" applyBorder="1" applyAlignment="1">
      <alignment horizontal="left" vertical="center" wrapText="1" indent="1"/>
    </xf>
    <xf numFmtId="167" fontId="6" fillId="5" borderId="5" xfId="0" applyNumberFormat="1" applyFont="1" applyFill="1" applyBorder="1" applyAlignment="1">
      <alignment horizontal="left" vertical="center" wrapText="1" indent="1"/>
    </xf>
    <xf numFmtId="0" fontId="21" fillId="10" borderId="1" xfId="0" applyFont="1" applyFill="1" applyBorder="1" applyAlignment="1">
      <alignment horizontal="left" vertical="center" indent="1"/>
    </xf>
    <xf numFmtId="0" fontId="21" fillId="10" borderId="1" xfId="0" applyFont="1" applyFill="1" applyBorder="1" applyAlignment="1">
      <alignment horizontal="center" vertical="center" wrapText="1"/>
    </xf>
    <xf numFmtId="0" fontId="19" fillId="0" borderId="0" xfId="8" applyFont="1">
      <alignment horizontal="right" indent="1"/>
    </xf>
    <xf numFmtId="0" fontId="19" fillId="0" borderId="7" xfId="8" applyFont="1" applyBorder="1">
      <alignment horizontal="right" indent="1"/>
    </xf>
    <xf numFmtId="166" fontId="6" fillId="0" borderId="3" xfId="9" applyFont="1">
      <alignment horizontal="center" vertical="center"/>
    </xf>
    <xf numFmtId="0" fontId="19" fillId="0" borderId="3" xfId="0" applyFont="1" applyBorder="1" applyAlignment="1">
      <alignment horizontal="center" vertical="center"/>
    </xf>
    <xf numFmtId="0" fontId="22" fillId="9" borderId="8" xfId="0" applyFont="1" applyFill="1" applyBorder="1" applyAlignment="1">
      <alignment horizontal="center" vertical="center" shrinkToFit="1"/>
    </xf>
  </cellXfs>
  <cellStyles count="13">
    <cellStyle name="Date" xfId="10" xr:uid="{229918B6-DD13-4F5A-97B9-305F7E002AA3}"/>
    <cellStyle name="Lien hypertexte" xfId="1" builtinId="8" customBuiltin="1"/>
    <cellStyle name="Milliers" xfId="4" builtinId="3" customBuiltin="1"/>
    <cellStyle name="Name" xfId="11" xr:uid="{B2D3C1EE-6B41-4801-AAFC-C2274E49E503}"/>
    <cellStyle name="Normal" xfId="0" builtinId="0"/>
    <cellStyle name="Pourcentage" xfId="2" builtinId="5"/>
    <cellStyle name="Project Start" xfId="9" xr:uid="{8EB8A09A-C31C-40A3-B2C1-9449520178B8}"/>
    <cellStyle name="Task" xfId="12" xr:uid="{6391D789-272B-4DD2-9BF3-2CDCF610FA41}"/>
    <cellStyle name="Titre" xfId="5" builtinId="15" customBuiltin="1"/>
    <cellStyle name="Titre 1" xfId="6" builtinId="16" customBuiltin="1"/>
    <cellStyle name="Titre 2" xfId="7" builtinId="17" customBuiltin="1"/>
    <cellStyle name="Titre 3" xfId="8" builtinId="18" customBuiltin="1"/>
    <cellStyle name="zHiddenText" xfId="3" xr:uid="{26E66EE6-E33F-4D77-BAE4-0FB4F5BBF673}"/>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36"/>
  <sheetViews>
    <sheetView showGridLines="0" tabSelected="1" showRuler="0" zoomScaleNormal="100" zoomScalePageLayoutView="70" workbookViewId="0">
      <pane ySplit="4" topLeftCell="A5" activePane="bottomLeft" state="frozen"/>
      <selection pane="bottomLeft" activeCell="AJ15" sqref="AJ15"/>
    </sheetView>
  </sheetViews>
  <sheetFormatPr baseColWidth="10" defaultColWidth="8.88671875" defaultRowHeight="30" customHeight="1" x14ac:dyDescent="0.3"/>
  <cols>
    <col min="1" max="1" width="2.6640625" style="29" customWidth="1"/>
    <col min="2" max="2" width="19.88671875" customWidth="1"/>
    <col min="3" max="3" width="30.6640625" customWidth="1"/>
    <col min="4" max="4" width="10.6640625" customWidth="1"/>
    <col min="5" max="5" width="10.44140625" style="3" customWidth="1"/>
    <col min="6" max="6" width="10.44140625" customWidth="1"/>
    <col min="7" max="7" width="2.6640625" customWidth="1"/>
    <col min="8" max="8" width="6.109375" hidden="1" customWidth="1"/>
    <col min="9" max="99" width="3.109375" customWidth="1"/>
    <col min="100" max="120" width="2.5546875" customWidth="1"/>
  </cols>
  <sheetData>
    <row r="1" spans="1:120" ht="30" customHeight="1" x14ac:dyDescent="0.4">
      <c r="A1" s="29" t="s">
        <v>30</v>
      </c>
      <c r="B1" s="33"/>
      <c r="C1" s="67" t="s">
        <v>0</v>
      </c>
      <c r="D1" s="68"/>
      <c r="E1" s="69">
        <f ca="1">TODAY()+9</f>
        <v>44844</v>
      </c>
      <c r="F1" s="69"/>
    </row>
    <row r="2" spans="1:120" ht="30" customHeight="1" x14ac:dyDescent="0.4">
      <c r="A2" s="30" t="s">
        <v>24</v>
      </c>
      <c r="C2" s="67" t="s">
        <v>5</v>
      </c>
      <c r="D2" s="68"/>
      <c r="E2" s="70">
        <v>1</v>
      </c>
      <c r="I2" s="62">
        <f ca="1">I3</f>
        <v>44844</v>
      </c>
      <c r="J2" s="63"/>
      <c r="K2" s="63"/>
      <c r="L2" s="63"/>
      <c r="M2" s="63"/>
      <c r="N2" s="63"/>
      <c r="O2" s="64"/>
      <c r="P2" s="62">
        <f ca="1">P3</f>
        <v>44851</v>
      </c>
      <c r="Q2" s="63"/>
      <c r="R2" s="63"/>
      <c r="S2" s="63"/>
      <c r="T2" s="63"/>
      <c r="U2" s="63"/>
      <c r="V2" s="64"/>
      <c r="W2" s="62">
        <f ca="1">W3</f>
        <v>44858</v>
      </c>
      <c r="X2" s="63"/>
      <c r="Y2" s="63"/>
      <c r="Z2" s="63"/>
      <c r="AA2" s="63"/>
      <c r="AB2" s="63"/>
      <c r="AC2" s="64"/>
      <c r="AD2" s="62">
        <f ca="1">AD3</f>
        <v>44865</v>
      </c>
      <c r="AE2" s="63"/>
      <c r="AF2" s="63"/>
      <c r="AG2" s="63"/>
      <c r="AH2" s="63"/>
      <c r="AI2" s="63"/>
      <c r="AJ2" s="64"/>
      <c r="AK2" s="62">
        <f ca="1">AK3</f>
        <v>44872</v>
      </c>
      <c r="AL2" s="63"/>
      <c r="AM2" s="63"/>
      <c r="AN2" s="63"/>
      <c r="AO2" s="63"/>
      <c r="AP2" s="63"/>
      <c r="AQ2" s="64"/>
      <c r="AR2" s="62">
        <f ca="1">AR3</f>
        <v>44879</v>
      </c>
      <c r="AS2" s="63"/>
      <c r="AT2" s="63"/>
      <c r="AU2" s="63"/>
      <c r="AV2" s="63"/>
      <c r="AW2" s="63"/>
      <c r="AX2" s="64"/>
      <c r="AY2" s="62">
        <f ca="1">AY3</f>
        <v>44886</v>
      </c>
      <c r="AZ2" s="63"/>
      <c r="BA2" s="63"/>
      <c r="BB2" s="63"/>
      <c r="BC2" s="63"/>
      <c r="BD2" s="63"/>
      <c r="BE2" s="64"/>
      <c r="BF2" s="62">
        <f ca="1">BF3</f>
        <v>44893</v>
      </c>
      <c r="BG2" s="63"/>
      <c r="BH2" s="63"/>
      <c r="BI2" s="63"/>
      <c r="BJ2" s="63"/>
      <c r="BK2" s="63"/>
      <c r="BL2" s="64"/>
      <c r="BM2" s="62">
        <f ca="1">BM3</f>
        <v>44900</v>
      </c>
      <c r="BN2" s="63"/>
      <c r="BO2" s="63"/>
      <c r="BP2" s="63"/>
      <c r="BQ2" s="63"/>
      <c r="BR2" s="63"/>
      <c r="BS2" s="64"/>
      <c r="BT2" s="62">
        <f ca="1">BT3</f>
        <v>44907</v>
      </c>
      <c r="BU2" s="63"/>
      <c r="BV2" s="63"/>
      <c r="BW2" s="63"/>
      <c r="BX2" s="63"/>
      <c r="BY2" s="63"/>
      <c r="BZ2" s="64"/>
      <c r="CA2" s="62">
        <f ca="1">CA3</f>
        <v>44914</v>
      </c>
      <c r="CB2" s="63"/>
      <c r="CC2" s="63"/>
      <c r="CD2" s="63"/>
      <c r="CE2" s="63"/>
      <c r="CF2" s="63"/>
      <c r="CG2" s="64"/>
      <c r="CH2" s="62">
        <f ca="1">CH3</f>
        <v>44921</v>
      </c>
      <c r="CI2" s="63"/>
      <c r="CJ2" s="63"/>
      <c r="CK2" s="63"/>
      <c r="CL2" s="63"/>
      <c r="CM2" s="63"/>
      <c r="CN2" s="64"/>
      <c r="CO2" s="62">
        <f ca="1">CO3</f>
        <v>44928</v>
      </c>
      <c r="CP2" s="63"/>
      <c r="CQ2" s="63"/>
      <c r="CR2" s="63"/>
      <c r="CS2" s="63"/>
      <c r="CT2" s="63"/>
      <c r="CU2" s="64"/>
    </row>
    <row r="3" spans="1:120" ht="15" customHeight="1" x14ac:dyDescent="0.3">
      <c r="A3" s="30" t="s">
        <v>25</v>
      </c>
      <c r="B3" s="40"/>
      <c r="C3" s="40"/>
      <c r="D3" s="40"/>
      <c r="E3" s="40"/>
      <c r="F3" s="40"/>
      <c r="G3" s="40"/>
      <c r="I3" s="59">
        <f ca="1">Project_Start-WEEKDAY(Project_Start,1)+2+7*(Display_Week-1)</f>
        <v>44844</v>
      </c>
      <c r="J3" s="60">
        <f ca="1">I3+1</f>
        <v>44845</v>
      </c>
      <c r="K3" s="60">
        <f t="shared" ref="K3:AX3" ca="1" si="0">J3+1</f>
        <v>44846</v>
      </c>
      <c r="L3" s="60">
        <f t="shared" ca="1" si="0"/>
        <v>44847</v>
      </c>
      <c r="M3" s="60">
        <f t="shared" ca="1" si="0"/>
        <v>44848</v>
      </c>
      <c r="N3" s="60">
        <f t="shared" ca="1" si="0"/>
        <v>44849</v>
      </c>
      <c r="O3" s="61">
        <f t="shared" ca="1" si="0"/>
        <v>44850</v>
      </c>
      <c r="P3" s="59">
        <f ca="1">O3+1</f>
        <v>44851</v>
      </c>
      <c r="Q3" s="60">
        <f ca="1">P3+1</f>
        <v>44852</v>
      </c>
      <c r="R3" s="60">
        <f t="shared" ca="1" si="0"/>
        <v>44853</v>
      </c>
      <c r="S3" s="60">
        <f t="shared" ca="1" si="0"/>
        <v>44854</v>
      </c>
      <c r="T3" s="60">
        <f t="shared" ca="1" si="0"/>
        <v>44855</v>
      </c>
      <c r="U3" s="60">
        <f t="shared" ca="1" si="0"/>
        <v>44856</v>
      </c>
      <c r="V3" s="61">
        <f t="shared" ca="1" si="0"/>
        <v>44857</v>
      </c>
      <c r="W3" s="59">
        <f ca="1">V3+1</f>
        <v>44858</v>
      </c>
      <c r="X3" s="60">
        <f ca="1">W3+1</f>
        <v>44859</v>
      </c>
      <c r="Y3" s="60">
        <f t="shared" ca="1" si="0"/>
        <v>44860</v>
      </c>
      <c r="Z3" s="60">
        <f t="shared" ca="1" si="0"/>
        <v>44861</v>
      </c>
      <c r="AA3" s="60">
        <f t="shared" ca="1" si="0"/>
        <v>44862</v>
      </c>
      <c r="AB3" s="60">
        <f t="shared" ca="1" si="0"/>
        <v>44863</v>
      </c>
      <c r="AC3" s="61">
        <f t="shared" ca="1" si="0"/>
        <v>44864</v>
      </c>
      <c r="AD3" s="59">
        <f ca="1">AC3+1</f>
        <v>44865</v>
      </c>
      <c r="AE3" s="60">
        <f ca="1">AD3+1</f>
        <v>44866</v>
      </c>
      <c r="AF3" s="60">
        <f t="shared" ca="1" si="0"/>
        <v>44867</v>
      </c>
      <c r="AG3" s="60">
        <f t="shared" ca="1" si="0"/>
        <v>44868</v>
      </c>
      <c r="AH3" s="60">
        <f t="shared" ca="1" si="0"/>
        <v>44869</v>
      </c>
      <c r="AI3" s="60">
        <f t="shared" ca="1" si="0"/>
        <v>44870</v>
      </c>
      <c r="AJ3" s="61">
        <f t="shared" ca="1" si="0"/>
        <v>44871</v>
      </c>
      <c r="AK3" s="59">
        <f ca="1">AJ3+1</f>
        <v>44872</v>
      </c>
      <c r="AL3" s="60">
        <f ca="1">AK3+1</f>
        <v>44873</v>
      </c>
      <c r="AM3" s="60">
        <f t="shared" ca="1" si="0"/>
        <v>44874</v>
      </c>
      <c r="AN3" s="60">
        <f t="shared" ca="1" si="0"/>
        <v>44875</v>
      </c>
      <c r="AO3" s="60">
        <f t="shared" ca="1" si="0"/>
        <v>44876</v>
      </c>
      <c r="AP3" s="60">
        <f t="shared" ca="1" si="0"/>
        <v>44877</v>
      </c>
      <c r="AQ3" s="61">
        <f t="shared" ca="1" si="0"/>
        <v>44878</v>
      </c>
      <c r="AR3" s="59">
        <f ca="1">AQ3+1</f>
        <v>44879</v>
      </c>
      <c r="AS3" s="60">
        <f ca="1">AR3+1</f>
        <v>44880</v>
      </c>
      <c r="AT3" s="60">
        <f t="shared" ca="1" si="0"/>
        <v>44881</v>
      </c>
      <c r="AU3" s="60">
        <f t="shared" ca="1" si="0"/>
        <v>44882</v>
      </c>
      <c r="AV3" s="60">
        <f t="shared" ca="1" si="0"/>
        <v>44883</v>
      </c>
      <c r="AW3" s="60">
        <f t="shared" ca="1" si="0"/>
        <v>44884</v>
      </c>
      <c r="AX3" s="61">
        <f t="shared" ca="1" si="0"/>
        <v>44885</v>
      </c>
      <c r="AY3" s="59">
        <f ca="1">AX3+1</f>
        <v>44886</v>
      </c>
      <c r="AZ3" s="60">
        <f ca="1">AY3+1</f>
        <v>44887</v>
      </c>
      <c r="BA3" s="60">
        <f t="shared" ref="BA3:BE3" ca="1" si="1">AZ3+1</f>
        <v>44888</v>
      </c>
      <c r="BB3" s="60">
        <f t="shared" ca="1" si="1"/>
        <v>44889</v>
      </c>
      <c r="BC3" s="60">
        <f t="shared" ca="1" si="1"/>
        <v>44890</v>
      </c>
      <c r="BD3" s="60">
        <f t="shared" ca="1" si="1"/>
        <v>44891</v>
      </c>
      <c r="BE3" s="61">
        <f t="shared" ca="1" si="1"/>
        <v>44892</v>
      </c>
      <c r="BF3" s="59">
        <f ca="1">BE3+1</f>
        <v>44893</v>
      </c>
      <c r="BG3" s="60">
        <f ca="1">BF3+1</f>
        <v>44894</v>
      </c>
      <c r="BH3" s="60">
        <f t="shared" ref="BH3:BL3" ca="1" si="2">BG3+1</f>
        <v>44895</v>
      </c>
      <c r="BI3" s="60">
        <f t="shared" ca="1" si="2"/>
        <v>44896</v>
      </c>
      <c r="BJ3" s="60">
        <f t="shared" ca="1" si="2"/>
        <v>44897</v>
      </c>
      <c r="BK3" s="60">
        <f t="shared" ca="1" si="2"/>
        <v>44898</v>
      </c>
      <c r="BL3" s="61">
        <f t="shared" ca="1" si="2"/>
        <v>44899</v>
      </c>
      <c r="BM3" s="59">
        <f ca="1">BL3+1</f>
        <v>44900</v>
      </c>
      <c r="BN3" s="60">
        <f ca="1">BM3+1</f>
        <v>44901</v>
      </c>
      <c r="BO3" s="60">
        <f t="shared" ref="BO3" ca="1" si="3">BN3+1</f>
        <v>44902</v>
      </c>
      <c r="BP3" s="60">
        <f t="shared" ref="BP3" ca="1" si="4">BO3+1</f>
        <v>44903</v>
      </c>
      <c r="BQ3" s="60">
        <f t="shared" ref="BQ3" ca="1" si="5">BP3+1</f>
        <v>44904</v>
      </c>
      <c r="BR3" s="60">
        <f t="shared" ref="BR3" ca="1" si="6">BQ3+1</f>
        <v>44905</v>
      </c>
      <c r="BS3" s="61">
        <f t="shared" ref="BS3" ca="1" si="7">BR3+1</f>
        <v>44906</v>
      </c>
      <c r="BT3" s="59">
        <f ca="1">BS3+1</f>
        <v>44907</v>
      </c>
      <c r="BU3" s="60">
        <f ca="1">BT3+1</f>
        <v>44908</v>
      </c>
      <c r="BV3" s="60">
        <f t="shared" ref="BV3" ca="1" si="8">BU3+1</f>
        <v>44909</v>
      </c>
      <c r="BW3" s="60">
        <f t="shared" ref="BW3" ca="1" si="9">BV3+1</f>
        <v>44910</v>
      </c>
      <c r="BX3" s="60">
        <f t="shared" ref="BX3" ca="1" si="10">BW3+1</f>
        <v>44911</v>
      </c>
      <c r="BY3" s="60">
        <f t="shared" ref="BY3" ca="1" si="11">BX3+1</f>
        <v>44912</v>
      </c>
      <c r="BZ3" s="61">
        <f t="shared" ref="BZ3" ca="1" si="12">BY3+1</f>
        <v>44913</v>
      </c>
      <c r="CA3" s="59">
        <f ca="1">BZ3+1</f>
        <v>44914</v>
      </c>
      <c r="CB3" s="60">
        <f ca="1">CA3+1</f>
        <v>44915</v>
      </c>
      <c r="CC3" s="60">
        <f t="shared" ref="CC3" ca="1" si="13">CB3+1</f>
        <v>44916</v>
      </c>
      <c r="CD3" s="60">
        <f t="shared" ref="CD3" ca="1" si="14">CC3+1</f>
        <v>44917</v>
      </c>
      <c r="CE3" s="60">
        <f t="shared" ref="CE3" ca="1" si="15">CD3+1</f>
        <v>44918</v>
      </c>
      <c r="CF3" s="60">
        <f t="shared" ref="CF3" ca="1" si="16">CE3+1</f>
        <v>44919</v>
      </c>
      <c r="CG3" s="61">
        <f t="shared" ref="CG3" ca="1" si="17">CF3+1</f>
        <v>44920</v>
      </c>
      <c r="CH3" s="59">
        <f ca="1">CG3+1</f>
        <v>44921</v>
      </c>
      <c r="CI3" s="60">
        <f ca="1">CH3+1</f>
        <v>44922</v>
      </c>
      <c r="CJ3" s="60">
        <f t="shared" ref="CJ3" ca="1" si="18">CI3+1</f>
        <v>44923</v>
      </c>
      <c r="CK3" s="60">
        <f t="shared" ref="CK3" ca="1" si="19">CJ3+1</f>
        <v>44924</v>
      </c>
      <c r="CL3" s="60">
        <f t="shared" ref="CL3" ca="1" si="20">CK3+1</f>
        <v>44925</v>
      </c>
      <c r="CM3" s="60">
        <f t="shared" ref="CM3" ca="1" si="21">CL3+1</f>
        <v>44926</v>
      </c>
      <c r="CN3" s="61">
        <f t="shared" ref="CN3" ca="1" si="22">CM3+1</f>
        <v>44927</v>
      </c>
      <c r="CO3" s="59">
        <f ca="1">CN3+1</f>
        <v>44928</v>
      </c>
      <c r="CP3" s="60">
        <f ca="1">CO3+1</f>
        <v>44929</v>
      </c>
      <c r="CQ3" s="60">
        <f t="shared" ref="CQ3" ca="1" si="23">CP3+1</f>
        <v>44930</v>
      </c>
      <c r="CR3" s="60">
        <f t="shared" ref="CR3" ca="1" si="24">CQ3+1</f>
        <v>44931</v>
      </c>
      <c r="CS3" s="60">
        <f t="shared" ref="CS3" ca="1" si="25">CR3+1</f>
        <v>44932</v>
      </c>
      <c r="CT3" s="60">
        <f t="shared" ref="CT3" ca="1" si="26">CS3+1</f>
        <v>44933</v>
      </c>
      <c r="CU3" s="61">
        <f t="shared" ref="CU3" ca="1" si="27">CT3+1</f>
        <v>44934</v>
      </c>
    </row>
    <row r="4" spans="1:120" ht="30" customHeight="1" thickBot="1" x14ac:dyDescent="0.35">
      <c r="A4" s="30" t="s">
        <v>26</v>
      </c>
      <c r="B4" s="65" t="s">
        <v>6</v>
      </c>
      <c r="C4" s="66"/>
      <c r="D4" s="66"/>
      <c r="E4" s="66" t="s">
        <v>2</v>
      </c>
      <c r="F4" s="66" t="s">
        <v>3</v>
      </c>
      <c r="G4" s="5"/>
      <c r="H4" s="5" t="s">
        <v>4</v>
      </c>
      <c r="I4" s="71" t="str">
        <f ca="1">LEFT(TEXT(I3,"ddd"),1)</f>
        <v>d</v>
      </c>
      <c r="J4" s="71" t="str">
        <f t="shared" ref="J4:AR4" ca="1" si="28">LEFT(TEXT(J3,"ddd"),1)</f>
        <v>d</v>
      </c>
      <c r="K4" s="71" t="str">
        <f t="shared" ca="1" si="28"/>
        <v>d</v>
      </c>
      <c r="L4" s="71" t="str">
        <f t="shared" ca="1" si="28"/>
        <v>d</v>
      </c>
      <c r="M4" s="71" t="str">
        <f t="shared" ca="1" si="28"/>
        <v>d</v>
      </c>
      <c r="N4" s="71" t="str">
        <f t="shared" ca="1" si="28"/>
        <v>d</v>
      </c>
      <c r="O4" s="71" t="str">
        <f t="shared" ca="1" si="28"/>
        <v>d</v>
      </c>
      <c r="P4" s="71" t="str">
        <f t="shared" ca="1" si="28"/>
        <v>d</v>
      </c>
      <c r="Q4" s="71" t="str">
        <f t="shared" ca="1" si="28"/>
        <v>d</v>
      </c>
      <c r="R4" s="71" t="str">
        <f t="shared" ca="1" si="28"/>
        <v>d</v>
      </c>
      <c r="S4" s="71" t="str">
        <f ca="1">LEFT(TEXT(S3,"ddd"),1)</f>
        <v>d</v>
      </c>
      <c r="T4" s="71" t="str">
        <f t="shared" ca="1" si="28"/>
        <v>d</v>
      </c>
      <c r="U4" s="71" t="str">
        <f t="shared" ca="1" si="28"/>
        <v>d</v>
      </c>
      <c r="V4" s="71" t="str">
        <f t="shared" ca="1" si="28"/>
        <v>d</v>
      </c>
      <c r="W4" s="71" t="str">
        <f t="shared" ca="1" si="28"/>
        <v>d</v>
      </c>
      <c r="X4" s="71" t="str">
        <f t="shared" ca="1" si="28"/>
        <v>d</v>
      </c>
      <c r="Y4" s="71" t="str">
        <f t="shared" ca="1" si="28"/>
        <v>d</v>
      </c>
      <c r="Z4" s="71" t="str">
        <f t="shared" ca="1" si="28"/>
        <v>d</v>
      </c>
      <c r="AA4" s="71" t="str">
        <f t="shared" ca="1" si="28"/>
        <v>d</v>
      </c>
      <c r="AB4" s="71" t="str">
        <f t="shared" ca="1" si="28"/>
        <v>d</v>
      </c>
      <c r="AC4" s="71" t="str">
        <f t="shared" ca="1" si="28"/>
        <v>d</v>
      </c>
      <c r="AD4" s="71" t="str">
        <f t="shared" ca="1" si="28"/>
        <v>d</v>
      </c>
      <c r="AE4" s="71" t="str">
        <f t="shared" ca="1" si="28"/>
        <v>d</v>
      </c>
      <c r="AF4" s="71" t="str">
        <f t="shared" ca="1" si="28"/>
        <v>d</v>
      </c>
      <c r="AG4" s="71" t="str">
        <f t="shared" ca="1" si="28"/>
        <v>d</v>
      </c>
      <c r="AH4" s="71" t="str">
        <f t="shared" ca="1" si="28"/>
        <v>d</v>
      </c>
      <c r="AI4" s="71" t="str">
        <f t="shared" ca="1" si="28"/>
        <v>d</v>
      </c>
      <c r="AJ4" s="71" t="str">
        <f t="shared" ca="1" si="28"/>
        <v>d</v>
      </c>
      <c r="AK4" s="71" t="str">
        <f t="shared" ca="1" si="28"/>
        <v>d</v>
      </c>
      <c r="AL4" s="71" t="str">
        <f t="shared" ca="1" si="28"/>
        <v>d</v>
      </c>
      <c r="AM4" s="71" t="str">
        <f t="shared" ca="1" si="28"/>
        <v>d</v>
      </c>
      <c r="AN4" s="71" t="str">
        <f t="shared" ca="1" si="28"/>
        <v>d</v>
      </c>
      <c r="AO4" s="71" t="str">
        <f t="shared" ca="1" si="28"/>
        <v>d</v>
      </c>
      <c r="AP4" s="71" t="str">
        <f t="shared" ca="1" si="28"/>
        <v>d</v>
      </c>
      <c r="AQ4" s="71" t="str">
        <f t="shared" ca="1" si="28"/>
        <v>d</v>
      </c>
      <c r="AR4" s="71" t="str">
        <f t="shared" ca="1" si="28"/>
        <v>d</v>
      </c>
      <c r="AS4" s="71" t="str">
        <f t="shared" ref="AS4:BL4" ca="1" si="29">LEFT(TEXT(AS3,"ddd"),1)</f>
        <v>d</v>
      </c>
      <c r="AT4" s="71" t="str">
        <f t="shared" ca="1" si="29"/>
        <v>d</v>
      </c>
      <c r="AU4" s="71" t="str">
        <f t="shared" ca="1" si="29"/>
        <v>d</v>
      </c>
      <c r="AV4" s="71" t="str">
        <f t="shared" ca="1" si="29"/>
        <v>d</v>
      </c>
      <c r="AW4" s="71" t="str">
        <f t="shared" ca="1" si="29"/>
        <v>d</v>
      </c>
      <c r="AX4" s="71" t="str">
        <f t="shared" ca="1" si="29"/>
        <v>d</v>
      </c>
      <c r="AY4" s="71" t="str">
        <f t="shared" ca="1" si="29"/>
        <v>d</v>
      </c>
      <c r="AZ4" s="71" t="str">
        <f t="shared" ca="1" si="29"/>
        <v>d</v>
      </c>
      <c r="BA4" s="71" t="str">
        <f t="shared" ca="1" si="29"/>
        <v>d</v>
      </c>
      <c r="BB4" s="71" t="str">
        <f t="shared" ca="1" si="29"/>
        <v>d</v>
      </c>
      <c r="BC4" s="71" t="str">
        <f t="shared" ca="1" si="29"/>
        <v>d</v>
      </c>
      <c r="BD4" s="71" t="str">
        <f t="shared" ca="1" si="29"/>
        <v>d</v>
      </c>
      <c r="BE4" s="71" t="str">
        <f t="shared" ca="1" si="29"/>
        <v>d</v>
      </c>
      <c r="BF4" s="71" t="str">
        <f t="shared" ca="1" si="29"/>
        <v>d</v>
      </c>
      <c r="BG4" s="71" t="str">
        <f t="shared" ca="1" si="29"/>
        <v>d</v>
      </c>
      <c r="BH4" s="71" t="str">
        <f t="shared" ca="1" si="29"/>
        <v>d</v>
      </c>
      <c r="BI4" s="71" t="str">
        <f t="shared" ca="1" si="29"/>
        <v>d</v>
      </c>
      <c r="BJ4" s="71" t="str">
        <f t="shared" ca="1" si="29"/>
        <v>d</v>
      </c>
      <c r="BK4" s="71" t="str">
        <f t="shared" ca="1" si="29"/>
        <v>d</v>
      </c>
      <c r="BL4" s="71" t="str">
        <f t="shared" ca="1" si="29"/>
        <v>d</v>
      </c>
      <c r="BM4" s="71" t="str">
        <f t="shared" ref="BM4:CU4" ca="1" si="30">LEFT(TEXT(BM3,"ddd"),1)</f>
        <v>d</v>
      </c>
      <c r="BN4" s="71" t="str">
        <f t="shared" ca="1" si="30"/>
        <v>d</v>
      </c>
      <c r="BO4" s="71" t="str">
        <f t="shared" ca="1" si="30"/>
        <v>d</v>
      </c>
      <c r="BP4" s="71" t="str">
        <f t="shared" ca="1" si="30"/>
        <v>d</v>
      </c>
      <c r="BQ4" s="71" t="str">
        <f t="shared" ca="1" si="30"/>
        <v>d</v>
      </c>
      <c r="BR4" s="71" t="str">
        <f t="shared" ca="1" si="30"/>
        <v>d</v>
      </c>
      <c r="BS4" s="71" t="str">
        <f t="shared" ca="1" si="30"/>
        <v>d</v>
      </c>
      <c r="BT4" s="71" t="str">
        <f t="shared" ca="1" si="30"/>
        <v>d</v>
      </c>
      <c r="BU4" s="71" t="str">
        <f t="shared" ca="1" si="30"/>
        <v>d</v>
      </c>
      <c r="BV4" s="71" t="str">
        <f t="shared" ca="1" si="30"/>
        <v>d</v>
      </c>
      <c r="BW4" s="71" t="str">
        <f t="shared" ca="1" si="30"/>
        <v>d</v>
      </c>
      <c r="BX4" s="71" t="str">
        <f t="shared" ca="1" si="30"/>
        <v>d</v>
      </c>
      <c r="BY4" s="71" t="str">
        <f t="shared" ca="1" si="30"/>
        <v>d</v>
      </c>
      <c r="BZ4" s="71" t="str">
        <f t="shared" ca="1" si="30"/>
        <v>d</v>
      </c>
      <c r="CA4" s="71" t="str">
        <f t="shared" ca="1" si="30"/>
        <v>d</v>
      </c>
      <c r="CB4" s="71" t="str">
        <f t="shared" ca="1" si="30"/>
        <v>d</v>
      </c>
      <c r="CC4" s="71" t="str">
        <f t="shared" ca="1" si="30"/>
        <v>d</v>
      </c>
      <c r="CD4" s="71" t="str">
        <f t="shared" ca="1" si="30"/>
        <v>d</v>
      </c>
      <c r="CE4" s="71" t="str">
        <f t="shared" ca="1" si="30"/>
        <v>d</v>
      </c>
      <c r="CF4" s="71" t="str">
        <f t="shared" ca="1" si="30"/>
        <v>d</v>
      </c>
      <c r="CG4" s="71" t="str">
        <f t="shared" ca="1" si="30"/>
        <v>d</v>
      </c>
      <c r="CH4" s="71" t="str">
        <f t="shared" ca="1" si="30"/>
        <v>d</v>
      </c>
      <c r="CI4" s="71" t="str">
        <f t="shared" ca="1" si="30"/>
        <v>d</v>
      </c>
      <c r="CJ4" s="71" t="str">
        <f t="shared" ca="1" si="30"/>
        <v>d</v>
      </c>
      <c r="CK4" s="71" t="str">
        <f t="shared" ca="1" si="30"/>
        <v>d</v>
      </c>
      <c r="CL4" s="71" t="str">
        <f t="shared" ca="1" si="30"/>
        <v>d</v>
      </c>
      <c r="CM4" s="71" t="str">
        <f t="shared" ca="1" si="30"/>
        <v>d</v>
      </c>
      <c r="CN4" s="71" t="str">
        <f t="shared" ca="1" si="30"/>
        <v>d</v>
      </c>
      <c r="CO4" s="71" t="str">
        <f t="shared" ca="1" si="30"/>
        <v>d</v>
      </c>
      <c r="CP4" s="71" t="str">
        <f t="shared" ca="1" si="30"/>
        <v>d</v>
      </c>
      <c r="CQ4" s="71" t="str">
        <f t="shared" ca="1" si="30"/>
        <v>d</v>
      </c>
      <c r="CR4" s="71" t="str">
        <f t="shared" ca="1" si="30"/>
        <v>d</v>
      </c>
      <c r="CS4" s="71" t="str">
        <f t="shared" ca="1" si="30"/>
        <v>d</v>
      </c>
      <c r="CT4" s="71" t="str">
        <f t="shared" ca="1" si="30"/>
        <v>d</v>
      </c>
      <c r="CU4" s="71" t="str">
        <f t="shared" ca="1" si="30"/>
        <v>d</v>
      </c>
    </row>
    <row r="5" spans="1:120" ht="30" hidden="1" customHeight="1" thickBot="1" x14ac:dyDescent="0.35">
      <c r="A5" s="29" t="s">
        <v>31</v>
      </c>
      <c r="C5" s="32"/>
      <c r="E5"/>
      <c r="H5" t="str">
        <f>IF(OR(ISBLANK(task_start),ISBLANK(task_end)),"",task_end-task_start+1)</f>
        <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row>
    <row r="6" spans="1:120" s="2" customFormat="1" ht="30" customHeight="1" thickBot="1" x14ac:dyDescent="0.35">
      <c r="A6" s="30" t="s">
        <v>27</v>
      </c>
      <c r="B6" s="47" t="s">
        <v>33</v>
      </c>
      <c r="C6" s="34"/>
      <c r="D6" s="9"/>
      <c r="E6" s="10"/>
      <c r="F6" s="11"/>
      <c r="G6" s="8"/>
      <c r="H6" s="8" t="str">
        <f t="shared" ref="H6:H25" si="31">IF(OR(ISBLANK(task_start),ISBLANK(task_end)),"",task_end-task_start+1)</f>
        <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c r="CW6"/>
      <c r="CX6"/>
      <c r="CY6"/>
      <c r="CZ6"/>
      <c r="DA6"/>
      <c r="DB6"/>
      <c r="DC6"/>
      <c r="DD6"/>
      <c r="DE6"/>
      <c r="DF6"/>
      <c r="DG6"/>
      <c r="DH6"/>
      <c r="DI6"/>
      <c r="DJ6"/>
      <c r="DK6"/>
      <c r="DL6"/>
      <c r="DM6"/>
      <c r="DN6"/>
      <c r="DO6"/>
      <c r="DP6"/>
    </row>
    <row r="7" spans="1:120" s="2" customFormat="1" ht="30" customHeight="1" thickBot="1" x14ac:dyDescent="0.35">
      <c r="A7" s="30" t="s">
        <v>32</v>
      </c>
      <c r="B7" s="44" t="s">
        <v>34</v>
      </c>
      <c r="C7" s="35"/>
      <c r="D7" s="12"/>
      <c r="E7" s="51">
        <f ca="1">Project_Start</f>
        <v>44844</v>
      </c>
      <c r="F7" s="51">
        <f ca="1">E7+1</f>
        <v>44845</v>
      </c>
      <c r="G7" s="8"/>
      <c r="H7" s="8">
        <f t="shared" ca="1" si="31"/>
        <v>2</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c r="CW7"/>
      <c r="CX7"/>
      <c r="CY7"/>
      <c r="CZ7"/>
      <c r="DA7"/>
      <c r="DB7"/>
      <c r="DC7"/>
      <c r="DD7"/>
      <c r="DE7"/>
      <c r="DF7"/>
      <c r="DG7"/>
      <c r="DH7"/>
      <c r="DI7"/>
      <c r="DJ7"/>
      <c r="DK7"/>
      <c r="DL7"/>
      <c r="DM7"/>
      <c r="DN7"/>
      <c r="DO7"/>
      <c r="DP7"/>
    </row>
    <row r="8" spans="1:120" s="2" customFormat="1" ht="30" customHeight="1" thickBot="1" x14ac:dyDescent="0.35">
      <c r="A8" s="30" t="s">
        <v>28</v>
      </c>
      <c r="B8" s="44" t="s">
        <v>35</v>
      </c>
      <c r="C8" s="35"/>
      <c r="D8" s="12"/>
      <c r="E8" s="51">
        <f ca="1">F7</f>
        <v>44845</v>
      </c>
      <c r="F8" s="51">
        <f ca="1">E8+2</f>
        <v>44847</v>
      </c>
      <c r="G8" s="8"/>
      <c r="H8" s="8">
        <f t="shared" ca="1" si="31"/>
        <v>3</v>
      </c>
      <c r="I8" s="17"/>
      <c r="J8" s="17"/>
      <c r="K8" s="17"/>
      <c r="L8" s="17"/>
      <c r="M8" s="17"/>
      <c r="N8" s="17"/>
      <c r="O8" s="17"/>
      <c r="P8" s="17"/>
      <c r="Q8" s="17"/>
      <c r="R8" s="17"/>
      <c r="S8" s="17"/>
      <c r="T8" s="17"/>
      <c r="U8" s="18"/>
      <c r="V8" s="18"/>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c r="CW8"/>
      <c r="CX8"/>
      <c r="CY8"/>
      <c r="CZ8"/>
      <c r="DA8"/>
      <c r="DB8"/>
      <c r="DC8"/>
      <c r="DD8"/>
      <c r="DE8"/>
      <c r="DF8"/>
      <c r="DG8"/>
      <c r="DH8"/>
      <c r="DI8"/>
      <c r="DJ8"/>
      <c r="DK8"/>
      <c r="DL8"/>
      <c r="DM8"/>
      <c r="DN8"/>
      <c r="DO8"/>
      <c r="DP8"/>
    </row>
    <row r="9" spans="1:120" s="2" customFormat="1" ht="30" customHeight="1" thickBot="1" x14ac:dyDescent="0.35">
      <c r="A9" s="29"/>
      <c r="B9" s="44" t="s">
        <v>36</v>
      </c>
      <c r="C9" s="35"/>
      <c r="D9" s="12"/>
      <c r="E9" s="51">
        <f ca="1">F8</f>
        <v>44847</v>
      </c>
      <c r="F9" s="51">
        <f ca="1">E9+4</f>
        <v>44851</v>
      </c>
      <c r="G9" s="8"/>
      <c r="H9" s="8">
        <f t="shared" ca="1" si="31"/>
        <v>5</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c r="CW9"/>
      <c r="CX9"/>
      <c r="CY9"/>
      <c r="CZ9"/>
      <c r="DA9"/>
      <c r="DB9"/>
      <c r="DC9"/>
      <c r="DD9"/>
      <c r="DE9"/>
      <c r="DF9"/>
      <c r="DG9"/>
      <c r="DH9"/>
      <c r="DI9"/>
      <c r="DJ9"/>
      <c r="DK9"/>
      <c r="DL9"/>
      <c r="DM9"/>
      <c r="DN9"/>
      <c r="DO9"/>
      <c r="DP9"/>
    </row>
    <row r="10" spans="1:120" s="2" customFormat="1" ht="30" customHeight="1" thickBot="1" x14ac:dyDescent="0.35">
      <c r="A10" s="29"/>
      <c r="B10" s="44" t="s">
        <v>37</v>
      </c>
      <c r="C10" s="35"/>
      <c r="D10" s="12"/>
      <c r="E10" s="51">
        <f ca="1">F9</f>
        <v>44851</v>
      </c>
      <c r="F10" s="51">
        <f ca="1">E10+5</f>
        <v>44856</v>
      </c>
      <c r="G10" s="8"/>
      <c r="H10" s="8">
        <f t="shared" ca="1" si="31"/>
        <v>6</v>
      </c>
      <c r="I10" s="17"/>
      <c r="J10" s="17"/>
      <c r="K10" s="17"/>
      <c r="L10" s="17"/>
      <c r="M10" s="17"/>
      <c r="N10" s="17"/>
      <c r="O10" s="17"/>
      <c r="P10" s="17"/>
      <c r="Q10" s="17"/>
      <c r="R10" s="17"/>
      <c r="S10" s="17"/>
      <c r="T10" s="17"/>
      <c r="U10" s="17"/>
      <c r="V10" s="17"/>
      <c r="W10" s="17"/>
      <c r="X10" s="17"/>
      <c r="Y10" s="18"/>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c r="CW10"/>
      <c r="CX10"/>
      <c r="CY10"/>
      <c r="CZ10"/>
      <c r="DA10"/>
      <c r="DB10"/>
      <c r="DC10"/>
      <c r="DD10"/>
      <c r="DE10"/>
      <c r="DF10"/>
      <c r="DG10"/>
      <c r="DH10"/>
      <c r="DI10"/>
      <c r="DJ10"/>
      <c r="DK10"/>
      <c r="DL10"/>
      <c r="DM10"/>
      <c r="DN10"/>
      <c r="DO10"/>
      <c r="DP10"/>
    </row>
    <row r="11" spans="1:120" s="2" customFormat="1" ht="30" customHeight="1" thickBot="1" x14ac:dyDescent="0.35">
      <c r="A11" s="29"/>
      <c r="B11" s="44" t="s">
        <v>38</v>
      </c>
      <c r="C11" s="35"/>
      <c r="D11" s="12"/>
      <c r="E11" s="51">
        <f ca="1">F10</f>
        <v>44856</v>
      </c>
      <c r="F11" s="51">
        <f ca="1">E11</f>
        <v>44856</v>
      </c>
      <c r="G11" s="8"/>
      <c r="H11" s="8">
        <f t="shared" ca="1" si="31"/>
        <v>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c r="CW11"/>
      <c r="CX11"/>
      <c r="CY11"/>
      <c r="CZ11"/>
      <c r="DA11"/>
      <c r="DB11"/>
      <c r="DC11"/>
      <c r="DD11"/>
      <c r="DE11"/>
      <c r="DF11"/>
      <c r="DG11"/>
      <c r="DH11"/>
      <c r="DI11"/>
      <c r="DJ11"/>
      <c r="DK11"/>
      <c r="DL11"/>
      <c r="DM11"/>
      <c r="DN11"/>
      <c r="DO11"/>
      <c r="DP11"/>
    </row>
    <row r="12" spans="1:120" s="2" customFormat="1" ht="30" customHeight="1" thickBot="1" x14ac:dyDescent="0.35">
      <c r="A12" s="30" t="s">
        <v>29</v>
      </c>
      <c r="B12" s="48" t="s">
        <v>39</v>
      </c>
      <c r="C12" s="42"/>
      <c r="D12" s="43"/>
      <c r="E12" s="52"/>
      <c r="F12" s="53"/>
      <c r="G12" s="8"/>
      <c r="H12" s="8" t="str">
        <f t="shared" si="31"/>
        <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c r="CW12"/>
      <c r="CX12"/>
      <c r="CY12"/>
      <c r="CZ12"/>
      <c r="DA12"/>
      <c r="DB12"/>
      <c r="DC12"/>
      <c r="DD12"/>
      <c r="DE12"/>
      <c r="DF12"/>
      <c r="DG12"/>
      <c r="DH12"/>
      <c r="DI12"/>
      <c r="DJ12"/>
      <c r="DK12"/>
      <c r="DL12"/>
      <c r="DM12"/>
      <c r="DN12"/>
      <c r="DO12"/>
      <c r="DP12"/>
    </row>
    <row r="13" spans="1:120" s="2" customFormat="1" ht="30" customHeight="1" thickBot="1" x14ac:dyDescent="0.35">
      <c r="A13" s="30"/>
      <c r="B13" s="49" t="s">
        <v>46</v>
      </c>
      <c r="C13" s="36"/>
      <c r="D13" s="13"/>
      <c r="E13" s="54"/>
      <c r="F13" s="54"/>
      <c r="G13" s="8"/>
      <c r="H13" s="8" t="str">
        <f t="shared" si="31"/>
        <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c r="CW13"/>
      <c r="CX13"/>
      <c r="CY13"/>
      <c r="CZ13"/>
      <c r="DA13"/>
      <c r="DB13"/>
      <c r="DC13"/>
      <c r="DD13"/>
      <c r="DE13"/>
      <c r="DF13"/>
      <c r="DG13"/>
      <c r="DH13"/>
      <c r="DI13"/>
      <c r="DJ13"/>
      <c r="DK13"/>
      <c r="DL13"/>
      <c r="DM13"/>
      <c r="DN13"/>
      <c r="DO13"/>
      <c r="DP13"/>
    </row>
    <row r="14" spans="1:120" s="2" customFormat="1" ht="30" customHeight="1" thickBot="1" x14ac:dyDescent="0.35">
      <c r="A14" s="29"/>
      <c r="B14" s="45" t="s">
        <v>40</v>
      </c>
      <c r="C14" s="37"/>
      <c r="D14" s="14"/>
      <c r="E14" s="55">
        <f ca="1">F11</f>
        <v>44856</v>
      </c>
      <c r="F14" s="55">
        <f ca="1">E14+15</f>
        <v>44871</v>
      </c>
      <c r="G14" s="8"/>
      <c r="H14" s="8">
        <f t="shared" ca="1" si="31"/>
        <v>16</v>
      </c>
      <c r="I14" s="17"/>
      <c r="J14" s="17"/>
      <c r="K14" s="17"/>
      <c r="L14" s="17"/>
      <c r="M14" s="17"/>
      <c r="N14" s="17"/>
      <c r="O14" s="17"/>
      <c r="P14" s="17"/>
      <c r="Q14" s="17"/>
      <c r="R14" s="17"/>
      <c r="S14" s="17"/>
      <c r="T14" s="17"/>
      <c r="U14" s="18"/>
      <c r="V14" s="18"/>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c r="CW14"/>
      <c r="CX14"/>
      <c r="CY14"/>
      <c r="CZ14"/>
      <c r="DA14"/>
      <c r="DB14"/>
      <c r="DC14"/>
      <c r="DD14"/>
      <c r="DE14"/>
      <c r="DF14"/>
      <c r="DG14"/>
      <c r="DH14"/>
      <c r="DI14"/>
      <c r="DJ14"/>
      <c r="DK14"/>
      <c r="DL14"/>
      <c r="DM14"/>
      <c r="DN14"/>
      <c r="DO14"/>
      <c r="DP14"/>
    </row>
    <row r="15" spans="1:120" s="2" customFormat="1" ht="30" customHeight="1" thickBot="1" x14ac:dyDescent="0.35">
      <c r="A15" s="29"/>
      <c r="B15" s="45" t="s">
        <v>41</v>
      </c>
      <c r="C15" s="37"/>
      <c r="D15" s="14"/>
      <c r="E15" s="55">
        <f ca="1">F14</f>
        <v>44871</v>
      </c>
      <c r="F15" s="55">
        <f ca="1">E15+20</f>
        <v>44891</v>
      </c>
      <c r="G15" s="8"/>
      <c r="H15" s="8">
        <f t="shared" ca="1" si="31"/>
        <v>21</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c r="CW15"/>
      <c r="CX15"/>
      <c r="CY15"/>
      <c r="CZ15"/>
      <c r="DA15"/>
      <c r="DB15"/>
      <c r="DC15"/>
      <c r="DD15"/>
      <c r="DE15"/>
      <c r="DF15"/>
      <c r="DG15"/>
      <c r="DH15"/>
      <c r="DI15"/>
      <c r="DJ15"/>
      <c r="DK15"/>
      <c r="DL15"/>
      <c r="DM15"/>
      <c r="DN15"/>
      <c r="DO15"/>
      <c r="DP15"/>
    </row>
    <row r="16" spans="1:120" s="2" customFormat="1" ht="30" customHeight="1" thickBot="1" x14ac:dyDescent="0.35">
      <c r="A16" s="29"/>
      <c r="B16" s="49" t="s">
        <v>48</v>
      </c>
      <c r="C16" s="36"/>
      <c r="D16" s="13"/>
      <c r="E16" s="54"/>
      <c r="F16" s="54"/>
      <c r="G16" s="8"/>
      <c r="H16" s="8" t="str">
        <f t="shared" si="31"/>
        <v/>
      </c>
      <c r="I16" s="17"/>
      <c r="J16" s="17"/>
      <c r="K16" s="17"/>
      <c r="L16" s="17"/>
      <c r="M16" s="17"/>
      <c r="N16" s="17"/>
      <c r="O16" s="17"/>
      <c r="P16" s="17"/>
      <c r="Q16" s="17"/>
      <c r="R16" s="17"/>
      <c r="S16" s="17"/>
      <c r="T16" s="17"/>
      <c r="U16" s="17"/>
      <c r="V16" s="17"/>
      <c r="W16" s="17"/>
      <c r="X16" s="17"/>
      <c r="Y16" s="18"/>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c r="CW16"/>
      <c r="CX16"/>
      <c r="CY16"/>
      <c r="CZ16"/>
      <c r="DA16"/>
      <c r="DB16"/>
      <c r="DC16"/>
      <c r="DD16"/>
      <c r="DE16"/>
      <c r="DF16"/>
      <c r="DG16"/>
      <c r="DH16"/>
      <c r="DI16"/>
      <c r="DJ16"/>
      <c r="DK16"/>
      <c r="DL16"/>
      <c r="DM16"/>
      <c r="DN16"/>
      <c r="DO16"/>
      <c r="DP16"/>
    </row>
    <row r="17" spans="1:120" s="2" customFormat="1" ht="30" customHeight="1" thickBot="1" x14ac:dyDescent="0.35">
      <c r="A17" s="29"/>
      <c r="B17" s="45" t="s">
        <v>50</v>
      </c>
      <c r="C17" s="37"/>
      <c r="D17" s="14"/>
      <c r="E17" s="55">
        <f ca="1">F11</f>
        <v>44856</v>
      </c>
      <c r="F17" s="55">
        <f ca="1">E17+30</f>
        <v>44886</v>
      </c>
      <c r="G17" s="8"/>
      <c r="H17" s="8"/>
      <c r="I17" s="17"/>
      <c r="J17" s="17"/>
      <c r="K17" s="17"/>
      <c r="L17" s="17"/>
      <c r="M17" s="17"/>
      <c r="N17" s="17"/>
      <c r="O17" s="17"/>
      <c r="P17" s="17"/>
      <c r="Q17" s="17"/>
      <c r="R17" s="17"/>
      <c r="S17" s="17"/>
      <c r="T17" s="17"/>
      <c r="U17" s="17"/>
      <c r="V17" s="17"/>
      <c r="W17" s="17"/>
      <c r="X17" s="17"/>
      <c r="Y17" s="18"/>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c r="CW17"/>
      <c r="CX17"/>
      <c r="CY17"/>
      <c r="CZ17"/>
      <c r="DA17"/>
      <c r="DB17"/>
      <c r="DC17"/>
      <c r="DD17"/>
      <c r="DE17"/>
      <c r="DF17"/>
      <c r="DG17"/>
      <c r="DH17"/>
      <c r="DI17"/>
      <c r="DJ17"/>
      <c r="DK17"/>
      <c r="DL17"/>
      <c r="DM17"/>
      <c r="DN17"/>
      <c r="DO17"/>
      <c r="DP17"/>
    </row>
    <row r="18" spans="1:120" s="2" customFormat="1" ht="30" customHeight="1" thickBot="1" x14ac:dyDescent="0.35">
      <c r="A18" s="29"/>
      <c r="B18" s="45" t="s">
        <v>49</v>
      </c>
      <c r="C18" s="37"/>
      <c r="D18" s="14"/>
      <c r="E18" s="55">
        <f ca="1">F17-15</f>
        <v>44871</v>
      </c>
      <c r="F18" s="55">
        <f ca="1">E18+30</f>
        <v>44901</v>
      </c>
      <c r="G18" s="8"/>
      <c r="H18" s="8"/>
      <c r="I18" s="17"/>
      <c r="J18" s="17"/>
      <c r="K18" s="17"/>
      <c r="L18" s="17"/>
      <c r="M18" s="17"/>
      <c r="N18" s="17"/>
      <c r="O18" s="17"/>
      <c r="P18" s="17"/>
      <c r="Q18" s="17"/>
      <c r="R18" s="17"/>
      <c r="S18" s="17"/>
      <c r="T18" s="17"/>
      <c r="U18" s="17"/>
      <c r="V18" s="17"/>
      <c r="W18" s="17"/>
      <c r="X18" s="17"/>
      <c r="Y18" s="18"/>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c r="CW18"/>
      <c r="CX18"/>
      <c r="CY18"/>
      <c r="CZ18"/>
      <c r="DA18"/>
      <c r="DB18"/>
      <c r="DC18"/>
      <c r="DD18"/>
      <c r="DE18"/>
      <c r="DF18"/>
      <c r="DG18"/>
      <c r="DH18"/>
      <c r="DI18"/>
      <c r="DJ18"/>
      <c r="DK18"/>
      <c r="DL18"/>
      <c r="DM18"/>
      <c r="DN18"/>
      <c r="DO18"/>
      <c r="DP18"/>
    </row>
    <row r="19" spans="1:120" s="2" customFormat="1" ht="30" customHeight="1" thickBot="1" x14ac:dyDescent="0.35">
      <c r="A19" s="29"/>
      <c r="B19" s="45" t="s">
        <v>51</v>
      </c>
      <c r="C19" s="37"/>
      <c r="D19" s="14"/>
      <c r="E19" s="55">
        <f ca="1">E23+10</f>
        <v>44891</v>
      </c>
      <c r="F19" s="55">
        <f ca="1">E19+25</f>
        <v>44916</v>
      </c>
      <c r="G19" s="8"/>
      <c r="H19" s="8">
        <f t="shared" ca="1" si="31"/>
        <v>26</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c r="CW19"/>
      <c r="CX19"/>
      <c r="CY19"/>
      <c r="CZ19"/>
      <c r="DA19"/>
      <c r="DB19"/>
      <c r="DC19"/>
      <c r="DD19"/>
      <c r="DE19"/>
      <c r="DF19"/>
      <c r="DG19"/>
      <c r="DH19"/>
      <c r="DI19"/>
      <c r="DJ19"/>
      <c r="DK19"/>
      <c r="DL19"/>
      <c r="DM19"/>
      <c r="DN19"/>
      <c r="DO19"/>
      <c r="DP19"/>
    </row>
    <row r="20" spans="1:120" s="2" customFormat="1" ht="30" customHeight="1" thickBot="1" x14ac:dyDescent="0.35">
      <c r="A20" s="29" t="s">
        <v>21</v>
      </c>
      <c r="B20" s="49" t="s">
        <v>47</v>
      </c>
      <c r="C20" s="36"/>
      <c r="D20" s="13"/>
      <c r="E20" s="54"/>
      <c r="F20" s="54"/>
      <c r="G20" s="8"/>
      <c r="H20" s="8" t="str">
        <f t="shared" si="31"/>
        <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c r="CW20"/>
      <c r="CX20"/>
      <c r="CY20"/>
      <c r="CZ20"/>
      <c r="DA20"/>
      <c r="DB20"/>
      <c r="DC20"/>
      <c r="DD20"/>
      <c r="DE20"/>
      <c r="DF20"/>
      <c r="DG20"/>
      <c r="DH20"/>
      <c r="DI20"/>
      <c r="DJ20"/>
      <c r="DK20"/>
      <c r="DL20"/>
      <c r="DM20"/>
      <c r="DN20"/>
      <c r="DO20"/>
      <c r="DP20"/>
    </row>
    <row r="21" spans="1:120" s="2" customFormat="1" ht="30" customHeight="1" thickBot="1" x14ac:dyDescent="0.35">
      <c r="A21" s="29"/>
      <c r="B21" s="45" t="s">
        <v>52</v>
      </c>
      <c r="C21" s="37"/>
      <c r="D21" s="14"/>
      <c r="E21" s="55">
        <f ca="1">E15</f>
        <v>44871</v>
      </c>
      <c r="F21" s="55">
        <f ca="1">E21+20</f>
        <v>44891</v>
      </c>
      <c r="G21" s="8"/>
      <c r="H21" s="8">
        <f t="shared" ca="1" si="31"/>
        <v>21</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c r="CW21"/>
      <c r="CX21"/>
      <c r="CY21"/>
      <c r="CZ21"/>
      <c r="DA21"/>
      <c r="DB21"/>
      <c r="DC21"/>
      <c r="DD21"/>
      <c r="DE21"/>
      <c r="DF21"/>
      <c r="DG21"/>
      <c r="DH21"/>
      <c r="DI21"/>
      <c r="DJ21"/>
      <c r="DK21"/>
      <c r="DL21"/>
      <c r="DM21"/>
      <c r="DN21"/>
      <c r="DO21"/>
      <c r="DP21"/>
    </row>
    <row r="22" spans="1:120" s="2" customFormat="1" ht="30" customHeight="1" thickBot="1" x14ac:dyDescent="0.35">
      <c r="A22" s="29"/>
      <c r="B22" s="45" t="s">
        <v>43</v>
      </c>
      <c r="C22" s="37"/>
      <c r="D22" s="14"/>
      <c r="E22" s="55">
        <f ca="1">F21-15</f>
        <v>44876</v>
      </c>
      <c r="F22" s="55">
        <f ca="1">E22+30</f>
        <v>44906</v>
      </c>
      <c r="G22" s="8"/>
      <c r="H22" s="8">
        <f t="shared" ca="1" si="31"/>
        <v>31</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c r="CW22"/>
      <c r="CX22"/>
      <c r="CY22"/>
      <c r="CZ22"/>
      <c r="DA22"/>
      <c r="DB22"/>
      <c r="DC22"/>
      <c r="DD22"/>
      <c r="DE22"/>
      <c r="DF22"/>
      <c r="DG22"/>
      <c r="DH22"/>
      <c r="DI22"/>
      <c r="DJ22"/>
      <c r="DK22"/>
      <c r="DL22"/>
      <c r="DM22"/>
      <c r="DN22"/>
      <c r="DO22"/>
      <c r="DP22"/>
    </row>
    <row r="23" spans="1:120" s="2" customFormat="1" ht="30" customHeight="1" thickBot="1" x14ac:dyDescent="0.35">
      <c r="A23" s="29"/>
      <c r="B23" s="45" t="s">
        <v>42</v>
      </c>
      <c r="C23" s="37"/>
      <c r="D23" s="14"/>
      <c r="E23" s="55">
        <f ca="1">E22+5</f>
        <v>44881</v>
      </c>
      <c r="F23" s="55">
        <f ca="1">E23+35</f>
        <v>44916</v>
      </c>
      <c r="G23" s="8"/>
      <c r="H23" s="8">
        <f t="shared" ca="1" si="31"/>
        <v>36</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c r="CW23"/>
      <c r="CX23"/>
      <c r="CY23"/>
      <c r="CZ23"/>
      <c r="DA23"/>
      <c r="DB23"/>
      <c r="DC23"/>
      <c r="DD23"/>
      <c r="DE23"/>
      <c r="DF23"/>
      <c r="DG23"/>
      <c r="DH23"/>
      <c r="DI23"/>
      <c r="DJ23"/>
      <c r="DK23"/>
      <c r="DL23"/>
      <c r="DM23"/>
      <c r="DN23"/>
      <c r="DO23"/>
      <c r="DP23"/>
    </row>
    <row r="24" spans="1:120" s="2" customFormat="1" ht="30" customHeight="1" thickBot="1" x14ac:dyDescent="0.35">
      <c r="A24" s="29"/>
      <c r="B24" s="50" t="s">
        <v>44</v>
      </c>
      <c r="C24" s="38"/>
      <c r="D24" s="15"/>
      <c r="E24" s="56"/>
      <c r="F24" s="57"/>
      <c r="G24" s="8"/>
      <c r="H24" s="8" t="str">
        <f t="shared" si="31"/>
        <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c r="CW24"/>
      <c r="CX24"/>
      <c r="CY24"/>
      <c r="CZ24"/>
      <c r="DA24"/>
      <c r="DB24"/>
      <c r="DC24"/>
      <c r="DD24"/>
      <c r="DE24"/>
      <c r="DF24"/>
      <c r="DG24"/>
      <c r="DH24"/>
      <c r="DI24"/>
      <c r="DJ24"/>
      <c r="DK24"/>
      <c r="DL24"/>
      <c r="DM24"/>
      <c r="DN24"/>
      <c r="DO24"/>
      <c r="DP24"/>
    </row>
    <row r="25" spans="1:120" s="2" customFormat="1" ht="30" customHeight="1" thickBot="1" x14ac:dyDescent="0.35">
      <c r="A25" s="29"/>
      <c r="B25" s="46" t="s">
        <v>45</v>
      </c>
      <c r="C25" s="39"/>
      <c r="D25" s="16"/>
      <c r="E25" s="58">
        <f ca="1">E1+78</f>
        <v>44922</v>
      </c>
      <c r="F25" s="58">
        <f ca="1">E1+89</f>
        <v>44933</v>
      </c>
      <c r="G25" s="8"/>
      <c r="H25" s="8">
        <f t="shared" ca="1" si="31"/>
        <v>12</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c r="CW25"/>
      <c r="CX25"/>
      <c r="CY25"/>
      <c r="CZ25"/>
      <c r="DA25"/>
      <c r="DB25"/>
      <c r="DC25"/>
      <c r="DD25"/>
      <c r="DE25"/>
      <c r="DF25"/>
      <c r="DG25"/>
      <c r="DH25"/>
      <c r="DI25"/>
      <c r="DJ25"/>
      <c r="DK25"/>
      <c r="DL25"/>
      <c r="DM25"/>
      <c r="DN25"/>
      <c r="DO25"/>
      <c r="DP25"/>
    </row>
    <row r="26" spans="1:120" s="2" customFormat="1" ht="30" customHeight="1" x14ac:dyDescent="0.3">
      <c r="A26" s="29" t="s">
        <v>21</v>
      </c>
    </row>
    <row r="27" spans="1:120" s="2" customFormat="1" ht="30" customHeight="1" x14ac:dyDescent="0.3">
      <c r="A27" s="29"/>
    </row>
    <row r="28" spans="1:120" s="2" customFormat="1" ht="30" customHeight="1" x14ac:dyDescent="0.3">
      <c r="A28" s="29"/>
    </row>
    <row r="29" spans="1:120" s="2" customFormat="1" ht="30" customHeight="1" x14ac:dyDescent="0.3">
      <c r="A29" s="29"/>
    </row>
    <row r="30" spans="1:120" s="2" customFormat="1" ht="30" customHeight="1" x14ac:dyDescent="0.3">
      <c r="A30" s="29"/>
    </row>
    <row r="31" spans="1:120" s="2" customFormat="1" ht="30" customHeight="1" x14ac:dyDescent="0.3">
      <c r="A31" s="29"/>
    </row>
    <row r="32" spans="1:120" s="2" customFormat="1" ht="30" customHeight="1" x14ac:dyDescent="0.3">
      <c r="A32" s="29" t="s">
        <v>23</v>
      </c>
    </row>
    <row r="33" spans="1:7" s="2" customFormat="1" ht="30" customHeight="1" x14ac:dyDescent="0.3">
      <c r="A33" s="30" t="s">
        <v>22</v>
      </c>
    </row>
    <row r="34" spans="1:7" ht="30" customHeight="1" x14ac:dyDescent="0.3">
      <c r="G34" s="4"/>
    </row>
    <row r="35" spans="1:7" ht="30" customHeight="1" x14ac:dyDescent="0.3">
      <c r="C35" s="6"/>
      <c r="F35" s="31"/>
    </row>
    <row r="36" spans="1:7" ht="30" customHeight="1" x14ac:dyDescent="0.3">
      <c r="C36" s="7"/>
    </row>
  </sheetData>
  <mergeCells count="16">
    <mergeCell ref="BM2:BS2"/>
    <mergeCell ref="BT2:BZ2"/>
    <mergeCell ref="CA2:CG2"/>
    <mergeCell ref="CH2:CN2"/>
    <mergeCell ref="CO2:CU2"/>
    <mergeCell ref="BF2:BL2"/>
    <mergeCell ref="E1:F1"/>
    <mergeCell ref="I2:O2"/>
    <mergeCell ref="P2:V2"/>
    <mergeCell ref="W2:AC2"/>
    <mergeCell ref="AD2:AJ2"/>
    <mergeCell ref="C1:D1"/>
    <mergeCell ref="C2:D2"/>
    <mergeCell ref="AK2:AQ2"/>
    <mergeCell ref="AR2:AX2"/>
    <mergeCell ref="AY2:BE2"/>
  </mergeCells>
  <conditionalFormatting sqref="D5:D16 D24:D25 D19">
    <cfRule type="dataBar" priority="4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25">
    <cfRule type="expression" dxfId="2" priority="65">
      <formula>AND(TODAY()&gt;=I$3,TODAY()&lt;J$3)</formula>
    </cfRule>
  </conditionalFormatting>
  <conditionalFormatting sqref="I5:BL25">
    <cfRule type="expression" dxfId="1" priority="59">
      <formula>AND(task_start&lt;=I$3,ROUNDDOWN((task_end-task_start+1)*task_progress,0)+task_start-1&gt;=I$3)</formula>
    </cfRule>
    <cfRule type="expression" dxfId="0" priority="60" stopIfTrue="1">
      <formula>AND(task_end&gt;=I$3,task_start&lt;J$3)</formula>
    </cfRule>
  </conditionalFormatting>
  <conditionalFormatting sqref="D20">
    <cfRule type="dataBar" priority="32">
      <dataBar>
        <cfvo type="num" val="0"/>
        <cfvo type="num" val="1"/>
        <color theme="0" tint="-0.249977111117893"/>
      </dataBar>
      <extLst>
        <ext xmlns:x14="http://schemas.microsoft.com/office/spreadsheetml/2009/9/main" uri="{B025F937-C7B1-47D3-B67F-A62EFF666E3E}">
          <x14:id>{2BEE3156-7006-46B5-B47A-DD654311D6E0}</x14:id>
        </ext>
      </extLst>
    </cfRule>
  </conditionalFormatting>
  <conditionalFormatting sqref="D21:D22">
    <cfRule type="dataBar" priority="31">
      <dataBar>
        <cfvo type="num" val="0"/>
        <cfvo type="num" val="1"/>
        <color theme="0" tint="-0.249977111117893"/>
      </dataBar>
      <extLst>
        <ext xmlns:x14="http://schemas.microsoft.com/office/spreadsheetml/2009/9/main" uri="{B025F937-C7B1-47D3-B67F-A62EFF666E3E}">
          <x14:id>{17C277CB-8C1C-42FE-8D62-1652FC5FBD84}</x14:id>
        </ext>
      </extLst>
    </cfRule>
  </conditionalFormatting>
  <conditionalFormatting sqref="D23">
    <cfRule type="dataBar" priority="30">
      <dataBar>
        <cfvo type="num" val="0"/>
        <cfvo type="num" val="1"/>
        <color theme="0" tint="-0.249977111117893"/>
      </dataBar>
      <extLst>
        <ext xmlns:x14="http://schemas.microsoft.com/office/spreadsheetml/2009/9/main" uri="{B025F937-C7B1-47D3-B67F-A62EFF666E3E}">
          <x14:id>{2EED09A3-57CD-4D24-8416-966644C113F2}</x14:id>
        </ext>
      </extLst>
    </cfRule>
  </conditionalFormatting>
  <conditionalFormatting sqref="BM3:BS25">
    <cfRule type="expression" dxfId="17" priority="26">
      <formula>AND(TODAY()&gt;=BM$3,TODAY()&lt;BN$3)</formula>
    </cfRule>
  </conditionalFormatting>
  <conditionalFormatting sqref="BM5:BS25">
    <cfRule type="expression" dxfId="16" priority="24">
      <formula>AND(task_start&lt;=BM$3,ROUNDDOWN((task_end-task_start+1)*task_progress,0)+task_start-1&gt;=BM$3)</formula>
    </cfRule>
    <cfRule type="expression" dxfId="15" priority="25" stopIfTrue="1">
      <formula>AND(task_end&gt;=BM$3,task_start&lt;BN$3)</formula>
    </cfRule>
  </conditionalFormatting>
  <conditionalFormatting sqref="BT3:BZ25">
    <cfRule type="expression" dxfId="14" priority="23">
      <formula>AND(TODAY()&gt;=BT$3,TODAY()&lt;BU$3)</formula>
    </cfRule>
  </conditionalFormatting>
  <conditionalFormatting sqref="BT5:BZ25">
    <cfRule type="expression" dxfId="13" priority="21">
      <formula>AND(task_start&lt;=BT$3,ROUNDDOWN((task_end-task_start+1)*task_progress,0)+task_start-1&gt;=BT$3)</formula>
    </cfRule>
    <cfRule type="expression" dxfId="12" priority="22" stopIfTrue="1">
      <formula>AND(task_end&gt;=BT$3,task_start&lt;BU$3)</formula>
    </cfRule>
  </conditionalFormatting>
  <conditionalFormatting sqref="CA3:CG25">
    <cfRule type="expression" dxfId="11" priority="20">
      <formula>AND(TODAY()&gt;=CA$3,TODAY()&lt;CB$3)</formula>
    </cfRule>
  </conditionalFormatting>
  <conditionalFormatting sqref="CA5:CG25">
    <cfRule type="expression" dxfId="10" priority="18">
      <formula>AND(task_start&lt;=CA$3,ROUNDDOWN((task_end-task_start+1)*task_progress,0)+task_start-1&gt;=CA$3)</formula>
    </cfRule>
    <cfRule type="expression" dxfId="9" priority="19" stopIfTrue="1">
      <formula>AND(task_end&gt;=CA$3,task_start&lt;CB$3)</formula>
    </cfRule>
  </conditionalFormatting>
  <conditionalFormatting sqref="CH3:CN25">
    <cfRule type="expression" dxfId="8" priority="17">
      <formula>AND(TODAY()&gt;=CH$3,TODAY()&lt;CI$3)</formula>
    </cfRule>
  </conditionalFormatting>
  <conditionalFormatting sqref="CH5:CN25">
    <cfRule type="expression" dxfId="7" priority="15">
      <formula>AND(task_start&lt;=CH$3,ROUNDDOWN((task_end-task_start+1)*task_progress,0)+task_start-1&gt;=CH$3)</formula>
    </cfRule>
    <cfRule type="expression" dxfId="6" priority="16" stopIfTrue="1">
      <formula>AND(task_end&gt;=CH$3,task_start&lt;CI$3)</formula>
    </cfRule>
  </conditionalFormatting>
  <conditionalFormatting sqref="CO3:CU25">
    <cfRule type="expression" dxfId="5" priority="14">
      <formula>AND(TODAY()&gt;=CO$3,TODAY()&lt;CP$3)</formula>
    </cfRule>
  </conditionalFormatting>
  <conditionalFormatting sqref="CO5:CU25">
    <cfRule type="expression" dxfId="4" priority="12">
      <formula>AND(task_start&lt;=CO$3,ROUNDDOWN((task_end-task_start+1)*task_progress,0)+task_start-1&gt;=CO$3)</formula>
    </cfRule>
    <cfRule type="expression" dxfId="3" priority="13" stopIfTrue="1">
      <formula>AND(task_end&gt;=CO$3,task_start&lt;CP$3)</formula>
    </cfRule>
  </conditionalFormatting>
  <conditionalFormatting sqref="D17">
    <cfRule type="dataBar" priority="2">
      <dataBar>
        <cfvo type="num" val="0"/>
        <cfvo type="num" val="1"/>
        <color theme="0" tint="-0.249977111117893"/>
      </dataBar>
      <extLst>
        <ext xmlns:x14="http://schemas.microsoft.com/office/spreadsheetml/2009/9/main" uri="{B025F937-C7B1-47D3-B67F-A62EFF666E3E}">
          <x14:id>{6AE55CE7-6CB7-404F-8607-7978CA94F771}</x14:id>
        </ext>
      </extLst>
    </cfRule>
  </conditionalFormatting>
  <conditionalFormatting sqref="D18">
    <cfRule type="dataBar" priority="1">
      <dataBar>
        <cfvo type="num" val="0"/>
        <cfvo type="num" val="1"/>
        <color theme="0" tint="-0.249977111117893"/>
      </dataBar>
      <extLst>
        <ext xmlns:x14="http://schemas.microsoft.com/office/spreadsheetml/2009/9/main" uri="{B025F937-C7B1-47D3-B67F-A62EFF666E3E}">
          <x14:id>{E9520B7C-A893-4A27-9CA2-64AC3FFA688F}</x14:id>
        </ext>
      </extLst>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 right="0" top="0" bottom="0" header="0" footer="0"/>
  <pageSetup scale="38"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D5:D16 D24:D25 D19</xm:sqref>
        </x14:conditionalFormatting>
        <x14:conditionalFormatting xmlns:xm="http://schemas.microsoft.com/office/excel/2006/main">
          <x14:cfRule type="dataBar" id="{2BEE3156-7006-46B5-B47A-DD654311D6E0}">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17C277CB-8C1C-42FE-8D62-1652FC5FBD84}">
            <x14:dataBar minLength="0" maxLength="100" gradient="0">
              <x14:cfvo type="num">
                <xm:f>0</xm:f>
              </x14:cfvo>
              <x14:cfvo type="num">
                <xm:f>1</xm:f>
              </x14:cfvo>
              <x14:negativeFillColor rgb="FFFF0000"/>
              <x14:axisColor rgb="FF000000"/>
            </x14:dataBar>
          </x14:cfRule>
          <xm:sqref>D21:D22</xm:sqref>
        </x14:conditionalFormatting>
        <x14:conditionalFormatting xmlns:xm="http://schemas.microsoft.com/office/excel/2006/main">
          <x14:cfRule type="dataBar" id="{2EED09A3-57CD-4D24-8416-966644C113F2}">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6AE55CE7-6CB7-404F-8607-7978CA94F771}">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E9520B7C-A893-4A27-9CA2-64AC3FFA688F}">
            <x14:dataBar minLength="0" maxLength="100" gradient="0">
              <x14:cfvo type="num">
                <xm:f>0</xm:f>
              </x14:cfvo>
              <x14:cfvo type="num">
                <xm:f>1</xm:f>
              </x14:cfvo>
              <x14:negativeFillColor rgb="FFFF0000"/>
              <x14:axisColor rgb="FF000000"/>
            </x14:dataBar>
          </x14:cfRule>
          <xm:sqref>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4" zoomScaleNormal="100" workbookViewId="0">
      <selection activeCell="A7" sqref="A7"/>
    </sheetView>
  </sheetViews>
  <sheetFormatPr baseColWidth="10" defaultColWidth="9.109375" defaultRowHeight="13.8" x14ac:dyDescent="0.3"/>
  <cols>
    <col min="1" max="1" width="87.109375" style="19" customWidth="1"/>
    <col min="2" max="16384" width="9.109375" style="1"/>
  </cols>
  <sheetData>
    <row r="1" spans="1:2" ht="46.5" customHeight="1" x14ac:dyDescent="0.3"/>
    <row r="2" spans="1:2" s="21" customFormat="1" ht="15.6" x14ac:dyDescent="0.3">
      <c r="A2" s="20" t="s">
        <v>9</v>
      </c>
      <c r="B2" s="20"/>
    </row>
    <row r="3" spans="1:2" s="25" customFormat="1" ht="27" customHeight="1" x14ac:dyDescent="0.3">
      <c r="A3" s="41" t="s">
        <v>14</v>
      </c>
      <c r="B3" s="26"/>
    </row>
    <row r="4" spans="1:2" s="22" customFormat="1" ht="25.8" x14ac:dyDescent="0.5">
      <c r="A4" s="23" t="s">
        <v>8</v>
      </c>
    </row>
    <row r="5" spans="1:2" ht="74.099999999999994" customHeight="1" x14ac:dyDescent="0.3">
      <c r="A5" s="24" t="s">
        <v>17</v>
      </c>
    </row>
    <row r="6" spans="1:2" ht="26.25" customHeight="1" x14ac:dyDescent="0.3">
      <c r="A6" s="23" t="s">
        <v>20</v>
      </c>
    </row>
    <row r="7" spans="1:2" s="19" customFormat="1" ht="204.9" customHeight="1" x14ac:dyDescent="0.3">
      <c r="A7" s="28" t="s">
        <v>19</v>
      </c>
    </row>
    <row r="8" spans="1:2" s="22" customFormat="1" ht="25.8" x14ac:dyDescent="0.5">
      <c r="A8" s="23" t="s">
        <v>10</v>
      </c>
    </row>
    <row r="9" spans="1:2" ht="57.6" x14ac:dyDescent="0.3">
      <c r="A9" s="24" t="s">
        <v>18</v>
      </c>
    </row>
    <row r="10" spans="1:2" s="19" customFormat="1" ht="27.9" customHeight="1" x14ac:dyDescent="0.3">
      <c r="A10" s="27" t="s">
        <v>16</v>
      </c>
    </row>
    <row r="11" spans="1:2" s="22" customFormat="1" ht="25.8" x14ac:dyDescent="0.5">
      <c r="A11" s="23" t="s">
        <v>7</v>
      </c>
    </row>
    <row r="12" spans="1:2" ht="28.8" x14ac:dyDescent="0.3">
      <c r="A12" s="24" t="s">
        <v>15</v>
      </c>
    </row>
    <row r="13" spans="1:2" s="19" customFormat="1" ht="27.9" customHeight="1" x14ac:dyDescent="0.3">
      <c r="A13" s="27" t="s">
        <v>1</v>
      </c>
    </row>
    <row r="14" spans="1:2" s="22" customFormat="1" ht="25.8" x14ac:dyDescent="0.5">
      <c r="A14" s="23" t="s">
        <v>11</v>
      </c>
    </row>
    <row r="15" spans="1:2" ht="75" customHeight="1" x14ac:dyDescent="0.3">
      <c r="A15" s="24" t="s">
        <v>12</v>
      </c>
    </row>
    <row r="16" spans="1:2" ht="72" x14ac:dyDescent="0.3">
      <c r="A16" s="24" t="s">
        <v>13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ProjectSchedule</vt:lpstr>
      <vt:lpstr>About</vt:lpstr>
      <vt:lpstr>Display_Week</vt:lpstr>
      <vt:lpstr>ProjectSchedule!Impression_des_titres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2022-09-30T22:31:57Z</dcterms:modified>
</cp:coreProperties>
</file>