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50030326\Desktop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92" i="1" l="1"/>
  <c r="S92" i="1" s="1"/>
  <c r="V92" i="1" s="1"/>
  <c r="O92" i="1"/>
  <c r="R92" i="1" s="1"/>
  <c r="U92" i="1" s="1"/>
  <c r="N92" i="1"/>
  <c r="Q92" i="1" s="1"/>
  <c r="T92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5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6" i="1"/>
  <c r="U7" i="1"/>
  <c r="U8" i="1"/>
  <c r="U9" i="1"/>
  <c r="U10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T5" i="1"/>
  <c r="S5" i="1"/>
  <c r="R5" i="1"/>
  <c r="Q5" i="1"/>
  <c r="P5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6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5" i="1"/>
  <c r="O86" i="1" l="1"/>
  <c r="P86" i="1"/>
  <c r="S86" i="1"/>
  <c r="Q86" i="1"/>
  <c r="N86" i="1"/>
  <c r="X86" i="1"/>
  <c r="W86" i="1" s="1"/>
  <c r="R86" i="1"/>
  <c r="T86" i="1"/>
  <c r="M86" i="1"/>
  <c r="L86" i="1"/>
  <c r="X92" i="1"/>
  <c r="Y92" i="1"/>
  <c r="W92" i="1"/>
  <c r="U86" i="1" l="1"/>
  <c r="V86" i="1"/>
  <c r="V87" i="1" s="1"/>
  <c r="U87" i="1" l="1"/>
  <c r="P87" i="1"/>
  <c r="N87" i="1"/>
  <c r="N95" i="1" s="1"/>
  <c r="T87" i="1"/>
  <c r="W87" i="1"/>
  <c r="L87" i="1"/>
  <c r="L95" i="1" s="1"/>
  <c r="S87" i="1"/>
  <c r="M87" i="1"/>
  <c r="M95" i="1" s="1"/>
  <c r="O87" i="1"/>
  <c r="R87" i="1"/>
  <c r="Q87" i="1"/>
  <c r="R95" i="1" l="1"/>
  <c r="S95" i="1"/>
  <c r="Q95" i="1"/>
</calcChain>
</file>

<file path=xl/sharedStrings.xml><?xml version="1.0" encoding="utf-8"?>
<sst xmlns="http://schemas.openxmlformats.org/spreadsheetml/2006/main" count="49" uniqueCount="44">
  <si>
    <t>Color Simulation Sheet</t>
  </si>
  <si>
    <t>Input</t>
  </si>
  <si>
    <t>Wavelength
(nm)</t>
  </si>
  <si>
    <t>Color Filter</t>
  </si>
  <si>
    <t>BLU</t>
  </si>
  <si>
    <t>Red</t>
  </si>
  <si>
    <t>Green</t>
  </si>
  <si>
    <t>Blue</t>
  </si>
  <si>
    <t>C/F Transmittance * BLU intensity * Tristimulus value</t>
  </si>
  <si>
    <t>BLU intensity * Tristimulus value</t>
  </si>
  <si>
    <t>x</t>
  </si>
  <si>
    <t>z</t>
  </si>
  <si>
    <t>R Fx</t>
  </si>
  <si>
    <t>R Fy</t>
  </si>
  <si>
    <t>R Fz</t>
  </si>
  <si>
    <t>G Fx</t>
  </si>
  <si>
    <t>G Fy</t>
  </si>
  <si>
    <t>G Fz</t>
  </si>
  <si>
    <t>B Fx</t>
  </si>
  <si>
    <t>B Fy</t>
  </si>
  <si>
    <t>B Fz</t>
  </si>
  <si>
    <t>y</t>
  </si>
  <si>
    <t>SUM</t>
  </si>
  <si>
    <t>Normallize</t>
  </si>
  <si>
    <t>Y</t>
    <phoneticPr fontId="1" type="noConversion"/>
  </si>
  <si>
    <t>x</t>
    <phoneticPr fontId="1" type="noConversion"/>
  </si>
  <si>
    <t>var_X_</t>
    <phoneticPr fontId="1" type="noConversion"/>
  </si>
  <si>
    <t>Tristimulus value</t>
    <phoneticPr fontId="17" type="noConversion"/>
  </si>
  <si>
    <t>y</t>
    <phoneticPr fontId="17" type="noConversion"/>
  </si>
  <si>
    <t>K</t>
    <phoneticPr fontId="17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</si>
  <si>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</si>
  <si>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</si>
  <si>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</si>
  <si>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</si>
  <si>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</si>
  <si>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var_X</t>
    <phoneticPr fontId="1" type="noConversion"/>
  </si>
  <si>
    <t>var_Y</t>
    <phoneticPr fontId="1" type="noConversion"/>
  </si>
  <si>
    <t>var_Z</t>
    <phoneticPr fontId="1" type="noConversion"/>
  </si>
  <si>
    <t>var_Y_</t>
    <phoneticPr fontId="1" type="noConversion"/>
  </si>
  <si>
    <t>var_Z_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</si>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</sst>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00000_);[Red]\(0.000000\)"/>
    <numFmt numFmtId="177" formatCode="0.0000000_ "/>
    <numFmt numFmtId="178" formatCode="0.000000"/>
    <numFmt numFmtId="179" formatCode="0.000000_ "/>
    <numFmt numFmtId="180" formatCode="0.00000_ "/>
    <numFmt numFmtId="181" formatCode="0.000_ "/>
    <numFmt numFmtId="182" formatCode="0.00_);[Red]\(0.00\)"/>
    <numFmt numFmtId="184" formatCode="0.0000"/>
    <numFmt numFmtId="185" formatCode="0.000_);[Red]\(0.000\)"/>
    <numFmt numFmtId="186" formatCode="0.0000_);[Red]\(0.0000\)"/>
  </numFmts>
  <fonts count="24"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Monotype Corsiva"/>
      <family val="4"/>
    </font>
    <font>
      <sz val="9"/>
      <name val="Tahoma"/>
      <family val="2"/>
    </font>
    <font>
      <b/>
      <sz val="20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1"/>
      <color indexed="10"/>
      <name val="Tahoma"/>
      <family val="2"/>
    </font>
    <font>
      <b/>
      <sz val="11"/>
      <color indexed="17"/>
      <name val="Tahoma"/>
      <family val="2"/>
    </font>
    <font>
      <b/>
      <sz val="11"/>
      <color indexed="12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b/>
      <sz val="20"/>
      <name val="Monotype Corsiva"/>
      <family val="4"/>
    </font>
    <font>
      <sz val="9"/>
      <name val="宋体"/>
      <family val="3"/>
      <charset val="134"/>
      <scheme val="minor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b/>
      <sz val="9"/>
      <color indexed="12"/>
      <name val="Tahoma"/>
      <family val="2"/>
    </font>
    <font>
      <sz val="10"/>
      <name val="微软雅黑"/>
      <family val="2"/>
      <charset val="134"/>
    </font>
    <font>
      <sz val="11"/>
      <name val="돋움"/>
      <charset val="129"/>
    </font>
    <font>
      <sz val="10"/>
      <name val="MS Sans Serif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22" fillId="0" borderId="0"/>
    <xf numFmtId="0" fontId="3" fillId="0" borderId="0"/>
    <xf numFmtId="0" fontId="23" fillId="0" borderId="0"/>
  </cellStyleXfs>
  <cellXfs count="59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7" fillId="4" borderId="4" xfId="2" applyFont="1" applyFill="1" applyBorder="1" applyAlignment="1">
      <alignment horizontal="center" vertical="center" wrapText="1"/>
    </xf>
    <xf numFmtId="176" fontId="8" fillId="4" borderId="4" xfId="2" applyNumberFormat="1" applyFont="1" applyFill="1" applyBorder="1" applyAlignment="1">
      <alignment horizontal="center" vertical="center"/>
    </xf>
    <xf numFmtId="176" fontId="9" fillId="4" borderId="4" xfId="2" applyNumberFormat="1" applyFont="1" applyFill="1" applyBorder="1" applyAlignment="1">
      <alignment horizontal="center" vertical="center"/>
    </xf>
    <xf numFmtId="0" fontId="7" fillId="4" borderId="4" xfId="2" applyFont="1" applyFill="1" applyBorder="1" applyAlignment="1">
      <alignment horizontal="center" vertical="center"/>
    </xf>
    <xf numFmtId="176" fontId="10" fillId="4" borderId="4" xfId="2" applyNumberFormat="1" applyFont="1" applyFill="1" applyBorder="1" applyAlignment="1">
      <alignment horizontal="center" vertical="center"/>
    </xf>
    <xf numFmtId="176" fontId="11" fillId="4" borderId="4" xfId="2" applyNumberFormat="1" applyFont="1" applyFill="1" applyBorder="1" applyAlignment="1">
      <alignment horizontal="center" vertical="center"/>
    </xf>
    <xf numFmtId="176" fontId="12" fillId="4" borderId="4" xfId="2" applyNumberFormat="1" applyFont="1" applyFill="1" applyBorder="1" applyAlignment="1">
      <alignment horizontal="center" vertical="center"/>
    </xf>
    <xf numFmtId="0" fontId="13" fillId="0" borderId="5" xfId="2" applyFont="1" applyBorder="1" applyAlignment="1">
      <alignment horizontal="center"/>
    </xf>
    <xf numFmtId="176" fontId="14" fillId="0" borderId="4" xfId="2" applyNumberFormat="1" applyFont="1" applyFill="1" applyBorder="1" applyAlignment="1">
      <alignment vertical="center"/>
    </xf>
    <xf numFmtId="0" fontId="0" fillId="0" borderId="0" xfId="0" applyNumberFormat="1" applyAlignment="1"/>
    <xf numFmtId="176" fontId="15" fillId="0" borderId="0" xfId="2" applyNumberFormat="1" applyFont="1" applyFill="1" applyAlignment="1">
      <alignment horizontal="left" vertical="top"/>
    </xf>
    <xf numFmtId="176" fontId="14" fillId="0" borderId="0" xfId="2" applyNumberFormat="1" applyFont="1" applyAlignment="1">
      <alignment vertical="center"/>
    </xf>
    <xf numFmtId="0" fontId="13" fillId="0" borderId="6" xfId="2" applyFont="1" applyBorder="1" applyAlignment="1">
      <alignment horizontal="center"/>
    </xf>
    <xf numFmtId="177" fontId="5" fillId="0" borderId="4" xfId="2" applyNumberFormat="1" applyFont="1" applyBorder="1" applyAlignment="1">
      <alignment horizontal="center" vertical="center"/>
    </xf>
    <xf numFmtId="0" fontId="16" fillId="0" borderId="0" xfId="2" applyFont="1" applyAlignment="1">
      <alignment vertical="center"/>
    </xf>
    <xf numFmtId="0" fontId="1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18" fillId="4" borderId="1" xfId="2" applyFont="1" applyFill="1" applyBorder="1" applyAlignment="1">
      <alignment vertical="center"/>
    </xf>
    <xf numFmtId="178" fontId="13" fillId="0" borderId="7" xfId="2" applyNumberFormat="1" applyFont="1" applyBorder="1" applyAlignment="1">
      <alignment horizontal="right"/>
    </xf>
    <xf numFmtId="178" fontId="13" fillId="0" borderId="8" xfId="2" applyNumberFormat="1" applyFont="1" applyBorder="1" applyAlignment="1">
      <alignment horizontal="right"/>
    </xf>
    <xf numFmtId="178" fontId="13" fillId="0" borderId="9" xfId="2" applyNumberFormat="1" applyFont="1" applyBorder="1" applyAlignment="1">
      <alignment horizontal="right"/>
    </xf>
    <xf numFmtId="178" fontId="13" fillId="0" borderId="10" xfId="2" applyNumberFormat="1" applyFont="1" applyBorder="1" applyAlignment="1">
      <alignment horizontal="right"/>
    </xf>
    <xf numFmtId="0" fontId="7" fillId="5" borderId="4" xfId="2" applyFont="1" applyFill="1" applyBorder="1" applyAlignment="1">
      <alignment horizontal="center" vertical="center"/>
    </xf>
    <xf numFmtId="180" fontId="7" fillId="5" borderId="4" xfId="2" applyNumberFormat="1" applyFont="1" applyFill="1" applyBorder="1" applyAlignment="1">
      <alignment horizontal="center" vertical="center"/>
    </xf>
    <xf numFmtId="0" fontId="2" fillId="2" borderId="0" xfId="1" applyAlignment="1">
      <alignment vertical="center"/>
    </xf>
    <xf numFmtId="181" fontId="7" fillId="5" borderId="4" xfId="2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6" borderId="0" xfId="0" applyFont="1" applyFill="1" applyAlignment="1">
      <alignment vertical="center"/>
    </xf>
    <xf numFmtId="0" fontId="21" fillId="7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21" fillId="9" borderId="0" xfId="0" applyFont="1" applyFill="1" applyAlignment="1">
      <alignment vertical="center"/>
    </xf>
    <xf numFmtId="0" fontId="0" fillId="0" borderId="0" xfId="0" applyAlignment="1"/>
    <xf numFmtId="0" fontId="21" fillId="1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18" fillId="4" borderId="1" xfId="2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19" fillId="4" borderId="4" xfId="2" applyNumberFormat="1" applyFont="1" applyFill="1" applyBorder="1" applyAlignment="1">
      <alignment horizontal="center" vertical="center"/>
    </xf>
    <xf numFmtId="179" fontId="20" fillId="4" borderId="4" xfId="2" applyNumberFormat="1" applyFont="1" applyFill="1" applyBorder="1" applyAlignment="1">
      <alignment horizontal="center" vertical="center"/>
    </xf>
    <xf numFmtId="176" fontId="19" fillId="4" borderId="4" xfId="2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7" fillId="0" borderId="4" xfId="2" applyFont="1" applyFill="1" applyBorder="1" applyAlignment="1">
      <alignment horizontal="center" vertical="center"/>
    </xf>
    <xf numFmtId="184" fontId="18" fillId="0" borderId="4" xfId="3" applyNumberFormat="1" applyFont="1" applyFill="1" applyBorder="1" applyAlignment="1" applyProtection="1">
      <alignment horizontal="center" vertical="center"/>
      <protection locked="0"/>
    </xf>
    <xf numFmtId="182" fontId="7" fillId="0" borderId="4" xfId="3" applyNumberFormat="1" applyFont="1" applyFill="1" applyBorder="1" applyAlignment="1" applyProtection="1">
      <alignment horizontal="center" vertical="center"/>
      <protection locked="0"/>
    </xf>
    <xf numFmtId="0" fontId="18" fillId="0" borderId="4" xfId="4" applyFont="1" applyFill="1" applyBorder="1" applyAlignment="1">
      <alignment horizontal="center" vertical="center"/>
    </xf>
    <xf numFmtId="185" fontId="5" fillId="0" borderId="4" xfId="5" applyNumberFormat="1" applyFont="1" applyFill="1" applyBorder="1" applyAlignment="1">
      <alignment horizontal="center" vertical="center"/>
    </xf>
    <xf numFmtId="0" fontId="5" fillId="0" borderId="0" xfId="4" applyFont="1" applyBorder="1" applyAlignment="1">
      <alignment vertical="center"/>
    </xf>
    <xf numFmtId="186" fontId="7" fillId="3" borderId="4" xfId="3" applyNumberFormat="1" applyFont="1" applyFill="1" applyBorder="1" applyAlignment="1" applyProtection="1">
      <alignment horizontal="center" vertical="center"/>
      <protection locked="0"/>
    </xf>
  </cellXfs>
  <cellStyles count="6">
    <cellStyle name="常规" xfId="0" builtinId="0" customBuiltin="1"/>
    <cellStyle name="常规 2 2" xfId="2"/>
    <cellStyle name="常规 4" xfId="4"/>
    <cellStyle name="适中" xfId="1" builtinId="28"/>
    <cellStyle name="표준_Compare to Chromacity diagram between Hydis(HT15U11) and IBM(15inch)" xfId="3"/>
    <cellStyle name="표준_색좌표 변환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3</xdr:row>
          <xdr:rowOff>0</xdr:rowOff>
        </xdr:from>
        <xdr:to>
          <xdr:col>8</xdr:col>
          <xdr:colOff>476250</xdr:colOff>
          <xdr:row>4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</xdr:row>
          <xdr:rowOff>0</xdr:rowOff>
        </xdr:from>
        <xdr:to>
          <xdr:col>9</xdr:col>
          <xdr:colOff>476250</xdr:colOff>
          <xdr:row>4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104775</xdr:colOff>
          <xdr:row>3</xdr:row>
          <xdr:rowOff>0</xdr:rowOff>
        </xdr:from>
        <xdr:to>
          <xdr:col>10</xdr:col>
          <xdr:colOff>457200</xdr:colOff>
          <xdr:row>4</xdr:row>
          <xdr:rowOff>9525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161925</xdr:colOff>
          <xdr:row>3</xdr:row>
          <xdr:rowOff>9525</xdr:rowOff>
        </xdr:from>
        <xdr:to>
          <xdr:col>8</xdr:col>
          <xdr:colOff>514350</xdr:colOff>
          <xdr:row>4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209550</xdr:colOff>
          <xdr:row>3</xdr:row>
          <xdr:rowOff>9525</xdr:rowOff>
        </xdr:from>
        <xdr:to>
          <xdr:col>9</xdr:col>
          <xdr:colOff>561975</xdr:colOff>
          <xdr:row>4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127369</xdr:colOff>
      <xdr:row>94</xdr:row>
      <xdr:rowOff>0</xdr:rowOff>
    </xdr:from>
    <xdr:to>
      <xdr:col>14</xdr:col>
      <xdr:colOff>536944</xdr:colOff>
      <xdr:row>95</xdr:row>
      <xdr:rowOff>0</xdr:rowOff>
    </xdr:to>
    <xdr:sp macro="" textlink="">
      <xdr:nvSpPr>
        <xdr:cNvPr id="12" name="AutoShape 10"/>
        <xdr:cNvSpPr>
          <a:spLocks noChangeArrowheads="1"/>
        </xdr:cNvSpPr>
      </xdr:nvSpPr>
      <xdr:spPr>
        <a:xfrm>
          <a:off x="10119094" y="1209675"/>
          <a:ext cx="40957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13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wmf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343"/>
  <sheetViews>
    <sheetView tabSelected="1" topLeftCell="G61" zoomScaleNormal="100" workbookViewId="0">
      <selection activeCell="U95" sqref="U95"/>
    </sheetView>
  </sheetViews>
  <sheetFormatPr defaultRowHeight="13.5"/>
  <cols>
    <col min="2" max="2" width="9.875" style="2"/>
    <col min="3" max="5" width="9.875" style="17"/>
    <col min="6" max="6" width="10.375" style="17" bestFit="1" customWidth="1"/>
    <col min="8" max="8" width="9.875" style="2"/>
    <col min="9" max="9" width="12" style="22" customWidth="1"/>
    <col min="10" max="11" width="9.875" style="22"/>
    <col min="12" max="12" width="12.75" style="42" bestFit="1" customWidth="1"/>
    <col min="13" max="14" width="12.75" bestFit="1" customWidth="1"/>
    <col min="15" max="20" width="12.75" style="45" bestFit="1" customWidth="1"/>
    <col min="21" max="21" width="12.75" bestFit="1" customWidth="1"/>
    <col min="22" max="22" width="12.75" style="44" bestFit="1" customWidth="1"/>
    <col min="23" max="24" width="12.75" bestFit="1" customWidth="1"/>
  </cols>
  <sheetData>
    <row r="1" spans="2:24" ht="27">
      <c r="B1" s="1" t="s">
        <v>0</v>
      </c>
      <c r="C1" s="1"/>
      <c r="D1" s="1"/>
      <c r="E1" s="1"/>
      <c r="F1" s="1"/>
      <c r="H1" s="20"/>
      <c r="I1" s="21"/>
      <c r="J1" s="21"/>
      <c r="K1" s="21"/>
    </row>
    <row r="2" spans="2:24" ht="25.5">
      <c r="C2" s="3" t="s">
        <v>1</v>
      </c>
      <c r="D2" s="4"/>
      <c r="E2" s="4"/>
      <c r="F2" s="5"/>
    </row>
    <row r="3" spans="2:24" ht="14.25" customHeight="1">
      <c r="B3" s="6" t="s">
        <v>2</v>
      </c>
      <c r="C3" s="7" t="s">
        <v>3</v>
      </c>
      <c r="D3" s="7"/>
      <c r="E3" s="7"/>
      <c r="F3" s="8" t="s">
        <v>4</v>
      </c>
      <c r="H3" s="6" t="s">
        <v>2</v>
      </c>
      <c r="I3" s="9" t="s">
        <v>27</v>
      </c>
      <c r="J3" s="9"/>
      <c r="K3" s="9"/>
      <c r="L3" s="9" t="s">
        <v>8</v>
      </c>
      <c r="M3" s="9"/>
      <c r="N3" s="9"/>
      <c r="O3" s="9"/>
      <c r="P3" s="9"/>
      <c r="Q3" s="9"/>
      <c r="R3" s="9"/>
      <c r="S3" s="9"/>
      <c r="T3" s="9"/>
      <c r="U3" s="9" t="s">
        <v>9</v>
      </c>
      <c r="V3" s="9"/>
      <c r="W3" s="9"/>
      <c r="X3" s="2"/>
    </row>
    <row r="4" spans="2:24" ht="14.25">
      <c r="B4" s="9"/>
      <c r="C4" s="10" t="s">
        <v>5</v>
      </c>
      <c r="D4" s="11" t="s">
        <v>6</v>
      </c>
      <c r="E4" s="12" t="s">
        <v>7</v>
      </c>
      <c r="F4" s="8"/>
      <c r="H4" s="9"/>
      <c r="I4" s="23" t="s">
        <v>10</v>
      </c>
      <c r="J4" s="24" t="s">
        <v>28</v>
      </c>
      <c r="K4" s="25" t="s">
        <v>11</v>
      </c>
      <c r="L4" s="43" t="s">
        <v>12</v>
      </c>
      <c r="M4" s="26" t="s">
        <v>13</v>
      </c>
      <c r="N4" s="26" t="s">
        <v>14</v>
      </c>
      <c r="O4" s="46" t="s">
        <v>15</v>
      </c>
      <c r="P4" s="46" t="s">
        <v>16</v>
      </c>
      <c r="Q4" s="46" t="s">
        <v>17</v>
      </c>
      <c r="R4" s="47" t="s">
        <v>18</v>
      </c>
      <c r="S4" s="47" t="s">
        <v>19</v>
      </c>
      <c r="T4" s="47" t="s">
        <v>20</v>
      </c>
      <c r="U4" s="23" t="s">
        <v>10</v>
      </c>
      <c r="V4" s="48" t="s">
        <v>21</v>
      </c>
      <c r="W4" s="25" t="s">
        <v>11</v>
      </c>
      <c r="X4" s="2" t="s">
        <v>29</v>
      </c>
    </row>
    <row r="5" spans="2:24" ht="14.25">
      <c r="B5" s="13">
        <v>380</v>
      </c>
      <c r="C5" s="14">
        <v>0.42419702576987062</v>
      </c>
      <c r="D5" s="14">
        <v>0.42419702576987062</v>
      </c>
      <c r="E5" s="14">
        <v>0.42419702576987062</v>
      </c>
      <c r="F5" s="15">
        <v>5.2768120000000002E-2</v>
      </c>
      <c r="H5" s="13">
        <v>380</v>
      </c>
      <c r="I5" s="27">
        <v>1.6000000000000001E-4</v>
      </c>
      <c r="J5" s="27">
        <v>1.7E-5</v>
      </c>
      <c r="K5" s="28">
        <v>7.0500000000000001E-4</v>
      </c>
      <c r="L5" s="44">
        <f>C5*F5*I5</f>
        <v>3.5814527295148206E-6</v>
      </c>
      <c r="M5" s="44">
        <f>C5*F5*J5</f>
        <v>3.8052935251094966E-7</v>
      </c>
      <c r="N5" s="44">
        <f>C5*F5*K5</f>
        <v>1.5780776089424677E-5</v>
      </c>
      <c r="O5" s="45">
        <f>D5*F5*I5</f>
        <v>3.5814527295148206E-6</v>
      </c>
      <c r="P5" s="45">
        <f>D5*F5*J5</f>
        <v>3.8052935251094966E-7</v>
      </c>
      <c r="Q5" s="45">
        <f>D5*F5*K5</f>
        <v>1.5780776089424677E-5</v>
      </c>
      <c r="R5" s="45">
        <f>E5*F5*I5</f>
        <v>3.5814527295148206E-6</v>
      </c>
      <c r="S5" s="45">
        <f>E5*F5*J5</f>
        <v>3.8052935251094966E-7</v>
      </c>
      <c r="T5" s="45">
        <f>E5*F5*K5</f>
        <v>1.5780776089424677E-5</v>
      </c>
      <c r="U5" s="45">
        <f>$F5*I5*C5</f>
        <v>3.5814527295148201E-6</v>
      </c>
      <c r="V5" s="44">
        <f>$F5*J5*D5</f>
        <v>3.8052935251094961E-7</v>
      </c>
      <c r="W5" s="45">
        <f>$F5*K5*E5</f>
        <v>1.5780776089424677E-5</v>
      </c>
      <c r="X5">
        <f>D5*J5</f>
        <v>7.2113494380878008E-6</v>
      </c>
    </row>
    <row r="6" spans="2:24" ht="14.25">
      <c r="B6" s="13">
        <v>385</v>
      </c>
      <c r="C6" s="14">
        <v>0.44402777306216684</v>
      </c>
      <c r="D6" s="14">
        <v>0.44402777306216684</v>
      </c>
      <c r="E6" s="14">
        <v>0.44402777306216684</v>
      </c>
      <c r="F6" s="15">
        <v>5.2599779999999999E-2</v>
      </c>
      <c r="H6" s="13">
        <v>385</v>
      </c>
      <c r="I6" s="27">
        <v>6.6200000000000005E-4</v>
      </c>
      <c r="J6" s="27">
        <v>7.2000000000000002E-5</v>
      </c>
      <c r="K6" s="28">
        <v>2.928E-3</v>
      </c>
      <c r="L6" s="44">
        <f t="shared" ref="L6:L69" si="0">C6*F6*I6</f>
        <v>1.5461515223147457E-5</v>
      </c>
      <c r="M6" s="44">
        <f>C6*F6*J6</f>
        <v>1.6816149487411131E-6</v>
      </c>
      <c r="N6" s="44">
        <f t="shared" ref="N6:N69" si="1">C6*F6*K6</f>
        <v>6.8385674582138593E-5</v>
      </c>
      <c r="O6" s="45">
        <f t="shared" ref="O6:O69" si="2">D6*F6*I6</f>
        <v>1.5461515223147457E-5</v>
      </c>
      <c r="P6" s="45">
        <f t="shared" ref="P6:P69" si="3">D6*F6*J6</f>
        <v>1.6816149487411131E-6</v>
      </c>
      <c r="Q6" s="45">
        <f t="shared" ref="Q6:Q69" si="4">D6*F6*K6</f>
        <v>6.8385674582138593E-5</v>
      </c>
      <c r="R6" s="45">
        <f t="shared" ref="R6:R69" si="5">E6*F6*I6</f>
        <v>1.5461515223147457E-5</v>
      </c>
      <c r="S6" s="45">
        <f t="shared" ref="S6:S69" si="6">E6*F6*J6</f>
        <v>1.6816149487411131E-6</v>
      </c>
      <c r="T6" s="45">
        <f t="shared" ref="T6:T69" si="7">E6*F6*K6</f>
        <v>6.8385674582138593E-5</v>
      </c>
      <c r="U6" s="45">
        <f t="shared" ref="U6:U69" si="8">$F6*I6*C6</f>
        <v>1.5461515223147454E-5</v>
      </c>
      <c r="V6" s="44">
        <f t="shared" ref="V6:V69" si="9">$F6*J6*D6</f>
        <v>1.6816149487411129E-6</v>
      </c>
      <c r="W6" s="45">
        <f t="shared" ref="W6:W69" si="10">$F6*K6*E6</f>
        <v>6.8385674582138593E-5</v>
      </c>
      <c r="X6">
        <f t="shared" ref="X6:X69" si="11">D6*J6</f>
        <v>3.1969999660476012E-5</v>
      </c>
    </row>
    <row r="7" spans="2:24" ht="14.25">
      <c r="B7" s="13">
        <v>390</v>
      </c>
      <c r="C7" s="14">
        <v>0.46385936916443149</v>
      </c>
      <c r="D7" s="14">
        <v>0.46385936916443149</v>
      </c>
      <c r="E7" s="14">
        <v>0.46385936916443149</v>
      </c>
      <c r="F7" s="15">
        <v>5.1885090000000002E-2</v>
      </c>
      <c r="H7" s="13">
        <v>390</v>
      </c>
      <c r="I7" s="27">
        <v>2.362E-3</v>
      </c>
      <c r="J7" s="27">
        <v>2.5300000000000002E-4</v>
      </c>
      <c r="K7" s="28">
        <v>1.0482E-2</v>
      </c>
      <c r="L7" s="44">
        <f t="shared" si="0"/>
        <v>5.6847163645030699E-5</v>
      </c>
      <c r="M7" s="44">
        <f t="shared" ref="M7:M70" si="12">C7*F7*J7</f>
        <v>6.0890484344592585E-6</v>
      </c>
      <c r="N7" s="44">
        <f t="shared" si="1"/>
        <v>2.5227433079052152E-4</v>
      </c>
      <c r="O7" s="45">
        <f t="shared" si="2"/>
        <v>5.6847163645030699E-5</v>
      </c>
      <c r="P7" s="45">
        <f t="shared" si="3"/>
        <v>6.0890484344592585E-6</v>
      </c>
      <c r="Q7" s="45">
        <f t="shared" si="4"/>
        <v>2.5227433079052152E-4</v>
      </c>
      <c r="R7" s="45">
        <f t="shared" si="5"/>
        <v>5.6847163645030699E-5</v>
      </c>
      <c r="S7" s="45">
        <f t="shared" si="6"/>
        <v>6.0890484344592585E-6</v>
      </c>
      <c r="T7" s="45">
        <f t="shared" si="7"/>
        <v>2.5227433079052152E-4</v>
      </c>
      <c r="U7" s="45">
        <f t="shared" si="8"/>
        <v>5.6847163645030699E-5</v>
      </c>
      <c r="V7" s="44">
        <f t="shared" si="9"/>
        <v>6.0890484344592585E-6</v>
      </c>
      <c r="W7" s="45">
        <f t="shared" si="10"/>
        <v>2.5227433079052147E-4</v>
      </c>
      <c r="X7">
        <f t="shared" si="11"/>
        <v>1.1735642039860118E-4</v>
      </c>
    </row>
    <row r="8" spans="2:24" ht="14.25">
      <c r="B8" s="13">
        <v>395</v>
      </c>
      <c r="C8" s="14">
        <v>0.58314518045699926</v>
      </c>
      <c r="D8" s="14">
        <v>0.58314518045699926</v>
      </c>
      <c r="E8" s="14">
        <v>0.58314518045699926</v>
      </c>
      <c r="F8" s="15">
        <v>5.1689300000000001E-2</v>
      </c>
      <c r="H8" s="13">
        <v>395</v>
      </c>
      <c r="I8" s="27">
        <v>7.2420000000000002E-3</v>
      </c>
      <c r="J8" s="27">
        <v>7.6900000000000004E-4</v>
      </c>
      <c r="K8" s="28">
        <v>3.2343999999999998E-2</v>
      </c>
      <c r="L8" s="44">
        <f t="shared" si="0"/>
        <v>2.1829101584801123E-4</v>
      </c>
      <c r="M8" s="44">
        <f t="shared" si="12"/>
        <v>2.3179479589494704E-5</v>
      </c>
      <c r="N8" s="44">
        <f t="shared" si="1"/>
        <v>9.7492469160288244E-4</v>
      </c>
      <c r="O8" s="45">
        <f t="shared" si="2"/>
        <v>2.1829101584801123E-4</v>
      </c>
      <c r="P8" s="45">
        <f t="shared" si="3"/>
        <v>2.3179479589494704E-5</v>
      </c>
      <c r="Q8" s="45">
        <f t="shared" si="4"/>
        <v>9.7492469160288244E-4</v>
      </c>
      <c r="R8" s="45">
        <f t="shared" si="5"/>
        <v>2.1829101584801123E-4</v>
      </c>
      <c r="S8" s="45">
        <f t="shared" si="6"/>
        <v>2.3179479589494704E-5</v>
      </c>
      <c r="T8" s="45">
        <f t="shared" si="7"/>
        <v>9.7492469160288244E-4</v>
      </c>
      <c r="U8" s="45">
        <f t="shared" si="8"/>
        <v>2.1829101584801123E-4</v>
      </c>
      <c r="V8" s="44">
        <f t="shared" si="9"/>
        <v>2.3179479589494704E-5</v>
      </c>
      <c r="W8" s="45">
        <f t="shared" si="10"/>
        <v>9.7492469160288244E-4</v>
      </c>
      <c r="X8">
        <f t="shared" si="11"/>
        <v>4.4843864377143243E-4</v>
      </c>
    </row>
    <row r="9" spans="2:24" ht="14.25">
      <c r="B9" s="13">
        <v>400</v>
      </c>
      <c r="C9" s="14">
        <v>0.70243184055953556</v>
      </c>
      <c r="D9" s="14">
        <v>0.70243184055953556</v>
      </c>
      <c r="E9" s="14">
        <v>0.70243184055953556</v>
      </c>
      <c r="F9" s="15">
        <v>5.1991549999999997E-2</v>
      </c>
      <c r="H9" s="13">
        <v>400</v>
      </c>
      <c r="I9" s="27">
        <v>1.9109999999999999E-2</v>
      </c>
      <c r="J9" s="27">
        <v>2.0040000000000001E-3</v>
      </c>
      <c r="K9" s="28">
        <v>8.6011000000000004E-2</v>
      </c>
      <c r="L9" s="44">
        <f t="shared" si="0"/>
        <v>6.9790714025842391E-4</v>
      </c>
      <c r="M9" s="44">
        <f t="shared" si="12"/>
        <v>7.3187122400726411E-5</v>
      </c>
      <c r="N9" s="44">
        <f t="shared" si="1"/>
        <v>3.1411664594854687E-3</v>
      </c>
      <c r="O9" s="45">
        <f t="shared" si="2"/>
        <v>6.9790714025842391E-4</v>
      </c>
      <c r="P9" s="45">
        <f t="shared" si="3"/>
        <v>7.3187122400726411E-5</v>
      </c>
      <c r="Q9" s="45">
        <f t="shared" si="4"/>
        <v>3.1411664594854687E-3</v>
      </c>
      <c r="R9" s="45">
        <f t="shared" si="5"/>
        <v>6.9790714025842391E-4</v>
      </c>
      <c r="S9" s="45">
        <f t="shared" si="6"/>
        <v>7.3187122400726411E-5</v>
      </c>
      <c r="T9" s="45">
        <f t="shared" si="7"/>
        <v>3.1411664594854687E-3</v>
      </c>
      <c r="U9" s="45">
        <f t="shared" si="8"/>
        <v>6.9790714025842401E-4</v>
      </c>
      <c r="V9" s="44">
        <f t="shared" si="9"/>
        <v>7.3187122400726411E-5</v>
      </c>
      <c r="W9" s="45">
        <f t="shared" si="10"/>
        <v>3.1411664594854687E-3</v>
      </c>
      <c r="X9">
        <f t="shared" si="11"/>
        <v>1.4076734084813095E-3</v>
      </c>
    </row>
    <row r="10" spans="2:24" ht="14.25">
      <c r="B10" s="13">
        <v>405</v>
      </c>
      <c r="C10" s="14">
        <v>0.73948663973109707</v>
      </c>
      <c r="D10" s="14">
        <v>0.73948663973109707</v>
      </c>
      <c r="E10" s="14">
        <v>0.73948663973109707</v>
      </c>
      <c r="F10" s="15">
        <v>5.2414879999999997E-2</v>
      </c>
      <c r="H10" s="13">
        <v>405</v>
      </c>
      <c r="I10" s="27">
        <v>4.3400000000000001E-2</v>
      </c>
      <c r="J10" s="27">
        <v>4.509E-3</v>
      </c>
      <c r="K10" s="28">
        <v>0.19711999999999999</v>
      </c>
      <c r="L10" s="44">
        <f t="shared" si="0"/>
        <v>1.6821884911669169E-3</v>
      </c>
      <c r="M10" s="44">
        <f t="shared" si="12"/>
        <v>1.7476930660533706E-4</v>
      </c>
      <c r="N10" s="44">
        <f t="shared" si="1"/>
        <v>7.6403915985903828E-3</v>
      </c>
      <c r="O10" s="45">
        <f t="shared" si="2"/>
        <v>1.6821884911669169E-3</v>
      </c>
      <c r="P10" s="45">
        <f t="shared" si="3"/>
        <v>1.7476930660533706E-4</v>
      </c>
      <c r="Q10" s="45">
        <f t="shared" si="4"/>
        <v>7.6403915985903828E-3</v>
      </c>
      <c r="R10" s="45">
        <f t="shared" si="5"/>
        <v>1.6821884911669169E-3</v>
      </c>
      <c r="S10" s="45">
        <f t="shared" si="6"/>
        <v>1.7476930660533706E-4</v>
      </c>
      <c r="T10" s="45">
        <f t="shared" si="7"/>
        <v>7.6403915985903828E-3</v>
      </c>
      <c r="U10" s="45">
        <f t="shared" si="8"/>
        <v>1.6821884911669169E-3</v>
      </c>
      <c r="V10" s="44">
        <f t="shared" si="9"/>
        <v>1.7476930660533706E-4</v>
      </c>
      <c r="W10" s="45">
        <f t="shared" si="10"/>
        <v>7.6403915985903837E-3</v>
      </c>
      <c r="X10">
        <f t="shared" si="11"/>
        <v>3.3343452585475166E-3</v>
      </c>
    </row>
    <row r="11" spans="2:24" ht="14.25">
      <c r="B11" s="13">
        <v>410</v>
      </c>
      <c r="C11" s="14">
        <v>0.7765422877126269</v>
      </c>
      <c r="D11" s="14">
        <v>0.7765422877126269</v>
      </c>
      <c r="E11" s="14">
        <v>0.7765422877126269</v>
      </c>
      <c r="F11" s="15">
        <v>5.2281130000000002E-2</v>
      </c>
      <c r="H11" s="13">
        <v>410</v>
      </c>
      <c r="I11" s="27">
        <v>8.4736000000000006E-2</v>
      </c>
      <c r="J11" s="27">
        <v>8.7559999999999999E-3</v>
      </c>
      <c r="K11" s="28">
        <v>0.38936599999999999</v>
      </c>
      <c r="L11" s="44">
        <f t="shared" si="0"/>
        <v>3.4401551988343846E-3</v>
      </c>
      <c r="M11" s="44">
        <f t="shared" si="12"/>
        <v>3.5548053862577737E-4</v>
      </c>
      <c r="N11" s="44">
        <f t="shared" si="1"/>
        <v>1.5807678780557836E-2</v>
      </c>
      <c r="O11" s="45">
        <f t="shared" si="2"/>
        <v>3.4401551988343846E-3</v>
      </c>
      <c r="P11" s="45">
        <f t="shared" si="3"/>
        <v>3.5548053862577737E-4</v>
      </c>
      <c r="Q11" s="45">
        <f t="shared" si="4"/>
        <v>1.5807678780557836E-2</v>
      </c>
      <c r="R11" s="45">
        <f t="shared" si="5"/>
        <v>3.4401551988343846E-3</v>
      </c>
      <c r="S11" s="45">
        <f t="shared" si="6"/>
        <v>3.5548053862577737E-4</v>
      </c>
      <c r="T11" s="45">
        <f t="shared" si="7"/>
        <v>1.5807678780557836E-2</v>
      </c>
      <c r="U11" s="45">
        <f t="shared" si="8"/>
        <v>3.4401551988343846E-3</v>
      </c>
      <c r="V11" s="44">
        <f t="shared" si="9"/>
        <v>3.5548053862577731E-4</v>
      </c>
      <c r="W11" s="45">
        <f t="shared" si="10"/>
        <v>1.5807678780557836E-2</v>
      </c>
      <c r="X11">
        <f t="shared" si="11"/>
        <v>6.7994042712117607E-3</v>
      </c>
    </row>
    <row r="12" spans="2:24" ht="14.25">
      <c r="B12" s="13">
        <v>415</v>
      </c>
      <c r="C12" s="14">
        <v>0.78480035989542662</v>
      </c>
      <c r="D12" s="14">
        <v>0.78480035989542662</v>
      </c>
      <c r="E12" s="14">
        <v>0.78480035989542662</v>
      </c>
      <c r="F12" s="15">
        <v>5.1675730000000003E-2</v>
      </c>
      <c r="H12" s="13">
        <v>415</v>
      </c>
      <c r="I12" s="27">
        <v>0.14063800000000001</v>
      </c>
      <c r="J12" s="27">
        <v>1.4456E-2</v>
      </c>
      <c r="K12" s="28">
        <v>0.65676000000000001</v>
      </c>
      <c r="L12" s="44">
        <f t="shared" si="0"/>
        <v>5.7035925841584321E-3</v>
      </c>
      <c r="M12" s="44">
        <f t="shared" si="12"/>
        <v>5.8626498099087216E-4</v>
      </c>
      <c r="N12" s="44">
        <f t="shared" si="1"/>
        <v>2.6634988165160849E-2</v>
      </c>
      <c r="O12" s="45">
        <f t="shared" si="2"/>
        <v>5.7035925841584321E-3</v>
      </c>
      <c r="P12" s="45">
        <f t="shared" si="3"/>
        <v>5.8626498099087216E-4</v>
      </c>
      <c r="Q12" s="45">
        <f t="shared" si="4"/>
        <v>2.6634988165160849E-2</v>
      </c>
      <c r="R12" s="45">
        <f t="shared" si="5"/>
        <v>5.7035925841584321E-3</v>
      </c>
      <c r="S12" s="45">
        <f t="shared" si="6"/>
        <v>5.8626498099087216E-4</v>
      </c>
      <c r="T12" s="45">
        <f t="shared" si="7"/>
        <v>2.6634988165160849E-2</v>
      </c>
      <c r="U12" s="45">
        <f t="shared" si="8"/>
        <v>5.7035925841584321E-3</v>
      </c>
      <c r="V12" s="44">
        <f t="shared" si="9"/>
        <v>5.8626498099087227E-4</v>
      </c>
      <c r="W12" s="45">
        <f t="shared" si="10"/>
        <v>2.6634988165160852E-2</v>
      </c>
      <c r="X12">
        <f t="shared" si="11"/>
        <v>1.1345074002648288E-2</v>
      </c>
    </row>
    <row r="13" spans="2:24" ht="14.25">
      <c r="B13" s="13">
        <v>420</v>
      </c>
      <c r="C13" s="14">
        <v>0.79305843207822635</v>
      </c>
      <c r="D13" s="14">
        <v>0.79305843207822635</v>
      </c>
      <c r="E13" s="14">
        <v>0.79305843207822635</v>
      </c>
      <c r="F13" s="15">
        <v>5.1514049999999999E-2</v>
      </c>
      <c r="H13" s="13">
        <v>420</v>
      </c>
      <c r="I13" s="27">
        <v>0.20449200000000001</v>
      </c>
      <c r="J13" s="27">
        <v>2.1391E-2</v>
      </c>
      <c r="K13" s="28">
        <v>0.97254200000000002</v>
      </c>
      <c r="L13" s="44">
        <f t="shared" si="0"/>
        <v>8.3542449481395845E-3</v>
      </c>
      <c r="M13" s="44">
        <f t="shared" si="12"/>
        <v>8.7390046400667915E-4</v>
      </c>
      <c r="N13" s="44">
        <f t="shared" si="1"/>
        <v>3.9731892153989236E-2</v>
      </c>
      <c r="O13" s="45">
        <f t="shared" si="2"/>
        <v>8.3542449481395845E-3</v>
      </c>
      <c r="P13" s="45">
        <f t="shared" si="3"/>
        <v>8.7390046400667915E-4</v>
      </c>
      <c r="Q13" s="45">
        <f t="shared" si="4"/>
        <v>3.9731892153989236E-2</v>
      </c>
      <c r="R13" s="45">
        <f t="shared" si="5"/>
        <v>8.3542449481395845E-3</v>
      </c>
      <c r="S13" s="45">
        <f t="shared" si="6"/>
        <v>8.7390046400667915E-4</v>
      </c>
      <c r="T13" s="45">
        <f t="shared" si="7"/>
        <v>3.9731892153989236E-2</v>
      </c>
      <c r="U13" s="45">
        <f t="shared" si="8"/>
        <v>8.3542449481395845E-3</v>
      </c>
      <c r="V13" s="44">
        <f t="shared" si="9"/>
        <v>8.7390046400667926E-4</v>
      </c>
      <c r="W13" s="45">
        <f t="shared" si="10"/>
        <v>3.9731892153989243E-2</v>
      </c>
      <c r="X13">
        <f t="shared" si="11"/>
        <v>1.6964312920585339E-2</v>
      </c>
    </row>
    <row r="14" spans="2:24" ht="14.25">
      <c r="B14" s="13">
        <v>425</v>
      </c>
      <c r="C14" s="14">
        <v>0.76441279326384415</v>
      </c>
      <c r="D14" s="14">
        <v>0.76441279326384415</v>
      </c>
      <c r="E14" s="14">
        <v>0.76441279326384415</v>
      </c>
      <c r="F14" s="15">
        <v>5.2020429999999999E-2</v>
      </c>
      <c r="H14" s="13">
        <v>425</v>
      </c>
      <c r="I14" s="27">
        <v>0.264737</v>
      </c>
      <c r="J14" s="27">
        <v>2.9496999999999999E-2</v>
      </c>
      <c r="K14" s="28">
        <v>1.2825</v>
      </c>
      <c r="L14" s="44">
        <f t="shared" si="0"/>
        <v>1.0527288567198452E-2</v>
      </c>
      <c r="M14" s="44">
        <f t="shared" si="12"/>
        <v>1.1729506297444359E-3</v>
      </c>
      <c r="N14" s="44">
        <f t="shared" si="1"/>
        <v>5.0998717925458147E-2</v>
      </c>
      <c r="O14" s="45">
        <f t="shared" si="2"/>
        <v>1.0527288567198452E-2</v>
      </c>
      <c r="P14" s="45">
        <f t="shared" si="3"/>
        <v>1.1729506297444359E-3</v>
      </c>
      <c r="Q14" s="45">
        <f t="shared" si="4"/>
        <v>5.0998717925458147E-2</v>
      </c>
      <c r="R14" s="45">
        <f t="shared" si="5"/>
        <v>1.0527288567198452E-2</v>
      </c>
      <c r="S14" s="45">
        <f t="shared" si="6"/>
        <v>1.1729506297444359E-3</v>
      </c>
      <c r="T14" s="45">
        <f t="shared" si="7"/>
        <v>5.0998717925458147E-2</v>
      </c>
      <c r="U14" s="45">
        <f t="shared" si="8"/>
        <v>1.0527288567198451E-2</v>
      </c>
      <c r="V14" s="44">
        <f t="shared" si="9"/>
        <v>1.1729506297444359E-3</v>
      </c>
      <c r="W14" s="45">
        <f t="shared" si="10"/>
        <v>5.0998717925458147E-2</v>
      </c>
      <c r="X14">
        <f t="shared" si="11"/>
        <v>2.2547884162903611E-2</v>
      </c>
    </row>
    <row r="15" spans="2:24" ht="14.25">
      <c r="B15" s="13">
        <v>430</v>
      </c>
      <c r="C15" s="14">
        <v>0.73576800325943026</v>
      </c>
      <c r="D15" s="14">
        <v>0.73576800325943026</v>
      </c>
      <c r="E15" s="14">
        <v>0.73576800325943026</v>
      </c>
      <c r="F15" s="15">
        <v>5.287886E-2</v>
      </c>
      <c r="H15" s="13">
        <v>430</v>
      </c>
      <c r="I15" s="27">
        <v>0.31467899999999999</v>
      </c>
      <c r="J15" s="27">
        <v>3.8676000000000002E-2</v>
      </c>
      <c r="K15" s="28">
        <v>1.55348</v>
      </c>
      <c r="L15" s="44">
        <f t="shared" si="0"/>
        <v>1.2243081559593987E-2</v>
      </c>
      <c r="M15" s="44">
        <f t="shared" si="12"/>
        <v>1.5047506265078287E-3</v>
      </c>
      <c r="N15" s="44">
        <f t="shared" si="1"/>
        <v>6.0440583391958361E-2</v>
      </c>
      <c r="O15" s="45">
        <f t="shared" si="2"/>
        <v>1.2243081559593987E-2</v>
      </c>
      <c r="P15" s="45">
        <f t="shared" si="3"/>
        <v>1.5047506265078287E-3</v>
      </c>
      <c r="Q15" s="45">
        <f t="shared" si="4"/>
        <v>6.0440583391958361E-2</v>
      </c>
      <c r="R15" s="45">
        <f t="shared" si="5"/>
        <v>1.2243081559593987E-2</v>
      </c>
      <c r="S15" s="45">
        <f t="shared" si="6"/>
        <v>1.5047506265078287E-3</v>
      </c>
      <c r="T15" s="45">
        <f t="shared" si="7"/>
        <v>6.0440583391958361E-2</v>
      </c>
      <c r="U15" s="45">
        <f t="shared" si="8"/>
        <v>1.2243081559593987E-2</v>
      </c>
      <c r="V15" s="44">
        <f t="shared" si="9"/>
        <v>1.5047506265078287E-3</v>
      </c>
      <c r="W15" s="45">
        <f t="shared" si="10"/>
        <v>6.0440583391958361E-2</v>
      </c>
      <c r="X15">
        <f t="shared" si="11"/>
        <v>2.8456563294061727E-2</v>
      </c>
    </row>
    <row r="16" spans="2:24" ht="14.25">
      <c r="B16" s="13">
        <v>435</v>
      </c>
      <c r="C16" s="14">
        <v>0.81293586391878592</v>
      </c>
      <c r="D16" s="14">
        <v>0.81293586391878592</v>
      </c>
      <c r="E16" s="14">
        <v>0.81293586391878592</v>
      </c>
      <c r="F16" s="15">
        <v>5.2707539999999997E-2</v>
      </c>
      <c r="H16" s="13">
        <v>435</v>
      </c>
      <c r="I16" s="27">
        <v>0.35771900000000001</v>
      </c>
      <c r="J16" s="27">
        <v>4.9602E-2</v>
      </c>
      <c r="K16" s="28">
        <v>1.7985</v>
      </c>
      <c r="L16" s="44">
        <f t="shared" si="0"/>
        <v>1.5327489898518612E-2</v>
      </c>
      <c r="M16" s="44">
        <f t="shared" si="12"/>
        <v>2.1253390341198545E-3</v>
      </c>
      <c r="N16" s="44">
        <f t="shared" si="1"/>
        <v>7.7061857442533729E-2</v>
      </c>
      <c r="O16" s="45">
        <f t="shared" si="2"/>
        <v>1.5327489898518612E-2</v>
      </c>
      <c r="P16" s="45">
        <f t="shared" si="3"/>
        <v>2.1253390341198545E-3</v>
      </c>
      <c r="Q16" s="45">
        <f t="shared" si="4"/>
        <v>7.7061857442533729E-2</v>
      </c>
      <c r="R16" s="45">
        <f t="shared" si="5"/>
        <v>1.5327489898518612E-2</v>
      </c>
      <c r="S16" s="45">
        <f t="shared" si="6"/>
        <v>2.1253390341198545E-3</v>
      </c>
      <c r="T16" s="45">
        <f t="shared" si="7"/>
        <v>7.7061857442533729E-2</v>
      </c>
      <c r="U16" s="45">
        <f t="shared" si="8"/>
        <v>1.5327489898518612E-2</v>
      </c>
      <c r="V16" s="44">
        <f t="shared" si="9"/>
        <v>2.1253390341198545E-3</v>
      </c>
      <c r="W16" s="45">
        <f t="shared" si="10"/>
        <v>7.7061857442533743E-2</v>
      </c>
      <c r="X16">
        <f t="shared" si="11"/>
        <v>4.0323244722099617E-2</v>
      </c>
    </row>
    <row r="17" spans="2:24" ht="14.25">
      <c r="B17" s="13">
        <v>440</v>
      </c>
      <c r="C17" s="14">
        <v>0.89010457338810989</v>
      </c>
      <c r="D17" s="14">
        <v>0.89010457338810989</v>
      </c>
      <c r="E17" s="14">
        <v>0.89010457338810989</v>
      </c>
      <c r="F17" s="15">
        <v>5.193093E-2</v>
      </c>
      <c r="H17" s="13">
        <v>440</v>
      </c>
      <c r="I17" s="27">
        <v>0.38373400000000002</v>
      </c>
      <c r="J17" s="27">
        <v>6.2077E-2</v>
      </c>
      <c r="K17" s="28">
        <v>1.9672799999999999</v>
      </c>
      <c r="L17" s="44">
        <f t="shared" si="0"/>
        <v>1.7737704411720338E-2</v>
      </c>
      <c r="M17" s="44">
        <f t="shared" si="12"/>
        <v>2.8694446589730476E-3</v>
      </c>
      <c r="N17" s="44">
        <f t="shared" si="1"/>
        <v>9.0935468671238889E-2</v>
      </c>
      <c r="O17" s="45">
        <f t="shared" si="2"/>
        <v>1.7737704411720338E-2</v>
      </c>
      <c r="P17" s="45">
        <f t="shared" si="3"/>
        <v>2.8694446589730476E-3</v>
      </c>
      <c r="Q17" s="45">
        <f t="shared" si="4"/>
        <v>9.0935468671238889E-2</v>
      </c>
      <c r="R17" s="45">
        <f t="shared" si="5"/>
        <v>1.7737704411720338E-2</v>
      </c>
      <c r="S17" s="45">
        <f t="shared" si="6"/>
        <v>2.8694446589730476E-3</v>
      </c>
      <c r="T17" s="45">
        <f t="shared" si="7"/>
        <v>9.0935468671238889E-2</v>
      </c>
      <c r="U17" s="45">
        <f t="shared" si="8"/>
        <v>1.7737704411720338E-2</v>
      </c>
      <c r="V17" s="44">
        <f t="shared" si="9"/>
        <v>2.8694446589730472E-3</v>
      </c>
      <c r="W17" s="45">
        <f t="shared" si="10"/>
        <v>9.0935468671238889E-2</v>
      </c>
      <c r="X17">
        <f t="shared" si="11"/>
        <v>5.5255021602213697E-2</v>
      </c>
    </row>
    <row r="18" spans="2:24" ht="14.25">
      <c r="B18" s="13">
        <v>445</v>
      </c>
      <c r="C18" s="14">
        <v>0.94163582657114731</v>
      </c>
      <c r="D18" s="14">
        <v>0.94163582657114731</v>
      </c>
      <c r="E18" s="14">
        <v>0.94163582657114731</v>
      </c>
      <c r="F18" s="15">
        <v>5.0926249999999999E-2</v>
      </c>
      <c r="H18" s="13">
        <v>445</v>
      </c>
      <c r="I18" s="27">
        <v>0.38672600000000001</v>
      </c>
      <c r="J18" s="27">
        <v>7.4704000000000007E-2</v>
      </c>
      <c r="K18" s="28">
        <v>2.0272999999999999</v>
      </c>
      <c r="L18" s="44">
        <f t="shared" si="0"/>
        <v>1.854505145456507E-2</v>
      </c>
      <c r="M18" s="44">
        <f t="shared" si="12"/>
        <v>3.5823542349410929E-3</v>
      </c>
      <c r="N18" s="44">
        <f t="shared" si="1"/>
        <v>9.721710672114045E-2</v>
      </c>
      <c r="O18" s="45">
        <f t="shared" si="2"/>
        <v>1.854505145456507E-2</v>
      </c>
      <c r="P18" s="45">
        <f t="shared" si="3"/>
        <v>3.5823542349410929E-3</v>
      </c>
      <c r="Q18" s="45">
        <f t="shared" si="4"/>
        <v>9.721710672114045E-2</v>
      </c>
      <c r="R18" s="45">
        <f t="shared" si="5"/>
        <v>1.854505145456507E-2</v>
      </c>
      <c r="S18" s="45">
        <f t="shared" si="6"/>
        <v>3.5823542349410929E-3</v>
      </c>
      <c r="T18" s="45">
        <f t="shared" si="7"/>
        <v>9.721710672114045E-2</v>
      </c>
      <c r="U18" s="45">
        <f t="shared" si="8"/>
        <v>1.8545051454565073E-2</v>
      </c>
      <c r="V18" s="44">
        <f t="shared" si="9"/>
        <v>3.5823542349410929E-3</v>
      </c>
      <c r="W18" s="45">
        <f t="shared" si="10"/>
        <v>9.7217106721140464E-2</v>
      </c>
      <c r="X18">
        <f t="shared" si="11"/>
        <v>7.0343962788170997E-2</v>
      </c>
    </row>
    <row r="19" spans="2:24" ht="14.25">
      <c r="B19" s="13">
        <v>450</v>
      </c>
      <c r="C19" s="14">
        <v>0.99317556785386885</v>
      </c>
      <c r="D19" s="14">
        <v>0.99317556785386885</v>
      </c>
      <c r="E19" s="14">
        <v>0.99317556785386885</v>
      </c>
      <c r="F19" s="15">
        <v>5.0471309999999998E-2</v>
      </c>
      <c r="H19" s="13">
        <v>450</v>
      </c>
      <c r="I19" s="27">
        <v>0.37070199999999998</v>
      </c>
      <c r="J19" s="27">
        <v>8.9455999999999994E-2</v>
      </c>
      <c r="K19" s="28">
        <v>1.9947999999999999</v>
      </c>
      <c r="L19" s="44">
        <f t="shared" si="0"/>
        <v>1.8582131692866745E-2</v>
      </c>
      <c r="M19" s="44">
        <f t="shared" si="12"/>
        <v>4.4841494589106272E-3</v>
      </c>
      <c r="N19" s="44">
        <f t="shared" si="1"/>
        <v>9.9993084204915483E-2</v>
      </c>
      <c r="O19" s="45">
        <f t="shared" si="2"/>
        <v>1.8582131692866745E-2</v>
      </c>
      <c r="P19" s="45">
        <f t="shared" si="3"/>
        <v>4.4841494589106272E-3</v>
      </c>
      <c r="Q19" s="45">
        <f t="shared" si="4"/>
        <v>9.9993084204915483E-2</v>
      </c>
      <c r="R19" s="45">
        <f t="shared" si="5"/>
        <v>1.8582131692866745E-2</v>
      </c>
      <c r="S19" s="45">
        <f t="shared" si="6"/>
        <v>4.4841494589106272E-3</v>
      </c>
      <c r="T19" s="45">
        <f t="shared" si="7"/>
        <v>9.9993084204915483E-2</v>
      </c>
      <c r="U19" s="45">
        <f t="shared" si="8"/>
        <v>1.8582131692866741E-2</v>
      </c>
      <c r="V19" s="44">
        <f t="shared" si="9"/>
        <v>4.4841494589106272E-3</v>
      </c>
      <c r="W19" s="45">
        <f t="shared" si="10"/>
        <v>9.9993084204915483E-2</v>
      </c>
      <c r="X19">
        <f t="shared" si="11"/>
        <v>8.8845513597935688E-2</v>
      </c>
    </row>
    <row r="20" spans="2:24" ht="14.25">
      <c r="B20" s="13">
        <v>455</v>
      </c>
      <c r="C20" s="14">
        <v>0.99658778392693448</v>
      </c>
      <c r="D20" s="14">
        <v>0.99658778392693448</v>
      </c>
      <c r="E20" s="14">
        <v>0.99658778392693448</v>
      </c>
      <c r="F20" s="15">
        <v>5.0726470000000003E-2</v>
      </c>
      <c r="H20" s="13">
        <v>455</v>
      </c>
      <c r="I20" s="27">
        <v>0.34295700000000001</v>
      </c>
      <c r="J20" s="27">
        <v>0.106256</v>
      </c>
      <c r="K20" s="28">
        <v>1.9007000000000001</v>
      </c>
      <c r="L20" s="44">
        <f t="shared" si="0"/>
        <v>1.7337635655687574E-2</v>
      </c>
      <c r="M20" s="44">
        <f t="shared" si="12"/>
        <v>5.371599979678906E-3</v>
      </c>
      <c r="N20" s="44">
        <f t="shared" si="1"/>
        <v>9.6086809981325266E-2</v>
      </c>
      <c r="O20" s="45">
        <f t="shared" si="2"/>
        <v>1.7337635655687574E-2</v>
      </c>
      <c r="P20" s="45">
        <f t="shared" si="3"/>
        <v>5.371599979678906E-3</v>
      </c>
      <c r="Q20" s="45">
        <f t="shared" si="4"/>
        <v>9.6086809981325266E-2</v>
      </c>
      <c r="R20" s="45">
        <f t="shared" si="5"/>
        <v>1.7337635655687574E-2</v>
      </c>
      <c r="S20" s="45">
        <f t="shared" si="6"/>
        <v>5.371599979678906E-3</v>
      </c>
      <c r="T20" s="45">
        <f t="shared" si="7"/>
        <v>9.6086809981325266E-2</v>
      </c>
      <c r="U20" s="45">
        <f t="shared" si="8"/>
        <v>1.7337635655687571E-2</v>
      </c>
      <c r="V20" s="44">
        <f t="shared" si="9"/>
        <v>5.371599979678906E-3</v>
      </c>
      <c r="W20" s="45">
        <f t="shared" si="10"/>
        <v>9.6086809981325252E-2</v>
      </c>
      <c r="X20">
        <f t="shared" si="11"/>
        <v>0.10589343156894035</v>
      </c>
    </row>
    <row r="21" spans="2:24" ht="14.25">
      <c r="B21" s="13">
        <v>460</v>
      </c>
      <c r="C21" s="14">
        <v>1</v>
      </c>
      <c r="D21" s="14">
        <v>1</v>
      </c>
      <c r="E21" s="14">
        <v>1</v>
      </c>
      <c r="F21" s="15">
        <v>5.1290860000000001E-2</v>
      </c>
      <c r="H21" s="13">
        <v>460</v>
      </c>
      <c r="I21" s="27">
        <v>0.30227300000000001</v>
      </c>
      <c r="J21" s="27">
        <v>0.12820100000000001</v>
      </c>
      <c r="K21" s="28">
        <v>1.7453700000000001</v>
      </c>
      <c r="L21" s="44">
        <f t="shared" si="0"/>
        <v>1.5503842124780001E-2</v>
      </c>
      <c r="M21" s="44">
        <f t="shared" si="12"/>
        <v>6.5755395428600009E-3</v>
      </c>
      <c r="N21" s="44">
        <f t="shared" si="1"/>
        <v>8.9521528318200011E-2</v>
      </c>
      <c r="O21" s="45">
        <f t="shared" si="2"/>
        <v>1.5503842124780001E-2</v>
      </c>
      <c r="P21" s="45">
        <f t="shared" si="3"/>
        <v>6.5755395428600009E-3</v>
      </c>
      <c r="Q21" s="45">
        <f t="shared" si="4"/>
        <v>8.9521528318200011E-2</v>
      </c>
      <c r="R21" s="45">
        <f t="shared" si="5"/>
        <v>1.5503842124780001E-2</v>
      </c>
      <c r="S21" s="45">
        <f t="shared" si="6"/>
        <v>6.5755395428600009E-3</v>
      </c>
      <c r="T21" s="45">
        <f t="shared" si="7"/>
        <v>8.9521528318200011E-2</v>
      </c>
      <c r="U21" s="45">
        <f t="shared" si="8"/>
        <v>1.5503842124780001E-2</v>
      </c>
      <c r="V21" s="44">
        <f t="shared" si="9"/>
        <v>6.5755395428600009E-3</v>
      </c>
      <c r="W21" s="45">
        <f t="shared" si="10"/>
        <v>8.9521528318200011E-2</v>
      </c>
      <c r="X21">
        <f t="shared" si="11"/>
        <v>0.12820100000000001</v>
      </c>
    </row>
    <row r="22" spans="2:24" ht="14.25">
      <c r="B22" s="13">
        <v>465</v>
      </c>
      <c r="C22" s="14">
        <v>0.9874715648660578</v>
      </c>
      <c r="D22" s="14">
        <v>0.9874715648660578</v>
      </c>
      <c r="E22" s="14">
        <v>0.9874715648660578</v>
      </c>
      <c r="F22" s="15">
        <v>5.1586880000000002E-2</v>
      </c>
      <c r="H22" s="13">
        <v>465</v>
      </c>
      <c r="I22" s="27">
        <v>0.25408500000000001</v>
      </c>
      <c r="J22" s="27">
        <v>0.15276100000000001</v>
      </c>
      <c r="K22" s="28">
        <v>1.5548999999999999</v>
      </c>
      <c r="L22" s="44">
        <f t="shared" si="0"/>
        <v>1.2943236537575229E-2</v>
      </c>
      <c r="M22" s="44">
        <f t="shared" si="12"/>
        <v>7.7817335014523873E-3</v>
      </c>
      <c r="N22" s="44">
        <f t="shared" si="1"/>
        <v>7.9207503364132958E-2</v>
      </c>
      <c r="O22" s="45">
        <f t="shared" si="2"/>
        <v>1.2943236537575229E-2</v>
      </c>
      <c r="P22" s="45">
        <f t="shared" si="3"/>
        <v>7.7817335014523873E-3</v>
      </c>
      <c r="Q22" s="45">
        <f t="shared" si="4"/>
        <v>7.9207503364132958E-2</v>
      </c>
      <c r="R22" s="45">
        <f t="shared" si="5"/>
        <v>1.2943236537575229E-2</v>
      </c>
      <c r="S22" s="45">
        <f t="shared" si="6"/>
        <v>7.7817335014523873E-3</v>
      </c>
      <c r="T22" s="45">
        <f t="shared" si="7"/>
        <v>7.9207503364132958E-2</v>
      </c>
      <c r="U22" s="45">
        <f t="shared" si="8"/>
        <v>1.2943236537575229E-2</v>
      </c>
      <c r="V22" s="44">
        <f t="shared" si="9"/>
        <v>7.7817335014523856E-3</v>
      </c>
      <c r="W22" s="45">
        <f t="shared" si="10"/>
        <v>7.9207503364132958E-2</v>
      </c>
      <c r="X22">
        <f t="shared" si="11"/>
        <v>0.15084714372050387</v>
      </c>
    </row>
    <row r="23" spans="2:24" ht="14.25">
      <c r="B23" s="13">
        <v>470</v>
      </c>
      <c r="C23" s="14">
        <v>0.97495161783179984</v>
      </c>
      <c r="D23" s="14">
        <v>0.97495161783179984</v>
      </c>
      <c r="E23" s="14">
        <v>0.97495161783179984</v>
      </c>
      <c r="F23" s="15">
        <v>5.3719610000000001E-2</v>
      </c>
      <c r="H23" s="13">
        <v>470</v>
      </c>
      <c r="I23" s="27">
        <v>0.19561799999999999</v>
      </c>
      <c r="J23" s="27">
        <v>0.18518999999999999</v>
      </c>
      <c r="K23" s="28">
        <v>1.3175600000000001</v>
      </c>
      <c r="L23" s="44">
        <f t="shared" si="0"/>
        <v>1.0245301177144193E-2</v>
      </c>
      <c r="M23" s="44">
        <f t="shared" si="12"/>
        <v>9.699144889505738E-3</v>
      </c>
      <c r="N23" s="44">
        <f t="shared" si="1"/>
        <v>6.9005914685550951E-2</v>
      </c>
      <c r="O23" s="45">
        <f t="shared" si="2"/>
        <v>1.0245301177144193E-2</v>
      </c>
      <c r="P23" s="45">
        <f t="shared" si="3"/>
        <v>9.699144889505738E-3</v>
      </c>
      <c r="Q23" s="45">
        <f t="shared" si="4"/>
        <v>6.9005914685550951E-2</v>
      </c>
      <c r="R23" s="45">
        <f t="shared" si="5"/>
        <v>1.0245301177144193E-2</v>
      </c>
      <c r="S23" s="45">
        <f t="shared" si="6"/>
        <v>9.699144889505738E-3</v>
      </c>
      <c r="T23" s="45">
        <f t="shared" si="7"/>
        <v>6.9005914685550951E-2</v>
      </c>
      <c r="U23" s="45">
        <f t="shared" si="8"/>
        <v>1.0245301177144193E-2</v>
      </c>
      <c r="V23" s="44">
        <f t="shared" si="9"/>
        <v>9.6991448895057363E-3</v>
      </c>
      <c r="W23" s="45">
        <f t="shared" si="10"/>
        <v>6.9005914685550951E-2</v>
      </c>
      <c r="X23">
        <f t="shared" si="11"/>
        <v>0.180551290106271</v>
      </c>
    </row>
    <row r="24" spans="2:24" ht="14.25">
      <c r="B24" s="13">
        <v>475</v>
      </c>
      <c r="C24" s="14">
        <v>0.97945879876413267</v>
      </c>
      <c r="D24" s="14">
        <v>0.97945879876413267</v>
      </c>
      <c r="E24" s="14">
        <v>0.97945879876413267</v>
      </c>
      <c r="F24" s="15">
        <v>7.4583109999999994E-2</v>
      </c>
      <c r="H24" s="13">
        <v>475</v>
      </c>
      <c r="I24" s="27">
        <v>0.13234899999999999</v>
      </c>
      <c r="J24" s="27">
        <v>0.21994</v>
      </c>
      <c r="K24" s="28">
        <v>1.0302</v>
      </c>
      <c r="L24" s="44">
        <f t="shared" si="0"/>
        <v>9.6682378274692109E-3</v>
      </c>
      <c r="M24" s="44">
        <f t="shared" si="12"/>
        <v>1.6066855267312774E-2</v>
      </c>
      <c r="N24" s="44">
        <f t="shared" si="1"/>
        <v>7.5257226045219686E-2</v>
      </c>
      <c r="O24" s="45">
        <f t="shared" si="2"/>
        <v>9.6682378274692109E-3</v>
      </c>
      <c r="P24" s="45">
        <f t="shared" si="3"/>
        <v>1.6066855267312774E-2</v>
      </c>
      <c r="Q24" s="45">
        <f t="shared" si="4"/>
        <v>7.5257226045219686E-2</v>
      </c>
      <c r="R24" s="45">
        <f t="shared" si="5"/>
        <v>9.6682378274692109E-3</v>
      </c>
      <c r="S24" s="45">
        <f t="shared" si="6"/>
        <v>1.6066855267312774E-2</v>
      </c>
      <c r="T24" s="45">
        <f t="shared" si="7"/>
        <v>7.5257226045219686E-2</v>
      </c>
      <c r="U24" s="45">
        <f t="shared" si="8"/>
        <v>9.6682378274692109E-3</v>
      </c>
      <c r="V24" s="44">
        <f t="shared" si="9"/>
        <v>1.6066855267312774E-2</v>
      </c>
      <c r="W24" s="45">
        <f t="shared" si="10"/>
        <v>7.5257226045219699E-2</v>
      </c>
      <c r="X24">
        <f t="shared" si="11"/>
        <v>0.21542216820018334</v>
      </c>
    </row>
    <row r="25" spans="2:24" ht="14.25">
      <c r="B25" s="13">
        <v>480</v>
      </c>
      <c r="C25" s="14">
        <v>0.9839659796964656</v>
      </c>
      <c r="D25" s="14">
        <v>0.9839659796964656</v>
      </c>
      <c r="E25" s="14">
        <v>0.9839659796964656</v>
      </c>
      <c r="F25" s="15">
        <v>9.4054319999999997E-2</v>
      </c>
      <c r="H25" s="13">
        <v>480</v>
      </c>
      <c r="I25" s="27">
        <v>8.0506999999999995E-2</v>
      </c>
      <c r="J25" s="27">
        <v>0.25358900000000001</v>
      </c>
      <c r="K25" s="28">
        <v>0.77212499999999995</v>
      </c>
      <c r="L25" s="44">
        <f t="shared" si="0"/>
        <v>7.4506210391983964E-3</v>
      </c>
      <c r="M25" s="44">
        <f t="shared" si="12"/>
        <v>2.3468711276153405E-2</v>
      </c>
      <c r="N25" s="44">
        <f t="shared" si="1"/>
        <v>7.1457274148720745E-2</v>
      </c>
      <c r="O25" s="45">
        <f t="shared" si="2"/>
        <v>7.4506210391983964E-3</v>
      </c>
      <c r="P25" s="45">
        <f t="shared" si="3"/>
        <v>2.3468711276153405E-2</v>
      </c>
      <c r="Q25" s="45">
        <f t="shared" si="4"/>
        <v>7.1457274148720745E-2</v>
      </c>
      <c r="R25" s="45">
        <f t="shared" si="5"/>
        <v>7.4506210391983964E-3</v>
      </c>
      <c r="S25" s="45">
        <f t="shared" si="6"/>
        <v>2.3468711276153405E-2</v>
      </c>
      <c r="T25" s="45">
        <f t="shared" si="7"/>
        <v>7.1457274148720745E-2</v>
      </c>
      <c r="U25" s="45">
        <f t="shared" si="8"/>
        <v>7.4506210391983964E-3</v>
      </c>
      <c r="V25" s="44">
        <f t="shared" si="9"/>
        <v>2.3468711276153405E-2</v>
      </c>
      <c r="W25" s="45">
        <f t="shared" si="10"/>
        <v>7.1457274148720745E-2</v>
      </c>
      <c r="X25">
        <f t="shared" si="11"/>
        <v>0.24952294882524703</v>
      </c>
    </row>
    <row r="26" spans="2:24" ht="14.25">
      <c r="B26" s="13">
        <v>485</v>
      </c>
      <c r="C26" s="14">
        <v>0.95378229721929864</v>
      </c>
      <c r="D26" s="14">
        <v>0.95378229721929864</v>
      </c>
      <c r="E26" s="14">
        <v>0.95378229721929864</v>
      </c>
      <c r="F26" s="15">
        <v>0.1154154</v>
      </c>
      <c r="H26" s="13">
        <v>485</v>
      </c>
      <c r="I26" s="27">
        <v>4.1071999999999997E-2</v>
      </c>
      <c r="J26" s="27">
        <v>0.29766500000000001</v>
      </c>
      <c r="K26" s="28">
        <v>0.57006000000000001</v>
      </c>
      <c r="L26" s="44">
        <f t="shared" si="0"/>
        <v>4.5212536231108002E-3</v>
      </c>
      <c r="M26" s="44">
        <f t="shared" si="12"/>
        <v>3.2767310082861233E-2</v>
      </c>
      <c r="N26" s="44">
        <f t="shared" si="1"/>
        <v>6.2752869117416801E-2</v>
      </c>
      <c r="O26" s="45">
        <f t="shared" si="2"/>
        <v>4.5212536231108002E-3</v>
      </c>
      <c r="P26" s="45">
        <f t="shared" si="3"/>
        <v>3.2767310082861233E-2</v>
      </c>
      <c r="Q26" s="45">
        <f t="shared" si="4"/>
        <v>6.2752869117416801E-2</v>
      </c>
      <c r="R26" s="45">
        <f t="shared" si="5"/>
        <v>4.5212536231108002E-3</v>
      </c>
      <c r="S26" s="45">
        <f t="shared" si="6"/>
        <v>3.2767310082861233E-2</v>
      </c>
      <c r="T26" s="45">
        <f t="shared" si="7"/>
        <v>6.2752869117416801E-2</v>
      </c>
      <c r="U26" s="45">
        <f t="shared" si="8"/>
        <v>4.5212536231108002E-3</v>
      </c>
      <c r="V26" s="44">
        <f t="shared" si="9"/>
        <v>3.2767310082861233E-2</v>
      </c>
      <c r="W26" s="45">
        <f t="shared" si="10"/>
        <v>6.2752869117416801E-2</v>
      </c>
      <c r="X26">
        <f t="shared" si="11"/>
        <v>0.28390760750178257</v>
      </c>
    </row>
    <row r="27" spans="2:24" ht="14.25">
      <c r="B27" s="13">
        <v>490</v>
      </c>
      <c r="C27" s="14">
        <v>0.92359861474213156</v>
      </c>
      <c r="D27" s="14">
        <v>0.92359861474213156</v>
      </c>
      <c r="E27" s="14">
        <v>0.92359861474213156</v>
      </c>
      <c r="F27" s="15">
        <v>0.18064259999999999</v>
      </c>
      <c r="H27" s="13">
        <v>490</v>
      </c>
      <c r="I27" s="27">
        <v>1.6171999999999999E-2</v>
      </c>
      <c r="J27" s="27">
        <v>0.33913300000000002</v>
      </c>
      <c r="K27" s="28">
        <v>0.41525400000000001</v>
      </c>
      <c r="L27" s="44">
        <f t="shared" si="0"/>
        <v>2.6981567778558988E-3</v>
      </c>
      <c r="M27" s="44">
        <f t="shared" si="12"/>
        <v>5.6581375373769768E-2</v>
      </c>
      <c r="N27" s="44">
        <f t="shared" si="1"/>
        <v>6.9281498555019388E-2</v>
      </c>
      <c r="O27" s="45">
        <f t="shared" si="2"/>
        <v>2.6981567778558988E-3</v>
      </c>
      <c r="P27" s="45">
        <f t="shared" si="3"/>
        <v>5.6581375373769768E-2</v>
      </c>
      <c r="Q27" s="45">
        <f t="shared" si="4"/>
        <v>6.9281498555019388E-2</v>
      </c>
      <c r="R27" s="45">
        <f t="shared" si="5"/>
        <v>2.6981567778558988E-3</v>
      </c>
      <c r="S27" s="45">
        <f t="shared" si="6"/>
        <v>5.6581375373769768E-2</v>
      </c>
      <c r="T27" s="45">
        <f t="shared" si="7"/>
        <v>6.9281498555019388E-2</v>
      </c>
      <c r="U27" s="45">
        <f t="shared" si="8"/>
        <v>2.6981567778558988E-3</v>
      </c>
      <c r="V27" s="44">
        <f t="shared" si="9"/>
        <v>5.6581375373769768E-2</v>
      </c>
      <c r="W27" s="45">
        <f t="shared" si="10"/>
        <v>6.9281498555019388E-2</v>
      </c>
      <c r="X27">
        <f t="shared" si="11"/>
        <v>0.31322276901334334</v>
      </c>
    </row>
    <row r="28" spans="2:24" ht="14.25">
      <c r="B28" s="13">
        <v>495</v>
      </c>
      <c r="C28" s="14">
        <v>0.92589888975656132</v>
      </c>
      <c r="D28" s="14">
        <v>0.92589888975656132</v>
      </c>
      <c r="E28" s="14">
        <v>0.92589888975656132</v>
      </c>
      <c r="F28" s="15">
        <v>0.1994002</v>
      </c>
      <c r="H28" s="13">
        <v>495</v>
      </c>
      <c r="I28" s="27">
        <v>5.1320000000000003E-3</v>
      </c>
      <c r="J28" s="27">
        <v>0.39537899999999998</v>
      </c>
      <c r="K28" s="28">
        <v>0.30235600000000001</v>
      </c>
      <c r="L28" s="44">
        <f t="shared" si="0"/>
        <v>9.4749254292741665E-4</v>
      </c>
      <c r="M28" s="44">
        <f t="shared" si="12"/>
        <v>7.2996620056527475E-2</v>
      </c>
      <c r="N28" s="44">
        <f t="shared" si="1"/>
        <v>5.5822302281637176E-2</v>
      </c>
      <c r="O28" s="45">
        <f t="shared" si="2"/>
        <v>9.4749254292741665E-4</v>
      </c>
      <c r="P28" s="45">
        <f t="shared" si="3"/>
        <v>7.2996620056527475E-2</v>
      </c>
      <c r="Q28" s="45">
        <f t="shared" si="4"/>
        <v>5.5822302281637176E-2</v>
      </c>
      <c r="R28" s="45">
        <f t="shared" si="5"/>
        <v>9.4749254292741665E-4</v>
      </c>
      <c r="S28" s="45">
        <f t="shared" si="6"/>
        <v>7.2996620056527475E-2</v>
      </c>
      <c r="T28" s="45">
        <f t="shared" si="7"/>
        <v>5.5822302281637176E-2</v>
      </c>
      <c r="U28" s="45">
        <f t="shared" si="8"/>
        <v>9.4749254292741665E-4</v>
      </c>
      <c r="V28" s="44">
        <f t="shared" si="9"/>
        <v>7.2996620056527475E-2</v>
      </c>
      <c r="W28" s="45">
        <f t="shared" si="10"/>
        <v>5.5822302281637176E-2</v>
      </c>
      <c r="X28">
        <f t="shared" si="11"/>
        <v>0.36608097713305943</v>
      </c>
    </row>
    <row r="29" spans="2:24" ht="14.25">
      <c r="B29" s="13">
        <v>500</v>
      </c>
      <c r="C29" s="14">
        <v>0.9282076528706753</v>
      </c>
      <c r="D29" s="14">
        <v>0.9282076528706753</v>
      </c>
      <c r="E29" s="14">
        <v>0.9282076528706753</v>
      </c>
      <c r="F29" s="15">
        <v>0.24052560000000001</v>
      </c>
      <c r="H29" s="13">
        <v>500</v>
      </c>
      <c r="I29" s="27">
        <v>3.8159999999999999E-3</v>
      </c>
      <c r="J29" s="27">
        <v>0.46077699999999999</v>
      </c>
      <c r="K29" s="28">
        <v>0.218502</v>
      </c>
      <c r="L29" s="44">
        <f t="shared" si="0"/>
        <v>8.5195139324108237E-4</v>
      </c>
      <c r="M29" s="44">
        <f t="shared" si="12"/>
        <v>0.10287201444534753</v>
      </c>
      <c r="N29" s="44">
        <f t="shared" si="1"/>
        <v>4.8782254540346695E-2</v>
      </c>
      <c r="O29" s="45">
        <f t="shared" si="2"/>
        <v>8.5195139324108237E-4</v>
      </c>
      <c r="P29" s="45">
        <f t="shared" si="3"/>
        <v>0.10287201444534753</v>
      </c>
      <c r="Q29" s="45">
        <f t="shared" si="4"/>
        <v>4.8782254540346695E-2</v>
      </c>
      <c r="R29" s="45">
        <f t="shared" si="5"/>
        <v>8.5195139324108237E-4</v>
      </c>
      <c r="S29" s="45">
        <f t="shared" si="6"/>
        <v>0.10287201444534753</v>
      </c>
      <c r="T29" s="45">
        <f t="shared" si="7"/>
        <v>4.8782254540346695E-2</v>
      </c>
      <c r="U29" s="45">
        <f t="shared" si="8"/>
        <v>8.5195139324108237E-4</v>
      </c>
      <c r="V29" s="44">
        <f t="shared" si="9"/>
        <v>0.10287201444534753</v>
      </c>
      <c r="W29" s="45">
        <f t="shared" si="10"/>
        <v>4.8782254540346695E-2</v>
      </c>
      <c r="X29">
        <f t="shared" si="11"/>
        <v>0.42769673766679117</v>
      </c>
    </row>
    <row r="30" spans="2:24" ht="14.25">
      <c r="B30" s="13">
        <v>505</v>
      </c>
      <c r="C30" s="14">
        <v>0.92162088751570304</v>
      </c>
      <c r="D30" s="14">
        <v>0.92162088751570304</v>
      </c>
      <c r="E30" s="14">
        <v>0.92162088751570304</v>
      </c>
      <c r="F30" s="15">
        <v>0.3150231</v>
      </c>
      <c r="H30" s="13">
        <v>505</v>
      </c>
      <c r="I30" s="27">
        <v>1.5443999999999999E-2</v>
      </c>
      <c r="J30" s="27">
        <v>0.53136000000000005</v>
      </c>
      <c r="K30" s="28">
        <v>0.159249</v>
      </c>
      <c r="L30" s="44">
        <f t="shared" si="0"/>
        <v>4.4838853849896373E-3</v>
      </c>
      <c r="M30" s="44">
        <f t="shared" si="12"/>
        <v>0.15427074191712603</v>
      </c>
      <c r="N30" s="44">
        <f t="shared" si="1"/>
        <v>4.6235059807965218E-2</v>
      </c>
      <c r="O30" s="45">
        <f t="shared" si="2"/>
        <v>4.4838853849896373E-3</v>
      </c>
      <c r="P30" s="45">
        <f t="shared" si="3"/>
        <v>0.15427074191712603</v>
      </c>
      <c r="Q30" s="45">
        <f t="shared" si="4"/>
        <v>4.6235059807965218E-2</v>
      </c>
      <c r="R30" s="45">
        <f t="shared" si="5"/>
        <v>4.4838853849896373E-3</v>
      </c>
      <c r="S30" s="45">
        <f t="shared" si="6"/>
        <v>0.15427074191712603</v>
      </c>
      <c r="T30" s="45">
        <f t="shared" si="7"/>
        <v>4.6235059807965218E-2</v>
      </c>
      <c r="U30" s="45">
        <f t="shared" si="8"/>
        <v>4.4838853849896373E-3</v>
      </c>
      <c r="V30" s="44">
        <f t="shared" si="9"/>
        <v>0.15427074191712603</v>
      </c>
      <c r="W30" s="45">
        <f t="shared" si="10"/>
        <v>4.6235059807965218E-2</v>
      </c>
      <c r="X30">
        <f t="shared" si="11"/>
        <v>0.48971247479034402</v>
      </c>
    </row>
    <row r="31" spans="2:24" ht="14.25">
      <c r="B31" s="13">
        <v>510</v>
      </c>
      <c r="C31" s="14">
        <v>0.91503412216073077</v>
      </c>
      <c r="D31" s="14">
        <v>0.91503412216073077</v>
      </c>
      <c r="E31" s="14">
        <v>0.91503412216073077</v>
      </c>
      <c r="F31" s="15">
        <v>0.39969969999999999</v>
      </c>
      <c r="H31" s="13">
        <v>510</v>
      </c>
      <c r="I31" s="27">
        <v>3.7464999999999998E-2</v>
      </c>
      <c r="J31" s="27">
        <v>0.60674099999999997</v>
      </c>
      <c r="K31" s="28">
        <v>0.112044</v>
      </c>
      <c r="L31" s="44">
        <f t="shared" si="0"/>
        <v>1.3702406544158668E-2</v>
      </c>
      <c r="M31" s="44">
        <f t="shared" si="12"/>
        <v>0.22190876415345989</v>
      </c>
      <c r="N31" s="44">
        <f t="shared" si="1"/>
        <v>4.0978845291170796E-2</v>
      </c>
      <c r="O31" s="45">
        <f t="shared" si="2"/>
        <v>1.3702406544158668E-2</v>
      </c>
      <c r="P31" s="45">
        <f t="shared" si="3"/>
        <v>0.22190876415345989</v>
      </c>
      <c r="Q31" s="45">
        <f t="shared" si="4"/>
        <v>4.0978845291170796E-2</v>
      </c>
      <c r="R31" s="45">
        <f t="shared" si="5"/>
        <v>1.3702406544158668E-2</v>
      </c>
      <c r="S31" s="45">
        <f t="shared" si="6"/>
        <v>0.22190876415345989</v>
      </c>
      <c r="T31" s="45">
        <f t="shared" si="7"/>
        <v>4.0978845291170796E-2</v>
      </c>
      <c r="U31" s="45">
        <f t="shared" si="8"/>
        <v>1.3702406544158668E-2</v>
      </c>
      <c r="V31" s="44">
        <f t="shared" si="9"/>
        <v>0.22190876415345989</v>
      </c>
      <c r="W31" s="45">
        <f t="shared" si="10"/>
        <v>4.0978845291170803E-2</v>
      </c>
      <c r="X31">
        <f t="shared" si="11"/>
        <v>0.55518871831392391</v>
      </c>
    </row>
    <row r="32" spans="2:24" ht="14.25">
      <c r="B32" s="13">
        <v>515</v>
      </c>
      <c r="C32" s="14">
        <v>0.90225104403626122</v>
      </c>
      <c r="D32" s="14">
        <v>0.90225104403626122</v>
      </c>
      <c r="E32" s="14">
        <v>0.90225104403626122</v>
      </c>
      <c r="F32" s="15">
        <v>0.38555800000000001</v>
      </c>
      <c r="H32" s="13">
        <v>515</v>
      </c>
      <c r="I32" s="27">
        <v>7.1358000000000005E-2</v>
      </c>
      <c r="J32" s="27">
        <v>0.68566000000000005</v>
      </c>
      <c r="K32" s="28">
        <v>8.2248000000000002E-2</v>
      </c>
      <c r="L32" s="44">
        <f t="shared" si="0"/>
        <v>2.4823315169270908E-2</v>
      </c>
      <c r="M32" s="44">
        <f t="shared" si="12"/>
        <v>0.23852061827632909</v>
      </c>
      <c r="N32" s="44">
        <f t="shared" si="1"/>
        <v>2.861162064578875E-2</v>
      </c>
      <c r="O32" s="45">
        <f t="shared" si="2"/>
        <v>2.4823315169270908E-2</v>
      </c>
      <c r="P32" s="45">
        <f t="shared" si="3"/>
        <v>0.23852061827632909</v>
      </c>
      <c r="Q32" s="45">
        <f t="shared" si="4"/>
        <v>2.861162064578875E-2</v>
      </c>
      <c r="R32" s="45">
        <f t="shared" si="5"/>
        <v>2.4823315169270908E-2</v>
      </c>
      <c r="S32" s="45">
        <f t="shared" si="6"/>
        <v>0.23852061827632909</v>
      </c>
      <c r="T32" s="45">
        <f t="shared" si="7"/>
        <v>2.861162064578875E-2</v>
      </c>
      <c r="U32" s="45">
        <f t="shared" si="8"/>
        <v>2.4823315169270912E-2</v>
      </c>
      <c r="V32" s="44">
        <f t="shared" si="9"/>
        <v>0.23852061827632909</v>
      </c>
      <c r="W32" s="45">
        <f t="shared" si="10"/>
        <v>2.861162064578875E-2</v>
      </c>
      <c r="X32">
        <f t="shared" si="11"/>
        <v>0.61863745085390287</v>
      </c>
    </row>
    <row r="33" spans="2:24" ht="14.25">
      <c r="B33" s="13">
        <v>520</v>
      </c>
      <c r="C33" s="14">
        <v>0.88946796591179178</v>
      </c>
      <c r="D33" s="14">
        <v>0.88946796591179178</v>
      </c>
      <c r="E33" s="14">
        <v>0.88946796591179178</v>
      </c>
      <c r="F33" s="15">
        <v>0.35395320000000002</v>
      </c>
      <c r="H33" s="13">
        <v>520</v>
      </c>
      <c r="I33" s="27">
        <v>0.11774900000000001</v>
      </c>
      <c r="J33" s="27">
        <v>0.76175700000000002</v>
      </c>
      <c r="K33" s="28">
        <v>6.0708999999999999E-2</v>
      </c>
      <c r="L33" s="44">
        <f t="shared" si="0"/>
        <v>3.7070921535931597E-2</v>
      </c>
      <c r="M33" s="44">
        <f t="shared" si="12"/>
        <v>0.2398239813199827</v>
      </c>
      <c r="N33" s="44">
        <f t="shared" si="1"/>
        <v>1.9113016463196044E-2</v>
      </c>
      <c r="O33" s="45">
        <f t="shared" si="2"/>
        <v>3.7070921535931597E-2</v>
      </c>
      <c r="P33" s="45">
        <f t="shared" si="3"/>
        <v>0.2398239813199827</v>
      </c>
      <c r="Q33" s="45">
        <f t="shared" si="4"/>
        <v>1.9113016463196044E-2</v>
      </c>
      <c r="R33" s="45">
        <f t="shared" si="5"/>
        <v>3.7070921535931597E-2</v>
      </c>
      <c r="S33" s="45">
        <f t="shared" si="6"/>
        <v>0.2398239813199827</v>
      </c>
      <c r="T33" s="45">
        <f t="shared" si="7"/>
        <v>1.9113016463196044E-2</v>
      </c>
      <c r="U33" s="45">
        <f t="shared" si="8"/>
        <v>3.7070921535931591E-2</v>
      </c>
      <c r="V33" s="44">
        <f t="shared" si="9"/>
        <v>0.2398239813199827</v>
      </c>
      <c r="W33" s="45">
        <f t="shared" si="10"/>
        <v>1.9113016463196044E-2</v>
      </c>
      <c r="X33">
        <f t="shared" si="11"/>
        <v>0.67755844930906883</v>
      </c>
    </row>
    <row r="34" spans="2:24" ht="14.25">
      <c r="B34" s="13">
        <v>525</v>
      </c>
      <c r="C34" s="14">
        <v>0.90176722235425943</v>
      </c>
      <c r="D34" s="14">
        <v>0.90176722235425943</v>
      </c>
      <c r="E34" s="14">
        <v>0.90176722235425943</v>
      </c>
      <c r="F34" s="15">
        <v>0.34137980000000001</v>
      </c>
      <c r="H34" s="13">
        <v>525</v>
      </c>
      <c r="I34" s="27">
        <v>0.172953</v>
      </c>
      <c r="J34" s="27">
        <v>0.82333000000000001</v>
      </c>
      <c r="K34" s="28">
        <v>4.3049999999999998E-2</v>
      </c>
      <c r="L34" s="44">
        <f t="shared" si="0"/>
        <v>5.3242736004037852E-2</v>
      </c>
      <c r="M34" s="44">
        <f t="shared" si="12"/>
        <v>0.25345811772102528</v>
      </c>
      <c r="N34" s="44">
        <f t="shared" si="1"/>
        <v>1.3252732158296355E-2</v>
      </c>
      <c r="O34" s="45">
        <f t="shared" si="2"/>
        <v>5.3242736004037852E-2</v>
      </c>
      <c r="P34" s="45">
        <f t="shared" si="3"/>
        <v>0.25345811772102528</v>
      </c>
      <c r="Q34" s="45">
        <f t="shared" si="4"/>
        <v>1.3252732158296355E-2</v>
      </c>
      <c r="R34" s="45">
        <f t="shared" si="5"/>
        <v>5.3242736004037852E-2</v>
      </c>
      <c r="S34" s="45">
        <f t="shared" si="6"/>
        <v>0.25345811772102528</v>
      </c>
      <c r="T34" s="45">
        <f t="shared" si="7"/>
        <v>1.3252732158296355E-2</v>
      </c>
      <c r="U34" s="45">
        <f t="shared" si="8"/>
        <v>5.3242736004037852E-2</v>
      </c>
      <c r="V34" s="44">
        <f t="shared" si="9"/>
        <v>0.25345811772102528</v>
      </c>
      <c r="W34" s="45">
        <f t="shared" si="10"/>
        <v>1.3252732158296355E-2</v>
      </c>
      <c r="X34">
        <f t="shared" si="11"/>
        <v>0.74245200718093241</v>
      </c>
    </row>
    <row r="35" spans="2:24" ht="14.25">
      <c r="B35" s="13">
        <v>530</v>
      </c>
      <c r="C35" s="14">
        <v>0.91407496689641121</v>
      </c>
      <c r="D35" s="14">
        <v>0.91407496689641121</v>
      </c>
      <c r="E35" s="14">
        <v>0.91407496689641121</v>
      </c>
      <c r="F35" s="15">
        <v>0.33505269999999998</v>
      </c>
      <c r="H35" s="13">
        <v>530</v>
      </c>
      <c r="I35" s="27">
        <v>0.23649100000000001</v>
      </c>
      <c r="J35" s="27">
        <v>0.87521099999999996</v>
      </c>
      <c r="K35" s="28">
        <v>3.0450999999999999E-2</v>
      </c>
      <c r="L35" s="44">
        <f t="shared" si="0"/>
        <v>7.2428510689268116E-2</v>
      </c>
      <c r="M35" s="44">
        <f t="shared" si="12"/>
        <v>0.268044996506696</v>
      </c>
      <c r="N35" s="44">
        <f t="shared" si="1"/>
        <v>9.3260233116647297E-3</v>
      </c>
      <c r="O35" s="45">
        <f t="shared" si="2"/>
        <v>7.2428510689268116E-2</v>
      </c>
      <c r="P35" s="45">
        <f t="shared" si="3"/>
        <v>0.268044996506696</v>
      </c>
      <c r="Q35" s="45">
        <f t="shared" si="4"/>
        <v>9.3260233116647297E-3</v>
      </c>
      <c r="R35" s="45">
        <f t="shared" si="5"/>
        <v>7.2428510689268116E-2</v>
      </c>
      <c r="S35" s="45">
        <f t="shared" si="6"/>
        <v>0.268044996506696</v>
      </c>
      <c r="T35" s="45">
        <f t="shared" si="7"/>
        <v>9.3260233116647297E-3</v>
      </c>
      <c r="U35" s="45">
        <f t="shared" si="8"/>
        <v>7.242851068926813E-2</v>
      </c>
      <c r="V35" s="44">
        <f t="shared" si="9"/>
        <v>0.268044996506696</v>
      </c>
      <c r="W35" s="45">
        <f t="shared" si="10"/>
        <v>9.3260233116647297E-3</v>
      </c>
      <c r="X35">
        <f t="shared" si="11"/>
        <v>0.80000846585237495</v>
      </c>
    </row>
    <row r="36" spans="2:24" ht="14.25">
      <c r="B36" s="13">
        <v>535</v>
      </c>
      <c r="C36" s="14">
        <v>0.90013750721488472</v>
      </c>
      <c r="D36" s="14">
        <v>0.90013750721488472</v>
      </c>
      <c r="E36" s="14">
        <v>0.90013750721488472</v>
      </c>
      <c r="F36" s="15">
        <v>0.33742100000000003</v>
      </c>
      <c r="H36" s="13">
        <v>535</v>
      </c>
      <c r="I36" s="27">
        <v>0.30421300000000001</v>
      </c>
      <c r="J36" s="27">
        <v>0.92381000000000002</v>
      </c>
      <c r="K36" s="28">
        <v>2.0584000000000002E-2</v>
      </c>
      <c r="L36" s="44">
        <f t="shared" si="0"/>
        <v>9.2397184026309975E-2</v>
      </c>
      <c r="M36" s="44">
        <f t="shared" si="12"/>
        <v>0.28058446738089898</v>
      </c>
      <c r="N36" s="44">
        <f t="shared" si="1"/>
        <v>6.2518815303670939E-3</v>
      </c>
      <c r="O36" s="45">
        <f t="shared" si="2"/>
        <v>9.2397184026309975E-2</v>
      </c>
      <c r="P36" s="45">
        <f t="shared" si="3"/>
        <v>0.28058446738089898</v>
      </c>
      <c r="Q36" s="45">
        <f t="shared" si="4"/>
        <v>6.2518815303670939E-3</v>
      </c>
      <c r="R36" s="45">
        <f t="shared" si="5"/>
        <v>9.2397184026309975E-2</v>
      </c>
      <c r="S36" s="45">
        <f t="shared" si="6"/>
        <v>0.28058446738089898</v>
      </c>
      <c r="T36" s="45">
        <f t="shared" si="7"/>
        <v>6.2518815303670939E-3</v>
      </c>
      <c r="U36" s="45">
        <f t="shared" si="8"/>
        <v>9.2397184026309989E-2</v>
      </c>
      <c r="V36" s="44">
        <f t="shared" si="9"/>
        <v>0.28058446738089898</v>
      </c>
      <c r="W36" s="45">
        <f t="shared" si="10"/>
        <v>6.2518815303670948E-3</v>
      </c>
      <c r="X36">
        <f t="shared" si="11"/>
        <v>0.83155603054018268</v>
      </c>
    </row>
    <row r="37" spans="2:24" ht="14.25">
      <c r="B37" s="13">
        <v>540</v>
      </c>
      <c r="C37" s="14">
        <v>0.88620004753335824</v>
      </c>
      <c r="D37" s="14">
        <v>0.88620004753335824</v>
      </c>
      <c r="E37" s="14">
        <v>0.88620004753335824</v>
      </c>
      <c r="F37" s="15">
        <v>0.34923989999999999</v>
      </c>
      <c r="H37" s="13">
        <v>540</v>
      </c>
      <c r="I37" s="27">
        <v>0.376772</v>
      </c>
      <c r="J37" s="27">
        <v>0.96198799999999995</v>
      </c>
      <c r="K37" s="28">
        <v>1.3676000000000001E-2</v>
      </c>
      <c r="L37" s="44">
        <f t="shared" si="0"/>
        <v>0.116609583641822</v>
      </c>
      <c r="M37" s="44">
        <f t="shared" si="12"/>
        <v>0.29773183821629279</v>
      </c>
      <c r="N37" s="44">
        <f t="shared" si="1"/>
        <v>4.2326729849499374E-3</v>
      </c>
      <c r="O37" s="45">
        <f t="shared" si="2"/>
        <v>0.116609583641822</v>
      </c>
      <c r="P37" s="45">
        <f t="shared" si="3"/>
        <v>0.29773183821629279</v>
      </c>
      <c r="Q37" s="45">
        <f t="shared" si="4"/>
        <v>4.2326729849499374E-3</v>
      </c>
      <c r="R37" s="45">
        <f t="shared" si="5"/>
        <v>0.116609583641822</v>
      </c>
      <c r="S37" s="45">
        <f t="shared" si="6"/>
        <v>0.29773183821629279</v>
      </c>
      <c r="T37" s="45">
        <f t="shared" si="7"/>
        <v>4.2326729849499374E-3</v>
      </c>
      <c r="U37" s="45">
        <f t="shared" si="8"/>
        <v>0.116609583641822</v>
      </c>
      <c r="V37" s="44">
        <f t="shared" si="9"/>
        <v>0.29773183821629273</v>
      </c>
      <c r="W37" s="45">
        <f t="shared" si="10"/>
        <v>4.2326729849499374E-3</v>
      </c>
      <c r="X37">
        <f t="shared" si="11"/>
        <v>0.85251381132652015</v>
      </c>
    </row>
    <row r="38" spans="2:24" ht="14.25">
      <c r="B38" s="13">
        <v>545</v>
      </c>
      <c r="C38" s="16">
        <v>0.88467218959019456</v>
      </c>
      <c r="D38" s="16">
        <v>0.88467218959019456</v>
      </c>
      <c r="E38" s="16">
        <v>0.88467218959019456</v>
      </c>
      <c r="F38" s="15">
        <v>0.36660900000000002</v>
      </c>
      <c r="H38" s="13">
        <v>545</v>
      </c>
      <c r="I38" s="27">
        <v>0.45158399999999999</v>
      </c>
      <c r="J38" s="27">
        <v>0.98219999999999996</v>
      </c>
      <c r="K38" s="28">
        <v>7.9179999999999997E-3</v>
      </c>
      <c r="L38" s="44">
        <f t="shared" si="0"/>
        <v>0.14646169083727975</v>
      </c>
      <c r="M38" s="44">
        <f t="shared" si="12"/>
        <v>0.31855573434925982</v>
      </c>
      <c r="N38" s="44">
        <f t="shared" si="1"/>
        <v>2.5680353335139883E-3</v>
      </c>
      <c r="O38" s="45">
        <f t="shared" si="2"/>
        <v>0.14646169083727975</v>
      </c>
      <c r="P38" s="45">
        <f t="shared" si="3"/>
        <v>0.31855573434925982</v>
      </c>
      <c r="Q38" s="45">
        <f t="shared" si="4"/>
        <v>2.5680353335139883E-3</v>
      </c>
      <c r="R38" s="45">
        <f t="shared" si="5"/>
        <v>0.14646169083727975</v>
      </c>
      <c r="S38" s="45">
        <f t="shared" si="6"/>
        <v>0.31855573434925982</v>
      </c>
      <c r="T38" s="45">
        <f t="shared" si="7"/>
        <v>2.5680353335139883E-3</v>
      </c>
      <c r="U38" s="45">
        <f t="shared" si="8"/>
        <v>0.14646169083727972</v>
      </c>
      <c r="V38" s="44">
        <f t="shared" si="9"/>
        <v>0.31855573434925982</v>
      </c>
      <c r="W38" s="45">
        <f t="shared" si="10"/>
        <v>2.5680353335139888E-3</v>
      </c>
      <c r="X38">
        <f t="shared" si="11"/>
        <v>0.86892502461548904</v>
      </c>
    </row>
    <row r="39" spans="2:24" ht="14.25">
      <c r="B39" s="13">
        <v>550</v>
      </c>
      <c r="C39" s="17">
        <v>0.88315281974671522</v>
      </c>
      <c r="D39" s="17">
        <v>0.88315281974671522</v>
      </c>
      <c r="E39" s="17">
        <v>0.88315281974671522</v>
      </c>
      <c r="F39" s="15">
        <v>0.36945020000000001</v>
      </c>
      <c r="H39" s="13">
        <v>550</v>
      </c>
      <c r="I39" s="27">
        <v>0.52982600000000002</v>
      </c>
      <c r="J39" s="27">
        <v>0.991761</v>
      </c>
      <c r="K39" s="28">
        <v>3.9880000000000002E-3</v>
      </c>
      <c r="L39" s="44">
        <f t="shared" si="0"/>
        <v>0.17287214962802944</v>
      </c>
      <c r="M39" s="44">
        <f t="shared" si="12"/>
        <v>0.32359275684327327</v>
      </c>
      <c r="N39" s="44">
        <f t="shared" si="1"/>
        <v>1.3012085717133198E-3</v>
      </c>
      <c r="O39" s="45">
        <f t="shared" si="2"/>
        <v>0.17287214962802944</v>
      </c>
      <c r="P39" s="45">
        <f t="shared" si="3"/>
        <v>0.32359275684327327</v>
      </c>
      <c r="Q39" s="45">
        <f t="shared" si="4"/>
        <v>1.3012085717133198E-3</v>
      </c>
      <c r="R39" s="45">
        <f t="shared" si="5"/>
        <v>0.17287214962802944</v>
      </c>
      <c r="S39" s="45">
        <f t="shared" si="6"/>
        <v>0.32359275684327327</v>
      </c>
      <c r="T39" s="45">
        <f t="shared" si="7"/>
        <v>1.3012085717133198E-3</v>
      </c>
      <c r="U39" s="45">
        <f t="shared" si="8"/>
        <v>0.17287214962802944</v>
      </c>
      <c r="V39" s="44">
        <f t="shared" si="9"/>
        <v>0.32359275684327327</v>
      </c>
      <c r="W39" s="45">
        <f t="shared" si="10"/>
        <v>1.3012085717133198E-3</v>
      </c>
      <c r="X39">
        <f t="shared" si="11"/>
        <v>0.87587652366482205</v>
      </c>
    </row>
    <row r="40" spans="2:24" ht="14.25">
      <c r="B40" s="13">
        <v>555</v>
      </c>
      <c r="C40" s="17">
        <v>0.86598139408549213</v>
      </c>
      <c r="D40" s="17">
        <v>0.86598139408549213</v>
      </c>
      <c r="E40" s="17">
        <v>0.86598139408549213</v>
      </c>
      <c r="F40" s="15">
        <v>0.29292200000000002</v>
      </c>
      <c r="H40" s="13">
        <v>555</v>
      </c>
      <c r="I40" s="27">
        <v>0.61605299999999996</v>
      </c>
      <c r="J40" s="27">
        <v>0.99911000000000005</v>
      </c>
      <c r="K40" s="28">
        <v>1.091E-3</v>
      </c>
      <c r="L40" s="44">
        <f t="shared" si="0"/>
        <v>0.15627108542678095</v>
      </c>
      <c r="M40" s="44">
        <f t="shared" si="12"/>
        <v>0.25343924006660323</v>
      </c>
      <c r="N40" s="44">
        <f t="shared" si="1"/>
        <v>2.7674851709287676E-4</v>
      </c>
      <c r="O40" s="45">
        <f t="shared" si="2"/>
        <v>0.15627108542678095</v>
      </c>
      <c r="P40" s="45">
        <f t="shared" si="3"/>
        <v>0.25343924006660323</v>
      </c>
      <c r="Q40" s="45">
        <f t="shared" si="4"/>
        <v>2.7674851709287676E-4</v>
      </c>
      <c r="R40" s="45">
        <f t="shared" si="5"/>
        <v>0.15627108542678095</v>
      </c>
      <c r="S40" s="45">
        <f t="shared" si="6"/>
        <v>0.25343924006660323</v>
      </c>
      <c r="T40" s="45">
        <f t="shared" si="7"/>
        <v>2.7674851709287676E-4</v>
      </c>
      <c r="U40" s="45">
        <f t="shared" si="8"/>
        <v>0.15627108542678095</v>
      </c>
      <c r="V40" s="44">
        <f t="shared" si="9"/>
        <v>0.25343924006660323</v>
      </c>
      <c r="W40" s="45">
        <f t="shared" si="10"/>
        <v>2.7674851709287676E-4</v>
      </c>
      <c r="X40">
        <f t="shared" si="11"/>
        <v>0.8652106706447561</v>
      </c>
    </row>
    <row r="41" spans="2:24" ht="14.25">
      <c r="B41" s="13">
        <v>560</v>
      </c>
      <c r="C41" s="17">
        <v>0.84880996842426915</v>
      </c>
      <c r="D41" s="17">
        <v>0.84880996842426915</v>
      </c>
      <c r="E41" s="17">
        <v>0.84880996842426915</v>
      </c>
      <c r="F41" s="15">
        <v>0.27900619999999998</v>
      </c>
      <c r="H41" s="13">
        <v>560</v>
      </c>
      <c r="I41" s="27">
        <v>0.70522399999999996</v>
      </c>
      <c r="J41" s="27">
        <v>0.99734</v>
      </c>
      <c r="K41" s="28">
        <v>0</v>
      </c>
      <c r="L41" s="44">
        <f t="shared" si="0"/>
        <v>0.16701343529419752</v>
      </c>
      <c r="M41" s="44">
        <f t="shared" si="12"/>
        <v>0.23619329398363492</v>
      </c>
      <c r="N41" s="44">
        <f t="shared" si="1"/>
        <v>0</v>
      </c>
      <c r="O41" s="45">
        <f t="shared" si="2"/>
        <v>0.16701343529419752</v>
      </c>
      <c r="P41" s="45">
        <f t="shared" si="3"/>
        <v>0.23619329398363492</v>
      </c>
      <c r="Q41" s="45">
        <f t="shared" si="4"/>
        <v>0</v>
      </c>
      <c r="R41" s="45">
        <f t="shared" si="5"/>
        <v>0.16701343529419752</v>
      </c>
      <c r="S41" s="45">
        <f t="shared" si="6"/>
        <v>0.23619329398363492</v>
      </c>
      <c r="T41" s="45">
        <f t="shared" si="7"/>
        <v>0</v>
      </c>
      <c r="U41" s="45">
        <f t="shared" si="8"/>
        <v>0.16701343529419752</v>
      </c>
      <c r="V41" s="44">
        <f t="shared" si="9"/>
        <v>0.23619329398363492</v>
      </c>
      <c r="W41" s="45">
        <f t="shared" si="10"/>
        <v>0</v>
      </c>
      <c r="X41">
        <f t="shared" si="11"/>
        <v>0.84655213390826056</v>
      </c>
    </row>
    <row r="42" spans="2:24" ht="14.25">
      <c r="B42" s="13">
        <v>565</v>
      </c>
      <c r="C42" s="17">
        <v>0.83325213051302083</v>
      </c>
      <c r="D42" s="17">
        <v>0.83325213051302083</v>
      </c>
      <c r="E42" s="17">
        <v>0.83325213051302083</v>
      </c>
      <c r="F42" s="15">
        <v>0.2452365</v>
      </c>
      <c r="H42" s="13">
        <v>565</v>
      </c>
      <c r="I42" s="27">
        <v>0.79383199999999998</v>
      </c>
      <c r="J42" s="27">
        <v>0.98238000000000003</v>
      </c>
      <c r="K42" s="28">
        <v>0</v>
      </c>
      <c r="L42" s="44">
        <f t="shared" si="0"/>
        <v>0.16221467610255222</v>
      </c>
      <c r="M42" s="44">
        <f t="shared" si="12"/>
        <v>0.20074329771239413</v>
      </c>
      <c r="N42" s="44">
        <f t="shared" si="1"/>
        <v>0</v>
      </c>
      <c r="O42" s="45">
        <f t="shared" si="2"/>
        <v>0.16221467610255222</v>
      </c>
      <c r="P42" s="45">
        <f t="shared" si="3"/>
        <v>0.20074329771239413</v>
      </c>
      <c r="Q42" s="45">
        <f t="shared" si="4"/>
        <v>0</v>
      </c>
      <c r="R42" s="45">
        <f t="shared" si="5"/>
        <v>0.16221467610255222</v>
      </c>
      <c r="S42" s="45">
        <f t="shared" si="6"/>
        <v>0.20074329771239413</v>
      </c>
      <c r="T42" s="45">
        <f t="shared" si="7"/>
        <v>0</v>
      </c>
      <c r="U42" s="45">
        <f t="shared" si="8"/>
        <v>0.16221467610255225</v>
      </c>
      <c r="V42" s="44">
        <f t="shared" si="9"/>
        <v>0.20074329771239416</v>
      </c>
      <c r="W42" s="45">
        <f t="shared" si="10"/>
        <v>0</v>
      </c>
      <c r="X42">
        <f t="shared" si="11"/>
        <v>0.81857022797338141</v>
      </c>
    </row>
    <row r="43" spans="2:24" ht="14.25">
      <c r="B43" s="13">
        <v>570</v>
      </c>
      <c r="C43" s="17">
        <v>0.81769429260177229</v>
      </c>
      <c r="D43" s="17">
        <v>0.81769429260177229</v>
      </c>
      <c r="E43" s="17">
        <v>0.81769429260177229</v>
      </c>
      <c r="F43" s="15">
        <v>0.23058799999999999</v>
      </c>
      <c r="H43" s="13">
        <v>570</v>
      </c>
      <c r="I43" s="27">
        <v>0.87865499999999996</v>
      </c>
      <c r="J43" s="27">
        <v>0.95555199999999996</v>
      </c>
      <c r="K43" s="28">
        <v>0</v>
      </c>
      <c r="L43" s="44">
        <f t="shared" si="0"/>
        <v>0.16567083214623796</v>
      </c>
      <c r="M43" s="44">
        <f t="shared" si="12"/>
        <v>0.18016979929437829</v>
      </c>
      <c r="N43" s="44">
        <f t="shared" si="1"/>
        <v>0</v>
      </c>
      <c r="O43" s="45">
        <f t="shared" si="2"/>
        <v>0.16567083214623796</v>
      </c>
      <c r="P43" s="45">
        <f t="shared" si="3"/>
        <v>0.18016979929437829</v>
      </c>
      <c r="Q43" s="45">
        <f t="shared" si="4"/>
        <v>0</v>
      </c>
      <c r="R43" s="45">
        <f t="shared" si="5"/>
        <v>0.16567083214623796</v>
      </c>
      <c r="S43" s="45">
        <f t="shared" si="6"/>
        <v>0.18016979929437829</v>
      </c>
      <c r="T43" s="45">
        <f t="shared" si="7"/>
        <v>0</v>
      </c>
      <c r="U43" s="45">
        <f t="shared" si="8"/>
        <v>0.16567083214623796</v>
      </c>
      <c r="V43" s="44">
        <f t="shared" si="9"/>
        <v>0.18016979929437832</v>
      </c>
      <c r="W43" s="45">
        <f t="shared" si="10"/>
        <v>0</v>
      </c>
      <c r="X43">
        <f t="shared" si="11"/>
        <v>0.78134941668420865</v>
      </c>
    </row>
    <row r="44" spans="2:24" ht="14.25">
      <c r="B44" s="13">
        <v>575</v>
      </c>
      <c r="C44" s="17">
        <v>0.81537619257800564</v>
      </c>
      <c r="D44" s="17">
        <v>0.81537619257800564</v>
      </c>
      <c r="E44" s="17">
        <v>0.81537619257800564</v>
      </c>
      <c r="F44" s="15">
        <v>0.1731115</v>
      </c>
      <c r="H44" s="13">
        <v>575</v>
      </c>
      <c r="I44" s="27">
        <v>0.95116199999999995</v>
      </c>
      <c r="J44" s="27">
        <v>0.91517499999999996</v>
      </c>
      <c r="K44" s="28">
        <v>0</v>
      </c>
      <c r="L44" s="44">
        <f t="shared" si="0"/>
        <v>0.13425746343046888</v>
      </c>
      <c r="M44" s="44">
        <f t="shared" si="12"/>
        <v>0.12917786254600094</v>
      </c>
      <c r="N44" s="44">
        <f t="shared" si="1"/>
        <v>0</v>
      </c>
      <c r="O44" s="45">
        <f t="shared" si="2"/>
        <v>0.13425746343046888</v>
      </c>
      <c r="P44" s="45">
        <f t="shared" si="3"/>
        <v>0.12917786254600094</v>
      </c>
      <c r="Q44" s="45">
        <f t="shared" si="4"/>
        <v>0</v>
      </c>
      <c r="R44" s="45">
        <f t="shared" si="5"/>
        <v>0.13425746343046888</v>
      </c>
      <c r="S44" s="45">
        <f t="shared" si="6"/>
        <v>0.12917786254600094</v>
      </c>
      <c r="T44" s="45">
        <f t="shared" si="7"/>
        <v>0</v>
      </c>
      <c r="U44" s="45">
        <f t="shared" si="8"/>
        <v>0.13425746343046888</v>
      </c>
      <c r="V44" s="44">
        <f t="shared" si="9"/>
        <v>0.12917786254600094</v>
      </c>
      <c r="W44" s="45">
        <f t="shared" si="10"/>
        <v>0</v>
      </c>
      <c r="X44">
        <f t="shared" si="11"/>
        <v>0.74621190704257623</v>
      </c>
    </row>
    <row r="45" spans="2:24" ht="14.25">
      <c r="B45" s="13">
        <v>580</v>
      </c>
      <c r="C45" s="17">
        <v>0.813058092554239</v>
      </c>
      <c r="D45" s="17">
        <v>0.813058092554239</v>
      </c>
      <c r="E45" s="17">
        <v>0.813058092554239</v>
      </c>
      <c r="F45" s="15">
        <v>0.13473060000000001</v>
      </c>
      <c r="H45" s="13">
        <v>580</v>
      </c>
      <c r="I45" s="27">
        <v>1.01416</v>
      </c>
      <c r="J45" s="27">
        <v>0.86893399999999998</v>
      </c>
      <c r="K45" s="28">
        <v>0</v>
      </c>
      <c r="L45" s="44">
        <f t="shared" si="0"/>
        <v>0.11109494491845694</v>
      </c>
      <c r="M45" s="44">
        <f t="shared" si="12"/>
        <v>9.5186336345127465E-2</v>
      </c>
      <c r="N45" s="44">
        <f t="shared" si="1"/>
        <v>0</v>
      </c>
      <c r="O45" s="45">
        <f t="shared" si="2"/>
        <v>0.11109494491845694</v>
      </c>
      <c r="P45" s="45">
        <f t="shared" si="3"/>
        <v>9.5186336345127465E-2</v>
      </c>
      <c r="Q45" s="45">
        <f t="shared" si="4"/>
        <v>0</v>
      </c>
      <c r="R45" s="45">
        <f t="shared" si="5"/>
        <v>0.11109494491845694</v>
      </c>
      <c r="S45" s="45">
        <f t="shared" si="6"/>
        <v>9.5186336345127465E-2</v>
      </c>
      <c r="T45" s="45">
        <f t="shared" si="7"/>
        <v>0</v>
      </c>
      <c r="U45" s="45">
        <f t="shared" si="8"/>
        <v>0.11109494491845694</v>
      </c>
      <c r="V45" s="44">
        <f t="shared" si="9"/>
        <v>9.5186336345127451E-2</v>
      </c>
      <c r="W45" s="45">
        <f t="shared" si="10"/>
        <v>0</v>
      </c>
      <c r="X45">
        <f t="shared" si="11"/>
        <v>0.70649382059552512</v>
      </c>
    </row>
    <row r="46" spans="2:24" ht="14.25">
      <c r="B46" s="13">
        <v>585</v>
      </c>
      <c r="C46" s="17">
        <v>0.78291515295555636</v>
      </c>
      <c r="D46" s="17">
        <v>0.78291515295555636</v>
      </c>
      <c r="E46" s="17">
        <v>0.78291515295555636</v>
      </c>
      <c r="F46" s="15">
        <v>0.1107963</v>
      </c>
      <c r="H46" s="13">
        <v>585</v>
      </c>
      <c r="I46" s="27">
        <v>1.0743</v>
      </c>
      <c r="J46" s="27">
        <v>0.825623</v>
      </c>
      <c r="K46" s="28">
        <v>0</v>
      </c>
      <c r="L46" s="44">
        <f t="shared" si="0"/>
        <v>9.3189188952002455E-2</v>
      </c>
      <c r="M46" s="44">
        <f t="shared" si="12"/>
        <v>7.1617925858809564E-2</v>
      </c>
      <c r="N46" s="44">
        <f t="shared" si="1"/>
        <v>0</v>
      </c>
      <c r="O46" s="45">
        <f t="shared" si="2"/>
        <v>9.3189188952002455E-2</v>
      </c>
      <c r="P46" s="45">
        <f t="shared" si="3"/>
        <v>7.1617925858809564E-2</v>
      </c>
      <c r="Q46" s="45">
        <f t="shared" si="4"/>
        <v>0</v>
      </c>
      <c r="R46" s="45">
        <f t="shared" si="5"/>
        <v>9.3189188952002455E-2</v>
      </c>
      <c r="S46" s="45">
        <f t="shared" si="6"/>
        <v>7.1617925858809564E-2</v>
      </c>
      <c r="T46" s="45">
        <f t="shared" si="7"/>
        <v>0</v>
      </c>
      <c r="U46" s="45">
        <f t="shared" si="8"/>
        <v>9.3189188952002455E-2</v>
      </c>
      <c r="V46" s="44">
        <f t="shared" si="9"/>
        <v>7.1617925858809578E-2</v>
      </c>
      <c r="W46" s="45">
        <f t="shared" si="10"/>
        <v>0</v>
      </c>
      <c r="X46">
        <f t="shared" si="11"/>
        <v>0.64639275732862533</v>
      </c>
    </row>
    <row r="47" spans="2:24" ht="14.25">
      <c r="B47" s="13">
        <v>590</v>
      </c>
      <c r="C47" s="17">
        <v>0.75277221335687361</v>
      </c>
      <c r="D47" s="17">
        <v>0.75277221335687361</v>
      </c>
      <c r="E47" s="17">
        <v>0.75277221335687361</v>
      </c>
      <c r="F47" s="15">
        <v>7.9461320000000002E-2</v>
      </c>
      <c r="H47" s="13">
        <v>590</v>
      </c>
      <c r="I47" s="27">
        <v>1.11852</v>
      </c>
      <c r="J47" s="27">
        <v>0.77740500000000001</v>
      </c>
      <c r="K47" s="28">
        <v>0</v>
      </c>
      <c r="L47" s="44">
        <f t="shared" si="0"/>
        <v>6.6905698495453525E-2</v>
      </c>
      <c r="M47" s="44">
        <f t="shared" si="12"/>
        <v>4.6501470281137623E-2</v>
      </c>
      <c r="N47" s="44">
        <f t="shared" si="1"/>
        <v>0</v>
      </c>
      <c r="O47" s="45">
        <f t="shared" si="2"/>
        <v>6.6905698495453525E-2</v>
      </c>
      <c r="P47" s="45">
        <f t="shared" si="3"/>
        <v>4.6501470281137623E-2</v>
      </c>
      <c r="Q47" s="45">
        <f t="shared" si="4"/>
        <v>0</v>
      </c>
      <c r="R47" s="45">
        <f t="shared" si="5"/>
        <v>6.6905698495453525E-2</v>
      </c>
      <c r="S47" s="45">
        <f t="shared" si="6"/>
        <v>4.6501470281137623E-2</v>
      </c>
      <c r="T47" s="45">
        <f t="shared" si="7"/>
        <v>0</v>
      </c>
      <c r="U47" s="45">
        <f t="shared" si="8"/>
        <v>6.6905698495453539E-2</v>
      </c>
      <c r="V47" s="44">
        <f t="shared" si="9"/>
        <v>4.6501470281137623E-2</v>
      </c>
      <c r="W47" s="45">
        <f t="shared" si="10"/>
        <v>0</v>
      </c>
      <c r="X47">
        <f t="shared" si="11"/>
        <v>0.58520888252470038</v>
      </c>
    </row>
    <row r="48" spans="2:24" ht="14.25">
      <c r="B48" s="13">
        <v>595</v>
      </c>
      <c r="C48" s="17">
        <v>0.75837690557837911</v>
      </c>
      <c r="D48" s="17">
        <v>0.75837690557837911</v>
      </c>
      <c r="E48" s="17">
        <v>0.75837690557837911</v>
      </c>
      <c r="F48" s="15">
        <v>6.2676549999999998E-2</v>
      </c>
      <c r="H48" s="13">
        <v>595</v>
      </c>
      <c r="I48" s="27">
        <v>1.1343000000000001</v>
      </c>
      <c r="J48" s="27">
        <v>0.72035300000000002</v>
      </c>
      <c r="K48" s="28">
        <v>0</v>
      </c>
      <c r="L48" s="44">
        <f t="shared" si="0"/>
        <v>5.3916055813278983E-2</v>
      </c>
      <c r="M48" s="44">
        <f t="shared" si="12"/>
        <v>3.4240141543915151E-2</v>
      </c>
      <c r="N48" s="44">
        <f t="shared" si="1"/>
        <v>0</v>
      </c>
      <c r="O48" s="45">
        <f t="shared" si="2"/>
        <v>5.3916055813278983E-2</v>
      </c>
      <c r="P48" s="45">
        <f t="shared" si="3"/>
        <v>3.4240141543915151E-2</v>
      </c>
      <c r="Q48" s="45">
        <f t="shared" si="4"/>
        <v>0</v>
      </c>
      <c r="R48" s="45">
        <f t="shared" si="5"/>
        <v>5.3916055813278983E-2</v>
      </c>
      <c r="S48" s="45">
        <f t="shared" si="6"/>
        <v>3.4240141543915151E-2</v>
      </c>
      <c r="T48" s="45">
        <f t="shared" si="7"/>
        <v>0</v>
      </c>
      <c r="U48" s="45">
        <f t="shared" si="8"/>
        <v>5.3916055813278983E-2</v>
      </c>
      <c r="V48" s="44">
        <f t="shared" si="9"/>
        <v>3.4240141543915151E-2</v>
      </c>
      <c r="W48" s="45">
        <f t="shared" si="10"/>
        <v>0</v>
      </c>
      <c r="X48">
        <f t="shared" si="11"/>
        <v>0.54629907906410213</v>
      </c>
    </row>
    <row r="49" spans="2:24" ht="14.25">
      <c r="B49" s="13">
        <v>600</v>
      </c>
      <c r="C49" s="17">
        <v>0.76398159779988462</v>
      </c>
      <c r="D49" s="17">
        <v>0.76398159779988462</v>
      </c>
      <c r="E49" s="17">
        <v>0.76398159779988462</v>
      </c>
      <c r="F49" s="15">
        <v>5.4546699999999997E-2</v>
      </c>
      <c r="H49" s="13">
        <v>600</v>
      </c>
      <c r="I49" s="27">
        <v>1.12399</v>
      </c>
      <c r="J49" s="27">
        <v>0.65834099999999995</v>
      </c>
      <c r="K49" s="28">
        <v>0</v>
      </c>
      <c r="L49" s="44">
        <f t="shared" si="0"/>
        <v>4.6839669996528922E-2</v>
      </c>
      <c r="M49" s="44">
        <f t="shared" si="12"/>
        <v>2.7434830545809877E-2</v>
      </c>
      <c r="N49" s="44">
        <f t="shared" si="1"/>
        <v>0</v>
      </c>
      <c r="O49" s="45">
        <f t="shared" si="2"/>
        <v>4.6839669996528922E-2</v>
      </c>
      <c r="P49" s="45">
        <f t="shared" si="3"/>
        <v>2.7434830545809877E-2</v>
      </c>
      <c r="Q49" s="45">
        <f t="shared" si="4"/>
        <v>0</v>
      </c>
      <c r="R49" s="45">
        <f t="shared" si="5"/>
        <v>4.6839669996528922E-2</v>
      </c>
      <c r="S49" s="45">
        <f t="shared" si="6"/>
        <v>2.7434830545809877E-2</v>
      </c>
      <c r="T49" s="45">
        <f t="shared" si="7"/>
        <v>0</v>
      </c>
      <c r="U49" s="45">
        <f t="shared" si="8"/>
        <v>4.6839669996528922E-2</v>
      </c>
      <c r="V49" s="44">
        <f t="shared" si="9"/>
        <v>2.7434830545809877E-2</v>
      </c>
      <c r="W49" s="45">
        <f t="shared" si="10"/>
        <v>0</v>
      </c>
      <c r="X49">
        <f t="shared" si="11"/>
        <v>0.50296040907717376</v>
      </c>
    </row>
    <row r="50" spans="2:24" ht="14.25">
      <c r="B50" s="13">
        <v>605</v>
      </c>
      <c r="C50" s="17">
        <v>0.76225342070417279</v>
      </c>
      <c r="D50" s="17">
        <v>0.76225342070417279</v>
      </c>
      <c r="E50" s="17">
        <v>0.76225342070417279</v>
      </c>
      <c r="F50" s="15">
        <v>5.0790950000000001E-2</v>
      </c>
      <c r="H50" s="13">
        <v>605</v>
      </c>
      <c r="I50" s="27">
        <v>1.0891</v>
      </c>
      <c r="J50" s="27">
        <v>0.59387800000000002</v>
      </c>
      <c r="K50" s="28">
        <v>0</v>
      </c>
      <c r="L50" s="44">
        <f t="shared" si="0"/>
        <v>4.2165133144522436E-2</v>
      </c>
      <c r="M50" s="44">
        <f t="shared" si="12"/>
        <v>2.2992328474522723E-2</v>
      </c>
      <c r="N50" s="44">
        <f t="shared" si="1"/>
        <v>0</v>
      </c>
      <c r="O50" s="45">
        <f t="shared" si="2"/>
        <v>4.2165133144522436E-2</v>
      </c>
      <c r="P50" s="45">
        <f t="shared" si="3"/>
        <v>2.2992328474522723E-2</v>
      </c>
      <c r="Q50" s="45">
        <f t="shared" si="4"/>
        <v>0</v>
      </c>
      <c r="R50" s="45">
        <f t="shared" si="5"/>
        <v>4.2165133144522436E-2</v>
      </c>
      <c r="S50" s="45">
        <f t="shared" si="6"/>
        <v>2.2992328474522723E-2</v>
      </c>
      <c r="T50" s="45">
        <f t="shared" si="7"/>
        <v>0</v>
      </c>
      <c r="U50" s="45">
        <f t="shared" si="8"/>
        <v>4.2165133144522436E-2</v>
      </c>
      <c r="V50" s="44">
        <f t="shared" si="9"/>
        <v>2.2992328474522723E-2</v>
      </c>
      <c r="W50" s="45">
        <f t="shared" si="10"/>
        <v>0</v>
      </c>
      <c r="X50">
        <f t="shared" si="11"/>
        <v>0.45268553698095276</v>
      </c>
    </row>
    <row r="51" spans="2:24" ht="14.25">
      <c r="B51" s="13">
        <v>610</v>
      </c>
      <c r="C51" s="17">
        <v>0.76052609241842939</v>
      </c>
      <c r="D51" s="17">
        <v>0.76052609241842939</v>
      </c>
      <c r="E51" s="17">
        <v>0.76052609241842939</v>
      </c>
      <c r="F51" s="15">
        <v>4.9452570000000001E-2</v>
      </c>
      <c r="H51" s="13">
        <v>610</v>
      </c>
      <c r="I51" s="27">
        <v>1.0304800000000001</v>
      </c>
      <c r="J51" s="27">
        <v>0.52796299999999996</v>
      </c>
      <c r="K51" s="28">
        <v>0</v>
      </c>
      <c r="L51" s="44">
        <f t="shared" si="0"/>
        <v>3.8756321702327949E-2</v>
      </c>
      <c r="M51" s="44">
        <f t="shared" si="12"/>
        <v>1.985667249721117E-2</v>
      </c>
      <c r="N51" s="44">
        <f t="shared" si="1"/>
        <v>0</v>
      </c>
      <c r="O51" s="45">
        <f t="shared" si="2"/>
        <v>3.8756321702327949E-2</v>
      </c>
      <c r="P51" s="45">
        <f t="shared" si="3"/>
        <v>1.985667249721117E-2</v>
      </c>
      <c r="Q51" s="45">
        <f t="shared" si="4"/>
        <v>0</v>
      </c>
      <c r="R51" s="45">
        <f t="shared" si="5"/>
        <v>3.8756321702327949E-2</v>
      </c>
      <c r="S51" s="45">
        <f t="shared" si="6"/>
        <v>1.985667249721117E-2</v>
      </c>
      <c r="T51" s="45">
        <f t="shared" si="7"/>
        <v>0</v>
      </c>
      <c r="U51" s="45">
        <f t="shared" si="8"/>
        <v>3.8756321702327949E-2</v>
      </c>
      <c r="V51" s="44">
        <f t="shared" si="9"/>
        <v>1.985667249721117E-2</v>
      </c>
      <c r="W51" s="45">
        <f t="shared" si="10"/>
        <v>0</v>
      </c>
      <c r="X51">
        <f t="shared" si="11"/>
        <v>0.4015296373315112</v>
      </c>
    </row>
    <row r="52" spans="2:24" ht="14.25">
      <c r="B52" s="13">
        <v>615</v>
      </c>
      <c r="C52" s="17">
        <v>0.752460700098462</v>
      </c>
      <c r="D52" s="17">
        <v>0.752460700098462</v>
      </c>
      <c r="E52" s="17">
        <v>0.752460700098462</v>
      </c>
      <c r="F52" s="15">
        <v>4.9164590000000001E-2</v>
      </c>
      <c r="H52" s="13">
        <v>615</v>
      </c>
      <c r="I52" s="27">
        <v>0.95074000000000003</v>
      </c>
      <c r="J52" s="27">
        <v>0.46183400000000002</v>
      </c>
      <c r="K52" s="28">
        <v>0</v>
      </c>
      <c r="L52" s="44">
        <f t="shared" si="0"/>
        <v>3.5172076593021628E-2</v>
      </c>
      <c r="M52" s="44">
        <f t="shared" si="12"/>
        <v>1.7085281802870975E-2</v>
      </c>
      <c r="N52" s="44">
        <f t="shared" si="1"/>
        <v>0</v>
      </c>
      <c r="O52" s="45">
        <f t="shared" si="2"/>
        <v>3.5172076593021628E-2</v>
      </c>
      <c r="P52" s="45">
        <f t="shared" si="3"/>
        <v>1.7085281802870975E-2</v>
      </c>
      <c r="Q52" s="45">
        <f t="shared" si="4"/>
        <v>0</v>
      </c>
      <c r="R52" s="45">
        <f t="shared" si="5"/>
        <v>3.5172076593021628E-2</v>
      </c>
      <c r="S52" s="45">
        <f t="shared" si="6"/>
        <v>1.7085281802870975E-2</v>
      </c>
      <c r="T52" s="45">
        <f t="shared" si="7"/>
        <v>0</v>
      </c>
      <c r="U52" s="45">
        <f t="shared" si="8"/>
        <v>3.5172076593021628E-2</v>
      </c>
      <c r="V52" s="44">
        <f t="shared" si="9"/>
        <v>1.7085281802870975E-2</v>
      </c>
      <c r="W52" s="45">
        <f t="shared" si="10"/>
        <v>0</v>
      </c>
      <c r="X52">
        <f t="shared" si="11"/>
        <v>0.34751193496927313</v>
      </c>
    </row>
    <row r="53" spans="2:24" ht="14.25">
      <c r="B53" s="13">
        <v>620</v>
      </c>
      <c r="C53" s="17">
        <v>0.74439530777849461</v>
      </c>
      <c r="D53" s="17">
        <v>0.74439530777849461</v>
      </c>
      <c r="E53" s="17">
        <v>0.74439530777849461</v>
      </c>
      <c r="F53" s="15">
        <v>4.9228559999999998E-2</v>
      </c>
      <c r="H53" s="13">
        <v>620</v>
      </c>
      <c r="I53" s="27">
        <v>0.85629699999999997</v>
      </c>
      <c r="J53" s="27">
        <v>0.39805699999999999</v>
      </c>
      <c r="K53" s="28">
        <v>0</v>
      </c>
      <c r="L53" s="44">
        <f t="shared" si="0"/>
        <v>3.1379439482419016E-2</v>
      </c>
      <c r="M53" s="44">
        <f t="shared" si="12"/>
        <v>1.4587001404948594E-2</v>
      </c>
      <c r="N53" s="44">
        <f t="shared" si="1"/>
        <v>0</v>
      </c>
      <c r="O53" s="45">
        <f t="shared" si="2"/>
        <v>3.1379439482419016E-2</v>
      </c>
      <c r="P53" s="45">
        <f t="shared" si="3"/>
        <v>1.4587001404948594E-2</v>
      </c>
      <c r="Q53" s="45">
        <f t="shared" si="4"/>
        <v>0</v>
      </c>
      <c r="R53" s="45">
        <f t="shared" si="5"/>
        <v>3.1379439482419016E-2</v>
      </c>
      <c r="S53" s="45">
        <f t="shared" si="6"/>
        <v>1.4587001404948594E-2</v>
      </c>
      <c r="T53" s="45">
        <f t="shared" si="7"/>
        <v>0</v>
      </c>
      <c r="U53" s="45">
        <f t="shared" si="8"/>
        <v>3.1379439482419016E-2</v>
      </c>
      <c r="V53" s="44">
        <f t="shared" si="9"/>
        <v>1.4587001404948594E-2</v>
      </c>
      <c r="W53" s="45">
        <f t="shared" si="10"/>
        <v>0</v>
      </c>
      <c r="X53">
        <f t="shared" si="11"/>
        <v>0.29631176302838425</v>
      </c>
    </row>
    <row r="54" spans="2:24" ht="14.25">
      <c r="B54" s="13">
        <v>625</v>
      </c>
      <c r="C54" s="17">
        <v>0.72567819916477105</v>
      </c>
      <c r="D54" s="17">
        <v>0.72567819916477105</v>
      </c>
      <c r="E54" s="17">
        <v>0.72567819916477105</v>
      </c>
      <c r="F54" s="15">
        <v>4.9340179999999997E-2</v>
      </c>
      <c r="H54" s="13">
        <v>625</v>
      </c>
      <c r="I54" s="27">
        <v>0.75492999999999999</v>
      </c>
      <c r="J54" s="27">
        <v>0.33955400000000002</v>
      </c>
      <c r="K54" s="28">
        <v>0</v>
      </c>
      <c r="L54" s="44">
        <f t="shared" si="0"/>
        <v>2.7030338834985745E-2</v>
      </c>
      <c r="M54" s="44">
        <f t="shared" si="12"/>
        <v>1.2157762537950208E-2</v>
      </c>
      <c r="N54" s="44">
        <f t="shared" si="1"/>
        <v>0</v>
      </c>
      <c r="O54" s="45">
        <f t="shared" si="2"/>
        <v>2.7030338834985745E-2</v>
      </c>
      <c r="P54" s="45">
        <f t="shared" si="3"/>
        <v>1.2157762537950208E-2</v>
      </c>
      <c r="Q54" s="45">
        <f t="shared" si="4"/>
        <v>0</v>
      </c>
      <c r="R54" s="45">
        <f t="shared" si="5"/>
        <v>2.7030338834985745E-2</v>
      </c>
      <c r="S54" s="45">
        <f t="shared" si="6"/>
        <v>1.2157762537950208E-2</v>
      </c>
      <c r="T54" s="45">
        <f t="shared" si="7"/>
        <v>0</v>
      </c>
      <c r="U54" s="45">
        <f t="shared" si="8"/>
        <v>2.7030338834985748E-2</v>
      </c>
      <c r="V54" s="44">
        <f t="shared" si="9"/>
        <v>1.2157762537950208E-2</v>
      </c>
      <c r="W54" s="45">
        <f t="shared" si="10"/>
        <v>0</v>
      </c>
      <c r="X54">
        <f t="shared" si="11"/>
        <v>0.24640693523919469</v>
      </c>
    </row>
    <row r="55" spans="2:24" ht="14.25">
      <c r="B55" s="13">
        <v>630</v>
      </c>
      <c r="C55" s="17">
        <v>0.70696193936101592</v>
      </c>
      <c r="D55" s="17">
        <v>0.70696193936101592</v>
      </c>
      <c r="E55" s="17">
        <v>0.70696193936101592</v>
      </c>
      <c r="F55" s="15">
        <v>4.9391289999999997E-2</v>
      </c>
      <c r="H55" s="13">
        <v>630</v>
      </c>
      <c r="I55" s="27">
        <v>0.64746700000000001</v>
      </c>
      <c r="J55" s="27">
        <v>0.28349299999999999</v>
      </c>
      <c r="K55" s="28">
        <v>0</v>
      </c>
      <c r="L55" s="44">
        <f t="shared" si="0"/>
        <v>2.2608098716296196E-2</v>
      </c>
      <c r="M55" s="44">
        <f t="shared" si="12"/>
        <v>9.8989411497094944E-3</v>
      </c>
      <c r="N55" s="44">
        <f t="shared" si="1"/>
        <v>0</v>
      </c>
      <c r="O55" s="45">
        <f t="shared" si="2"/>
        <v>2.2608098716296196E-2</v>
      </c>
      <c r="P55" s="45">
        <f t="shared" si="3"/>
        <v>9.8989411497094944E-3</v>
      </c>
      <c r="Q55" s="45">
        <f t="shared" si="4"/>
        <v>0</v>
      </c>
      <c r="R55" s="45">
        <f t="shared" si="5"/>
        <v>2.2608098716296196E-2</v>
      </c>
      <c r="S55" s="45">
        <f t="shared" si="6"/>
        <v>9.8989411497094944E-3</v>
      </c>
      <c r="T55" s="45">
        <f t="shared" si="7"/>
        <v>0</v>
      </c>
      <c r="U55" s="45">
        <f t="shared" si="8"/>
        <v>2.2608098716296196E-2</v>
      </c>
      <c r="V55" s="44">
        <f t="shared" si="9"/>
        <v>9.8989411497094944E-3</v>
      </c>
      <c r="W55" s="45">
        <f t="shared" si="10"/>
        <v>0</v>
      </c>
      <c r="X55">
        <f t="shared" si="11"/>
        <v>0.20041876107527248</v>
      </c>
    </row>
    <row r="56" spans="2:24" ht="14.25">
      <c r="B56" s="13">
        <v>635</v>
      </c>
      <c r="C56" s="17">
        <v>0.70870454622619083</v>
      </c>
      <c r="D56" s="17">
        <v>0.70870454622619083</v>
      </c>
      <c r="E56" s="17">
        <v>0.70870454622619083</v>
      </c>
      <c r="F56" s="15">
        <v>4.9373710000000001E-2</v>
      </c>
      <c r="H56" s="13">
        <v>635</v>
      </c>
      <c r="I56" s="27">
        <v>0.53510999999999997</v>
      </c>
      <c r="J56" s="27">
        <v>0.22825400000000001</v>
      </c>
      <c r="K56" s="28">
        <v>0</v>
      </c>
      <c r="L56" s="44">
        <f t="shared" si="0"/>
        <v>1.872423346746516E-2</v>
      </c>
      <c r="M56" s="44">
        <f t="shared" si="12"/>
        <v>7.9869207936364359E-3</v>
      </c>
      <c r="N56" s="44">
        <f t="shared" si="1"/>
        <v>0</v>
      </c>
      <c r="O56" s="45">
        <f t="shared" si="2"/>
        <v>1.872423346746516E-2</v>
      </c>
      <c r="P56" s="45">
        <f t="shared" si="3"/>
        <v>7.9869207936364359E-3</v>
      </c>
      <c r="Q56" s="45">
        <f t="shared" si="4"/>
        <v>0</v>
      </c>
      <c r="R56" s="45">
        <f t="shared" si="5"/>
        <v>1.872423346746516E-2</v>
      </c>
      <c r="S56" s="45">
        <f t="shared" si="6"/>
        <v>7.9869207936364359E-3</v>
      </c>
      <c r="T56" s="45">
        <f t="shared" si="7"/>
        <v>0</v>
      </c>
      <c r="U56" s="45">
        <f t="shared" si="8"/>
        <v>1.872423346746516E-2</v>
      </c>
      <c r="V56" s="44">
        <f t="shared" si="9"/>
        <v>7.9869207936364359E-3</v>
      </c>
      <c r="W56" s="45">
        <f t="shared" si="10"/>
        <v>0</v>
      </c>
      <c r="X56">
        <f t="shared" si="11"/>
        <v>0.16176464749431296</v>
      </c>
    </row>
    <row r="57" spans="2:24" ht="14.25">
      <c r="B57" s="13">
        <v>640</v>
      </c>
      <c r="C57" s="17">
        <v>0.71044715309136597</v>
      </c>
      <c r="D57" s="17">
        <v>0.71044715309136597</v>
      </c>
      <c r="E57" s="17">
        <v>0.71044715309136597</v>
      </c>
      <c r="F57" s="15">
        <v>4.9291139999999997E-2</v>
      </c>
      <c r="H57" s="13">
        <v>640</v>
      </c>
      <c r="I57" s="27">
        <v>0.43156699999999998</v>
      </c>
      <c r="J57" s="27">
        <v>0.17982799999999999</v>
      </c>
      <c r="K57" s="28">
        <v>0</v>
      </c>
      <c r="L57" s="44">
        <f t="shared" si="0"/>
        <v>1.5112936918204197E-2</v>
      </c>
      <c r="M57" s="44">
        <f t="shared" si="12"/>
        <v>6.2973517903983029E-3</v>
      </c>
      <c r="N57" s="44">
        <f t="shared" si="1"/>
        <v>0</v>
      </c>
      <c r="O57" s="45">
        <f t="shared" si="2"/>
        <v>1.5112936918204197E-2</v>
      </c>
      <c r="P57" s="45">
        <f t="shared" si="3"/>
        <v>6.2973517903983029E-3</v>
      </c>
      <c r="Q57" s="45">
        <f t="shared" si="4"/>
        <v>0</v>
      </c>
      <c r="R57" s="45">
        <f t="shared" si="5"/>
        <v>1.5112936918204197E-2</v>
      </c>
      <c r="S57" s="45">
        <f t="shared" si="6"/>
        <v>6.2973517903983029E-3</v>
      </c>
      <c r="T57" s="45">
        <f t="shared" si="7"/>
        <v>0</v>
      </c>
      <c r="U57" s="45">
        <f t="shared" si="8"/>
        <v>1.5112936918204197E-2</v>
      </c>
      <c r="V57" s="44">
        <f t="shared" si="9"/>
        <v>6.297351790398302E-3</v>
      </c>
      <c r="W57" s="45">
        <f t="shared" si="10"/>
        <v>0</v>
      </c>
      <c r="X57">
        <f t="shared" si="11"/>
        <v>0.12775829064611416</v>
      </c>
    </row>
    <row r="58" spans="2:24" ht="14.25">
      <c r="B58" s="13">
        <v>645</v>
      </c>
      <c r="C58" s="17">
        <v>0.69486130445115946</v>
      </c>
      <c r="D58" s="17">
        <v>0.69486130445115946</v>
      </c>
      <c r="E58" s="17">
        <v>0.69486130445115946</v>
      </c>
      <c r="F58" s="15">
        <v>4.912499E-2</v>
      </c>
      <c r="H58" s="13">
        <v>645</v>
      </c>
      <c r="I58" s="27">
        <v>0.34369</v>
      </c>
      <c r="J58" s="27">
        <v>0.140211</v>
      </c>
      <c r="K58" s="28">
        <v>0</v>
      </c>
      <c r="L58" s="44">
        <f t="shared" si="0"/>
        <v>1.1731876926661165E-2</v>
      </c>
      <c r="M58" s="44">
        <f t="shared" si="12"/>
        <v>4.786110145084491E-3</v>
      </c>
      <c r="N58" s="44">
        <f t="shared" si="1"/>
        <v>0</v>
      </c>
      <c r="O58" s="45">
        <f t="shared" si="2"/>
        <v>1.1731876926661165E-2</v>
      </c>
      <c r="P58" s="45">
        <f t="shared" si="3"/>
        <v>4.786110145084491E-3</v>
      </c>
      <c r="Q58" s="45">
        <f t="shared" si="4"/>
        <v>0</v>
      </c>
      <c r="R58" s="45">
        <f t="shared" si="5"/>
        <v>1.1731876926661165E-2</v>
      </c>
      <c r="S58" s="45">
        <f t="shared" si="6"/>
        <v>4.786110145084491E-3</v>
      </c>
      <c r="T58" s="45">
        <f t="shared" si="7"/>
        <v>0</v>
      </c>
      <c r="U58" s="45">
        <f t="shared" si="8"/>
        <v>1.1731876926661167E-2</v>
      </c>
      <c r="V58" s="44">
        <f t="shared" si="9"/>
        <v>4.786110145084491E-3</v>
      </c>
      <c r="W58" s="45">
        <f t="shared" si="10"/>
        <v>0</v>
      </c>
      <c r="X58">
        <f t="shared" si="11"/>
        <v>9.7427198358401523E-2</v>
      </c>
    </row>
    <row r="59" spans="2:24" ht="14.25">
      <c r="B59" s="13">
        <v>650</v>
      </c>
      <c r="C59" s="17">
        <v>0.67927545581095305</v>
      </c>
      <c r="D59" s="17">
        <v>0.67927545581095305</v>
      </c>
      <c r="E59" s="17">
        <v>0.67927545581095305</v>
      </c>
      <c r="F59" s="15">
        <v>4.9149779999999997E-2</v>
      </c>
      <c r="H59" s="13">
        <v>650</v>
      </c>
      <c r="I59" s="27">
        <v>0.26832899999999998</v>
      </c>
      <c r="J59" s="27">
        <v>0.10763300000000001</v>
      </c>
      <c r="K59" s="28">
        <v>0</v>
      </c>
      <c r="L59" s="44">
        <f t="shared" si="0"/>
        <v>8.9584961816530761E-3</v>
      </c>
      <c r="M59" s="44">
        <f t="shared" si="12"/>
        <v>3.5934610851598809E-3</v>
      </c>
      <c r="N59" s="44">
        <f t="shared" si="1"/>
        <v>0</v>
      </c>
      <c r="O59" s="45">
        <f t="shared" si="2"/>
        <v>8.9584961816530761E-3</v>
      </c>
      <c r="P59" s="45">
        <f t="shared" si="3"/>
        <v>3.5934610851598809E-3</v>
      </c>
      <c r="Q59" s="45">
        <f t="shared" si="4"/>
        <v>0</v>
      </c>
      <c r="R59" s="45">
        <f t="shared" si="5"/>
        <v>8.9584961816530761E-3</v>
      </c>
      <c r="S59" s="45">
        <f t="shared" si="6"/>
        <v>3.5934610851598809E-3</v>
      </c>
      <c r="T59" s="45">
        <f t="shared" si="7"/>
        <v>0</v>
      </c>
      <c r="U59" s="45">
        <f t="shared" si="8"/>
        <v>8.9584961816530761E-3</v>
      </c>
      <c r="V59" s="44">
        <f t="shared" si="9"/>
        <v>3.5934610851598801E-3</v>
      </c>
      <c r="W59" s="45">
        <f t="shared" si="10"/>
        <v>0</v>
      </c>
      <c r="X59">
        <f t="shared" si="11"/>
        <v>7.3112455135300319E-2</v>
      </c>
    </row>
    <row r="60" spans="2:24" ht="14.25">
      <c r="B60" s="13">
        <v>655</v>
      </c>
      <c r="C60" s="17">
        <v>0.68007248837130341</v>
      </c>
      <c r="D60" s="17">
        <v>0.68007248837130341</v>
      </c>
      <c r="E60" s="17">
        <v>0.68007248837130341</v>
      </c>
      <c r="F60" s="15">
        <v>4.9179889999999997E-2</v>
      </c>
      <c r="H60" s="13">
        <v>655</v>
      </c>
      <c r="I60" s="27">
        <v>0.20430000000000001</v>
      </c>
      <c r="J60" s="27">
        <v>8.1186999999999995E-2</v>
      </c>
      <c r="K60" s="28">
        <v>0</v>
      </c>
      <c r="L60" s="44">
        <f t="shared" si="0"/>
        <v>6.8329953617569427E-3</v>
      </c>
      <c r="M60" s="44">
        <f t="shared" si="12"/>
        <v>2.7153714852420989E-3</v>
      </c>
      <c r="N60" s="44">
        <f t="shared" si="1"/>
        <v>0</v>
      </c>
      <c r="O60" s="45">
        <f t="shared" si="2"/>
        <v>6.8329953617569427E-3</v>
      </c>
      <c r="P60" s="45">
        <f t="shared" si="3"/>
        <v>2.7153714852420989E-3</v>
      </c>
      <c r="Q60" s="45">
        <f t="shared" si="4"/>
        <v>0</v>
      </c>
      <c r="R60" s="45">
        <f t="shared" si="5"/>
        <v>6.8329953617569427E-3</v>
      </c>
      <c r="S60" s="45">
        <f t="shared" si="6"/>
        <v>2.7153714852420989E-3</v>
      </c>
      <c r="T60" s="45">
        <f t="shared" si="7"/>
        <v>0</v>
      </c>
      <c r="U60" s="45">
        <f t="shared" si="8"/>
        <v>6.8329953617569418E-3</v>
      </c>
      <c r="V60" s="44">
        <f t="shared" si="9"/>
        <v>2.7153714852420989E-3</v>
      </c>
      <c r="W60" s="45">
        <f t="shared" si="10"/>
        <v>0</v>
      </c>
      <c r="X60">
        <f t="shared" si="11"/>
        <v>5.5213045113401006E-2</v>
      </c>
    </row>
    <row r="61" spans="2:24" ht="14.25">
      <c r="B61" s="13">
        <v>660</v>
      </c>
      <c r="C61" s="17">
        <v>0.68086952093165387</v>
      </c>
      <c r="D61" s="17">
        <v>0.68086952093165387</v>
      </c>
      <c r="E61" s="17">
        <v>0.68086952093165387</v>
      </c>
      <c r="F61" s="15">
        <v>4.9366889999999997E-2</v>
      </c>
      <c r="H61" s="13">
        <v>660</v>
      </c>
      <c r="I61" s="27">
        <v>0.15256800000000001</v>
      </c>
      <c r="J61" s="27">
        <v>6.0281000000000001E-2</v>
      </c>
      <c r="K61" s="28">
        <v>0</v>
      </c>
      <c r="L61" s="44">
        <f t="shared" si="0"/>
        <v>5.128178282418917E-3</v>
      </c>
      <c r="M61" s="44">
        <f t="shared" si="12"/>
        <v>2.0261897320702554E-3</v>
      </c>
      <c r="N61" s="44">
        <f t="shared" si="1"/>
        <v>0</v>
      </c>
      <c r="O61" s="45">
        <f t="shared" si="2"/>
        <v>5.128178282418917E-3</v>
      </c>
      <c r="P61" s="45">
        <f t="shared" si="3"/>
        <v>2.0261897320702554E-3</v>
      </c>
      <c r="Q61" s="45">
        <f t="shared" si="4"/>
        <v>0</v>
      </c>
      <c r="R61" s="45">
        <f t="shared" si="5"/>
        <v>5.128178282418917E-3</v>
      </c>
      <c r="S61" s="45">
        <f t="shared" si="6"/>
        <v>2.0261897320702554E-3</v>
      </c>
      <c r="T61" s="45">
        <f t="shared" si="7"/>
        <v>0</v>
      </c>
      <c r="U61" s="45">
        <f t="shared" si="8"/>
        <v>5.128178282418917E-3</v>
      </c>
      <c r="V61" s="44">
        <f t="shared" si="9"/>
        <v>2.0261897320702554E-3</v>
      </c>
      <c r="W61" s="45">
        <f t="shared" si="10"/>
        <v>0</v>
      </c>
      <c r="X61">
        <f t="shared" si="11"/>
        <v>4.104349559128103E-2</v>
      </c>
    </row>
    <row r="62" spans="2:24" ht="14.25">
      <c r="B62" s="13">
        <v>665</v>
      </c>
      <c r="C62" s="17">
        <v>0.68962584456591858</v>
      </c>
      <c r="D62" s="17">
        <v>0.68962584456591858</v>
      </c>
      <c r="E62" s="17">
        <v>0.68962584456591858</v>
      </c>
      <c r="F62" s="15">
        <v>4.9568670000000002E-2</v>
      </c>
      <c r="H62" s="13">
        <v>665</v>
      </c>
      <c r="I62" s="27">
        <v>0.11221</v>
      </c>
      <c r="J62" s="27">
        <v>4.4096000000000003E-2</v>
      </c>
      <c r="K62" s="28">
        <v>0</v>
      </c>
      <c r="L62" s="44">
        <f t="shared" si="0"/>
        <v>3.8357682277707231E-3</v>
      </c>
      <c r="M62" s="44">
        <f t="shared" si="12"/>
        <v>1.5073704284090349E-3</v>
      </c>
      <c r="N62" s="44">
        <f t="shared" si="1"/>
        <v>0</v>
      </c>
      <c r="O62" s="45">
        <f t="shared" si="2"/>
        <v>3.8357682277707231E-3</v>
      </c>
      <c r="P62" s="45">
        <f t="shared" si="3"/>
        <v>1.5073704284090349E-3</v>
      </c>
      <c r="Q62" s="45">
        <f t="shared" si="4"/>
        <v>0</v>
      </c>
      <c r="R62" s="45">
        <f t="shared" si="5"/>
        <v>3.8357682277707231E-3</v>
      </c>
      <c r="S62" s="45">
        <f t="shared" si="6"/>
        <v>1.5073704284090349E-3</v>
      </c>
      <c r="T62" s="45">
        <f t="shared" si="7"/>
        <v>0</v>
      </c>
      <c r="U62" s="45">
        <f t="shared" si="8"/>
        <v>3.8357682277707227E-3</v>
      </c>
      <c r="V62" s="44">
        <f t="shared" si="9"/>
        <v>1.5073704284090349E-3</v>
      </c>
      <c r="W62" s="45">
        <f t="shared" si="10"/>
        <v>0</v>
      </c>
      <c r="X62">
        <f t="shared" si="11"/>
        <v>3.0409741241978747E-2</v>
      </c>
    </row>
    <row r="63" spans="2:24" ht="14.25">
      <c r="B63" s="13">
        <v>670</v>
      </c>
      <c r="C63" s="17">
        <v>0.6983821682001834</v>
      </c>
      <c r="D63" s="17">
        <v>0.6983821682001834</v>
      </c>
      <c r="E63" s="17">
        <v>0.6983821682001834</v>
      </c>
      <c r="F63" s="15">
        <v>4.9796859999999998E-2</v>
      </c>
      <c r="H63" s="13">
        <v>670</v>
      </c>
      <c r="I63" s="27">
        <v>8.1261E-2</v>
      </c>
      <c r="J63" s="27">
        <v>3.1800000000000002E-2</v>
      </c>
      <c r="K63" s="28">
        <v>0</v>
      </c>
      <c r="L63" s="44">
        <f t="shared" si="0"/>
        <v>2.8260332229589503E-3</v>
      </c>
      <c r="M63" s="44">
        <f t="shared" si="12"/>
        <v>1.1059162019922794E-3</v>
      </c>
      <c r="N63" s="44">
        <f t="shared" si="1"/>
        <v>0</v>
      </c>
      <c r="O63" s="45">
        <f t="shared" si="2"/>
        <v>2.8260332229589503E-3</v>
      </c>
      <c r="P63" s="45">
        <f t="shared" si="3"/>
        <v>1.1059162019922794E-3</v>
      </c>
      <c r="Q63" s="45">
        <f t="shared" si="4"/>
        <v>0</v>
      </c>
      <c r="R63" s="45">
        <f t="shared" si="5"/>
        <v>2.8260332229589503E-3</v>
      </c>
      <c r="S63" s="45">
        <f t="shared" si="6"/>
        <v>1.1059162019922794E-3</v>
      </c>
      <c r="T63" s="45">
        <f t="shared" si="7"/>
        <v>0</v>
      </c>
      <c r="U63" s="45">
        <f t="shared" si="8"/>
        <v>2.8260332229589494E-3</v>
      </c>
      <c r="V63" s="44">
        <f t="shared" si="9"/>
        <v>1.1059162019922794E-3</v>
      </c>
      <c r="W63" s="45">
        <f t="shared" si="10"/>
        <v>0</v>
      </c>
      <c r="X63">
        <f t="shared" si="11"/>
        <v>2.2208552948765833E-2</v>
      </c>
    </row>
    <row r="64" spans="2:24" ht="14.25">
      <c r="B64" s="13">
        <v>675</v>
      </c>
      <c r="C64" s="17">
        <v>0.68143313075068757</v>
      </c>
      <c r="D64" s="17">
        <v>0.68143313075068757</v>
      </c>
      <c r="E64" s="17">
        <v>0.68143313075068757</v>
      </c>
      <c r="F64" s="15">
        <v>4.9846920000000003E-2</v>
      </c>
      <c r="H64" s="13">
        <v>675</v>
      </c>
      <c r="I64" s="27">
        <v>5.7930000000000002E-2</v>
      </c>
      <c r="J64" s="27">
        <v>2.2602000000000001E-2</v>
      </c>
      <c r="K64" s="28">
        <v>0</v>
      </c>
      <c r="L64" s="44">
        <f t="shared" si="0"/>
        <v>1.9677281657322146E-3</v>
      </c>
      <c r="M64" s="44">
        <f t="shared" si="12"/>
        <v>7.6772988092317467E-4</v>
      </c>
      <c r="N64" s="44">
        <f t="shared" si="1"/>
        <v>0</v>
      </c>
      <c r="O64" s="45">
        <f t="shared" si="2"/>
        <v>1.9677281657322146E-3</v>
      </c>
      <c r="P64" s="45">
        <f t="shared" si="3"/>
        <v>7.6772988092317467E-4</v>
      </c>
      <c r="Q64" s="45">
        <f t="shared" si="4"/>
        <v>0</v>
      </c>
      <c r="R64" s="45">
        <f t="shared" si="5"/>
        <v>1.9677281657322146E-3</v>
      </c>
      <c r="S64" s="45">
        <f t="shared" si="6"/>
        <v>7.6772988092317467E-4</v>
      </c>
      <c r="T64" s="45">
        <f t="shared" si="7"/>
        <v>0</v>
      </c>
      <c r="U64" s="45">
        <f t="shared" si="8"/>
        <v>1.9677281657322146E-3</v>
      </c>
      <c r="V64" s="44">
        <f t="shared" si="9"/>
        <v>7.6772988092317467E-4</v>
      </c>
      <c r="W64" s="45">
        <f t="shared" si="10"/>
        <v>0</v>
      </c>
      <c r="X64">
        <f t="shared" si="11"/>
        <v>1.540175162122704E-2</v>
      </c>
    </row>
    <row r="65" spans="2:24" ht="14.25">
      <c r="B65" s="13">
        <v>680</v>
      </c>
      <c r="C65" s="17">
        <v>0.66448409330119174</v>
      </c>
      <c r="D65" s="17">
        <v>0.66448409330119174</v>
      </c>
      <c r="E65" s="17">
        <v>0.66448409330119174</v>
      </c>
      <c r="F65" s="15">
        <v>4.9981490000000003E-2</v>
      </c>
      <c r="H65" s="13">
        <v>680</v>
      </c>
      <c r="I65" s="27">
        <v>4.0850999999999998E-2</v>
      </c>
      <c r="J65" s="27">
        <v>1.5904999999999999E-2</v>
      </c>
      <c r="K65" s="28">
        <v>0</v>
      </c>
      <c r="L65" s="44">
        <f t="shared" si="0"/>
        <v>1.3567395337895866E-3</v>
      </c>
      <c r="M65" s="44">
        <f t="shared" si="12"/>
        <v>5.282353500507545E-4</v>
      </c>
      <c r="N65" s="44">
        <f t="shared" si="1"/>
        <v>0</v>
      </c>
      <c r="O65" s="45">
        <f t="shared" si="2"/>
        <v>1.3567395337895866E-3</v>
      </c>
      <c r="P65" s="45">
        <f t="shared" si="3"/>
        <v>5.282353500507545E-4</v>
      </c>
      <c r="Q65" s="45">
        <f t="shared" si="4"/>
        <v>0</v>
      </c>
      <c r="R65" s="45">
        <f t="shared" si="5"/>
        <v>1.3567395337895866E-3</v>
      </c>
      <c r="S65" s="45">
        <f t="shared" si="6"/>
        <v>5.282353500507545E-4</v>
      </c>
      <c r="T65" s="45">
        <f t="shared" si="7"/>
        <v>0</v>
      </c>
      <c r="U65" s="45">
        <f t="shared" si="8"/>
        <v>1.3567395337895864E-3</v>
      </c>
      <c r="V65" s="44">
        <f t="shared" si="9"/>
        <v>5.282353500507545E-4</v>
      </c>
      <c r="W65" s="45">
        <f t="shared" si="10"/>
        <v>0</v>
      </c>
      <c r="X65">
        <f t="shared" si="11"/>
        <v>1.0568619503955453E-2</v>
      </c>
    </row>
    <row r="66" spans="2:24" ht="14.25">
      <c r="B66" s="13">
        <v>685</v>
      </c>
      <c r="C66" s="17">
        <v>0.62814229450310666</v>
      </c>
      <c r="D66" s="17">
        <v>0.62814229450310666</v>
      </c>
      <c r="E66" s="17">
        <v>0.62814229450310666</v>
      </c>
      <c r="F66" s="15">
        <v>5.0011E-2</v>
      </c>
      <c r="H66" s="13">
        <v>685</v>
      </c>
      <c r="I66" s="27">
        <v>2.8622999999999999E-2</v>
      </c>
      <c r="J66" s="27">
        <v>1.1129999999999999E-2</v>
      </c>
      <c r="K66" s="28">
        <v>0</v>
      </c>
      <c r="L66" s="44">
        <f t="shared" si="0"/>
        <v>8.9916361726397227E-4</v>
      </c>
      <c r="M66" s="44">
        <f t="shared" si="12"/>
        <v>3.4963809035209483E-4</v>
      </c>
      <c r="N66" s="44">
        <f t="shared" si="1"/>
        <v>0</v>
      </c>
      <c r="O66" s="45">
        <f t="shared" si="2"/>
        <v>8.9916361726397227E-4</v>
      </c>
      <c r="P66" s="45">
        <f t="shared" si="3"/>
        <v>3.4963809035209483E-4</v>
      </c>
      <c r="Q66" s="45">
        <f t="shared" si="4"/>
        <v>0</v>
      </c>
      <c r="R66" s="45">
        <f t="shared" si="5"/>
        <v>8.9916361726397227E-4</v>
      </c>
      <c r="S66" s="45">
        <f t="shared" si="6"/>
        <v>3.4963809035209483E-4</v>
      </c>
      <c r="T66" s="45">
        <f t="shared" si="7"/>
        <v>0</v>
      </c>
      <c r="U66" s="45">
        <f t="shared" si="8"/>
        <v>8.9916361726397227E-4</v>
      </c>
      <c r="V66" s="44">
        <f t="shared" si="9"/>
        <v>3.4963809035209488E-4</v>
      </c>
      <c r="W66" s="45">
        <f t="shared" si="10"/>
        <v>0</v>
      </c>
      <c r="X66">
        <f t="shared" si="11"/>
        <v>6.9912237378195767E-3</v>
      </c>
    </row>
    <row r="67" spans="2:24" ht="14.25">
      <c r="B67" s="13">
        <v>690</v>
      </c>
      <c r="C67" s="17">
        <v>0.59180134451499</v>
      </c>
      <c r="D67" s="17">
        <v>0.59180134451499</v>
      </c>
      <c r="E67" s="17">
        <v>0.59180134451499</v>
      </c>
      <c r="F67" s="15">
        <v>4.9844489999999998E-2</v>
      </c>
      <c r="H67" s="13">
        <v>690</v>
      </c>
      <c r="I67" s="27">
        <v>1.9941E-2</v>
      </c>
      <c r="J67" s="27">
        <v>7.7489999999999998E-3</v>
      </c>
      <c r="K67" s="28">
        <v>0</v>
      </c>
      <c r="L67" s="44">
        <f t="shared" si="0"/>
        <v>5.8822033983755824E-4</v>
      </c>
      <c r="M67" s="44">
        <f t="shared" si="12"/>
        <v>2.2858028250344711E-4</v>
      </c>
      <c r="N67" s="44">
        <f t="shared" si="1"/>
        <v>0</v>
      </c>
      <c r="O67" s="45">
        <f t="shared" si="2"/>
        <v>5.8822033983755824E-4</v>
      </c>
      <c r="P67" s="45">
        <f t="shared" si="3"/>
        <v>2.2858028250344711E-4</v>
      </c>
      <c r="Q67" s="45">
        <f t="shared" si="4"/>
        <v>0</v>
      </c>
      <c r="R67" s="45">
        <f t="shared" si="5"/>
        <v>5.8822033983755824E-4</v>
      </c>
      <c r="S67" s="45">
        <f t="shared" si="6"/>
        <v>2.2858028250344711E-4</v>
      </c>
      <c r="T67" s="45">
        <f t="shared" si="7"/>
        <v>0</v>
      </c>
      <c r="U67" s="45">
        <f t="shared" si="8"/>
        <v>5.8822033983755835E-4</v>
      </c>
      <c r="V67" s="44">
        <f t="shared" si="9"/>
        <v>2.2858028250344711E-4</v>
      </c>
      <c r="W67" s="45">
        <f t="shared" si="10"/>
        <v>0</v>
      </c>
      <c r="X67">
        <f t="shared" si="11"/>
        <v>4.5858686186466572E-3</v>
      </c>
    </row>
    <row r="68" spans="2:24" ht="14.25">
      <c r="B68" s="13">
        <v>695</v>
      </c>
      <c r="C68" s="17">
        <v>0.59981326180694661</v>
      </c>
      <c r="D68" s="17">
        <v>0.59981326180694661</v>
      </c>
      <c r="E68" s="17">
        <v>0.59981326180694661</v>
      </c>
      <c r="F68" s="15">
        <v>5.006149E-2</v>
      </c>
      <c r="H68" s="13">
        <v>695</v>
      </c>
      <c r="I68" s="27">
        <v>1.3842E-2</v>
      </c>
      <c r="J68" s="27">
        <v>5.3749999999999996E-3</v>
      </c>
      <c r="K68" s="28">
        <v>0</v>
      </c>
      <c r="L68" s="44">
        <f t="shared" si="0"/>
        <v>4.1564128630338683E-4</v>
      </c>
      <c r="M68" s="44">
        <f t="shared" si="12"/>
        <v>1.6139805764201013E-4</v>
      </c>
      <c r="N68" s="44">
        <f t="shared" si="1"/>
        <v>0</v>
      </c>
      <c r="O68" s="45">
        <f t="shared" si="2"/>
        <v>4.1564128630338683E-4</v>
      </c>
      <c r="P68" s="45">
        <f t="shared" si="3"/>
        <v>1.6139805764201013E-4</v>
      </c>
      <c r="Q68" s="45">
        <f t="shared" si="4"/>
        <v>0</v>
      </c>
      <c r="R68" s="45">
        <f t="shared" si="5"/>
        <v>4.1564128630338683E-4</v>
      </c>
      <c r="S68" s="45">
        <f t="shared" si="6"/>
        <v>1.6139805764201013E-4</v>
      </c>
      <c r="T68" s="45">
        <f t="shared" si="7"/>
        <v>0</v>
      </c>
      <c r="U68" s="45">
        <f t="shared" si="8"/>
        <v>4.1564128630338688E-4</v>
      </c>
      <c r="V68" s="44">
        <f t="shared" si="9"/>
        <v>1.613980576420101E-4</v>
      </c>
      <c r="W68" s="45">
        <f t="shared" si="10"/>
        <v>0</v>
      </c>
      <c r="X68">
        <f t="shared" si="11"/>
        <v>3.2239962822123379E-3</v>
      </c>
    </row>
    <row r="69" spans="2:24" ht="14.25">
      <c r="B69" s="13">
        <v>700</v>
      </c>
      <c r="C69" s="17">
        <v>0.60782517909890332</v>
      </c>
      <c r="D69" s="17">
        <v>0.60782517909890332</v>
      </c>
      <c r="E69" s="17">
        <v>0.60782517909890332</v>
      </c>
      <c r="F69" s="15">
        <v>5.0132459999999997E-2</v>
      </c>
      <c r="H69" s="13">
        <v>700</v>
      </c>
      <c r="I69" s="27">
        <v>9.5770000000000004E-3</v>
      </c>
      <c r="J69" s="27">
        <v>3.718E-3</v>
      </c>
      <c r="K69" s="28">
        <v>0</v>
      </c>
      <c r="L69" s="44">
        <f t="shared" si="0"/>
        <v>2.9182815544642071E-4</v>
      </c>
      <c r="M69" s="44">
        <f t="shared" si="12"/>
        <v>1.1329404635583087E-4</v>
      </c>
      <c r="N69" s="44">
        <f t="shared" si="1"/>
        <v>0</v>
      </c>
      <c r="O69" s="45">
        <f t="shared" si="2"/>
        <v>2.9182815544642071E-4</v>
      </c>
      <c r="P69" s="45">
        <f t="shared" si="3"/>
        <v>1.1329404635583087E-4</v>
      </c>
      <c r="Q69" s="45">
        <f t="shared" si="4"/>
        <v>0</v>
      </c>
      <c r="R69" s="45">
        <f t="shared" si="5"/>
        <v>2.9182815544642071E-4</v>
      </c>
      <c r="S69" s="45">
        <f t="shared" si="6"/>
        <v>1.1329404635583087E-4</v>
      </c>
      <c r="T69" s="45">
        <f t="shared" si="7"/>
        <v>0</v>
      </c>
      <c r="U69" s="45">
        <f t="shared" si="8"/>
        <v>2.9182815544642076E-4</v>
      </c>
      <c r="V69" s="44">
        <f t="shared" si="9"/>
        <v>1.1329404635583087E-4</v>
      </c>
      <c r="W69" s="45">
        <f t="shared" si="10"/>
        <v>0</v>
      </c>
      <c r="X69">
        <f t="shared" si="11"/>
        <v>2.2598940158897224E-3</v>
      </c>
    </row>
    <row r="70" spans="2:24" ht="14.25">
      <c r="B70" s="13">
        <v>705</v>
      </c>
      <c r="C70" s="17">
        <v>0.6194530268563474</v>
      </c>
      <c r="D70" s="17">
        <v>0.6194530268563474</v>
      </c>
      <c r="E70" s="17">
        <v>0.6194530268563474</v>
      </c>
      <c r="F70" s="15">
        <v>5.0340059999999999E-2</v>
      </c>
      <c r="H70" s="13">
        <v>705</v>
      </c>
      <c r="I70" s="27">
        <v>6.6049999999999998E-3</v>
      </c>
      <c r="J70" s="27">
        <v>2.565E-3</v>
      </c>
      <c r="K70" s="28">
        <v>0</v>
      </c>
      <c r="L70" s="44">
        <f t="shared" ref="L70:L85" si="13">C70*F70*I70</f>
        <v>2.0596571327095457E-4</v>
      </c>
      <c r="M70" s="44">
        <f t="shared" si="12"/>
        <v>7.9985171012868811E-5</v>
      </c>
      <c r="N70" s="44">
        <f t="shared" ref="N70:N85" si="14">C70*F70*K70</f>
        <v>0</v>
      </c>
      <c r="O70" s="45">
        <f t="shared" ref="O70:O85" si="15">D70*F70*I70</f>
        <v>2.0596571327095457E-4</v>
      </c>
      <c r="P70" s="45">
        <f t="shared" ref="P70:P85" si="16">D70*F70*J70</f>
        <v>7.9985171012868811E-5</v>
      </c>
      <c r="Q70" s="45">
        <f t="shared" ref="Q70:Q85" si="17">D70*F70*K70</f>
        <v>0</v>
      </c>
      <c r="R70" s="45">
        <f t="shared" ref="R70:R85" si="18">E70*F70*I70</f>
        <v>2.0596571327095457E-4</v>
      </c>
      <c r="S70" s="45">
        <f t="shared" ref="S70:S85" si="19">E70*F70*J70</f>
        <v>7.9985171012868811E-5</v>
      </c>
      <c r="T70" s="45">
        <f t="shared" ref="T70:T85" si="20">E70*F70*K70</f>
        <v>0</v>
      </c>
      <c r="U70" s="45">
        <f t="shared" ref="U70:U85" si="21">$F70*I70*C70</f>
        <v>2.0596571327095457E-4</v>
      </c>
      <c r="V70" s="44">
        <f t="shared" ref="V70:V85" si="22">$F70*J70*D70</f>
        <v>7.9985171012868811E-5</v>
      </c>
      <c r="W70" s="45">
        <f t="shared" ref="W70:W85" si="23">$F70*K70*E70</f>
        <v>0</v>
      </c>
      <c r="X70">
        <f t="shared" ref="X70:X85" si="24">D70*J70</f>
        <v>1.5888970138865312E-3</v>
      </c>
    </row>
    <row r="71" spans="2:24" ht="14.25">
      <c r="B71" s="13">
        <v>710</v>
      </c>
      <c r="C71" s="17">
        <v>0.6310817234237599</v>
      </c>
      <c r="D71" s="17">
        <v>0.6310817234237599</v>
      </c>
      <c r="E71" s="17">
        <v>0.6310817234237599</v>
      </c>
      <c r="F71" s="15">
        <v>5.0521030000000001E-2</v>
      </c>
      <c r="H71" s="13">
        <v>710</v>
      </c>
      <c r="I71" s="27">
        <v>4.5529999999999998E-3</v>
      </c>
      <c r="J71" s="27">
        <v>1.768E-3</v>
      </c>
      <c r="K71" s="28">
        <v>0</v>
      </c>
      <c r="L71" s="44">
        <f t="shared" si="13"/>
        <v>1.4516283769706742E-4</v>
      </c>
      <c r="M71" s="44">
        <f t="shared" ref="M71:M85" si="25">C71*F71*J71</f>
        <v>5.6368964868968861E-5</v>
      </c>
      <c r="N71" s="44">
        <f t="shared" si="14"/>
        <v>0</v>
      </c>
      <c r="O71" s="45">
        <f t="shared" si="15"/>
        <v>1.4516283769706742E-4</v>
      </c>
      <c r="P71" s="45">
        <f t="shared" si="16"/>
        <v>5.6368964868968861E-5</v>
      </c>
      <c r="Q71" s="45">
        <f t="shared" si="17"/>
        <v>0</v>
      </c>
      <c r="R71" s="45">
        <f t="shared" si="18"/>
        <v>1.4516283769706742E-4</v>
      </c>
      <c r="S71" s="45">
        <f t="shared" si="19"/>
        <v>5.6368964868968861E-5</v>
      </c>
      <c r="T71" s="45">
        <f t="shared" si="20"/>
        <v>0</v>
      </c>
      <c r="U71" s="45">
        <f t="shared" si="21"/>
        <v>1.4516283769706742E-4</v>
      </c>
      <c r="V71" s="44">
        <f t="shared" si="22"/>
        <v>5.6368964868968868E-5</v>
      </c>
      <c r="W71" s="45">
        <f t="shared" si="23"/>
        <v>0</v>
      </c>
      <c r="X71">
        <f t="shared" si="24"/>
        <v>1.1157524870132076E-3</v>
      </c>
    </row>
    <row r="72" spans="2:24" ht="14.25">
      <c r="B72" s="13">
        <v>715</v>
      </c>
      <c r="C72" s="17">
        <v>0.57699130818592337</v>
      </c>
      <c r="D72" s="17">
        <v>0.57699130818592337</v>
      </c>
      <c r="E72" s="17">
        <v>0.57699130818592337</v>
      </c>
      <c r="F72" s="15">
        <v>5.0572529999999997E-2</v>
      </c>
      <c r="H72" s="13">
        <v>715</v>
      </c>
      <c r="I72" s="27">
        <v>3.1449999999999998E-3</v>
      </c>
      <c r="J72" s="27">
        <v>1.222E-3</v>
      </c>
      <c r="K72" s="28">
        <v>0</v>
      </c>
      <c r="L72" s="44">
        <f t="shared" si="13"/>
        <v>9.1770817714146473E-5</v>
      </c>
      <c r="M72" s="44">
        <f t="shared" si="25"/>
        <v>3.5657850316911603E-5</v>
      </c>
      <c r="N72" s="44">
        <f t="shared" si="14"/>
        <v>0</v>
      </c>
      <c r="O72" s="45">
        <f t="shared" si="15"/>
        <v>9.1770817714146473E-5</v>
      </c>
      <c r="P72" s="45">
        <f t="shared" si="16"/>
        <v>3.5657850316911603E-5</v>
      </c>
      <c r="Q72" s="45">
        <f t="shared" si="17"/>
        <v>0</v>
      </c>
      <c r="R72" s="45">
        <f t="shared" si="18"/>
        <v>9.1770817714146473E-5</v>
      </c>
      <c r="S72" s="45">
        <f t="shared" si="19"/>
        <v>3.5657850316911603E-5</v>
      </c>
      <c r="T72" s="45">
        <f t="shared" si="20"/>
        <v>0</v>
      </c>
      <c r="U72" s="45">
        <f t="shared" si="21"/>
        <v>9.1770817714146473E-5</v>
      </c>
      <c r="V72" s="44">
        <f t="shared" si="22"/>
        <v>3.5657850316911603E-5</v>
      </c>
      <c r="W72" s="45">
        <f t="shared" si="23"/>
        <v>0</v>
      </c>
      <c r="X72">
        <f t="shared" si="24"/>
        <v>7.0508337860319839E-4</v>
      </c>
    </row>
    <row r="73" spans="2:24" ht="14.25">
      <c r="B73" s="13">
        <v>720</v>
      </c>
      <c r="C73" s="17">
        <v>0.52290089294808684</v>
      </c>
      <c r="D73" s="17">
        <v>0.52290089294808684</v>
      </c>
      <c r="E73" s="17">
        <v>0.52290089294808684</v>
      </c>
      <c r="F73" s="15">
        <v>5.0657010000000002E-2</v>
      </c>
      <c r="H73" s="13">
        <v>720</v>
      </c>
      <c r="I73" s="27">
        <v>2.1749999999999999E-3</v>
      </c>
      <c r="J73" s="27">
        <v>8.4599999999999996E-4</v>
      </c>
      <c r="K73" s="28">
        <v>0</v>
      </c>
      <c r="L73" s="44">
        <f t="shared" si="13"/>
        <v>5.7612695784699357E-5</v>
      </c>
      <c r="M73" s="44">
        <f t="shared" si="25"/>
        <v>2.2409352015565817E-5</v>
      </c>
      <c r="N73" s="44">
        <f t="shared" si="14"/>
        <v>0</v>
      </c>
      <c r="O73" s="45">
        <f t="shared" si="15"/>
        <v>5.7612695784699357E-5</v>
      </c>
      <c r="P73" s="45">
        <f t="shared" si="16"/>
        <v>2.2409352015565817E-5</v>
      </c>
      <c r="Q73" s="45">
        <f t="shared" si="17"/>
        <v>0</v>
      </c>
      <c r="R73" s="45">
        <f t="shared" si="18"/>
        <v>5.7612695784699357E-5</v>
      </c>
      <c r="S73" s="45">
        <f t="shared" si="19"/>
        <v>2.2409352015565817E-5</v>
      </c>
      <c r="T73" s="45">
        <f t="shared" si="20"/>
        <v>0</v>
      </c>
      <c r="U73" s="45">
        <f t="shared" si="21"/>
        <v>5.7612695784699357E-5</v>
      </c>
      <c r="V73" s="44">
        <f t="shared" si="22"/>
        <v>2.2409352015565817E-5</v>
      </c>
      <c r="W73" s="45">
        <f t="shared" si="23"/>
        <v>0</v>
      </c>
      <c r="X73">
        <f t="shared" si="24"/>
        <v>4.4237415543408145E-4</v>
      </c>
    </row>
    <row r="74" spans="2:24" ht="14.25">
      <c r="B74" s="13">
        <v>725</v>
      </c>
      <c r="C74" s="17">
        <v>0.55804841612059897</v>
      </c>
      <c r="D74" s="17">
        <v>0.55804841612059897</v>
      </c>
      <c r="E74" s="17">
        <v>0.55804841612059897</v>
      </c>
      <c r="F74" s="15">
        <v>5.0670340000000001E-2</v>
      </c>
      <c r="H74" s="13">
        <v>725</v>
      </c>
      <c r="I74" s="27">
        <v>1.506E-3</v>
      </c>
      <c r="J74" s="27">
        <v>5.8600000000000004E-4</v>
      </c>
      <c r="K74" s="28">
        <v>0</v>
      </c>
      <c r="L74" s="44">
        <f t="shared" si="13"/>
        <v>4.2584413489826096E-5</v>
      </c>
      <c r="M74" s="44">
        <f t="shared" si="25"/>
        <v>1.657003074703725E-5</v>
      </c>
      <c r="N74" s="44">
        <f t="shared" si="14"/>
        <v>0</v>
      </c>
      <c r="O74" s="45">
        <f t="shared" si="15"/>
        <v>4.2584413489826096E-5</v>
      </c>
      <c r="P74" s="45">
        <f t="shared" si="16"/>
        <v>1.657003074703725E-5</v>
      </c>
      <c r="Q74" s="45">
        <f t="shared" si="17"/>
        <v>0</v>
      </c>
      <c r="R74" s="45">
        <f t="shared" si="18"/>
        <v>4.2584413489826096E-5</v>
      </c>
      <c r="S74" s="45">
        <f t="shared" si="19"/>
        <v>1.657003074703725E-5</v>
      </c>
      <c r="T74" s="45">
        <f t="shared" si="20"/>
        <v>0</v>
      </c>
      <c r="U74" s="45">
        <f t="shared" si="21"/>
        <v>4.2584413489826103E-5</v>
      </c>
      <c r="V74" s="44">
        <f t="shared" si="22"/>
        <v>1.657003074703725E-5</v>
      </c>
      <c r="W74" s="45">
        <f t="shared" si="23"/>
        <v>0</v>
      </c>
      <c r="X74">
        <f t="shared" si="24"/>
        <v>3.2701637184667104E-4</v>
      </c>
    </row>
    <row r="75" spans="2:24" ht="14.25">
      <c r="B75" s="13">
        <v>730</v>
      </c>
      <c r="C75" s="17">
        <v>0.5931959392931111</v>
      </c>
      <c r="D75" s="17">
        <v>0.5931959392931111</v>
      </c>
      <c r="E75" s="17">
        <v>0.5931959392931111</v>
      </c>
      <c r="F75" s="15">
        <v>5.056952E-2</v>
      </c>
      <c r="H75" s="13">
        <v>730</v>
      </c>
      <c r="I75" s="27">
        <v>1.0449999999999999E-3</v>
      </c>
      <c r="J75" s="27">
        <v>4.0700000000000003E-4</v>
      </c>
      <c r="K75" s="28">
        <v>0</v>
      </c>
      <c r="L75" s="44">
        <f t="shared" si="13"/>
        <v>3.1347527442221846E-5</v>
      </c>
      <c r="M75" s="44">
        <f t="shared" si="25"/>
        <v>1.220903700381272E-5</v>
      </c>
      <c r="N75" s="44">
        <f t="shared" si="14"/>
        <v>0</v>
      </c>
      <c r="O75" s="45">
        <f t="shared" si="15"/>
        <v>3.1347527442221846E-5</v>
      </c>
      <c r="P75" s="45">
        <f t="shared" si="16"/>
        <v>1.220903700381272E-5</v>
      </c>
      <c r="Q75" s="45">
        <f t="shared" si="17"/>
        <v>0</v>
      </c>
      <c r="R75" s="45">
        <f t="shared" si="18"/>
        <v>3.1347527442221846E-5</v>
      </c>
      <c r="S75" s="45">
        <f t="shared" si="19"/>
        <v>1.220903700381272E-5</v>
      </c>
      <c r="T75" s="45">
        <f t="shared" si="20"/>
        <v>0</v>
      </c>
      <c r="U75" s="45">
        <f t="shared" si="21"/>
        <v>3.1347527442221846E-5</v>
      </c>
      <c r="V75" s="44">
        <f t="shared" si="22"/>
        <v>1.2209037003812721E-5</v>
      </c>
      <c r="W75" s="45">
        <f t="shared" si="23"/>
        <v>0</v>
      </c>
      <c r="X75">
        <f t="shared" si="24"/>
        <v>2.4143074729229624E-4</v>
      </c>
    </row>
    <row r="76" spans="2:24" ht="14.25">
      <c r="B76" s="13">
        <v>735</v>
      </c>
      <c r="C76" s="17">
        <v>0.61527094014192107</v>
      </c>
      <c r="D76" s="17">
        <v>0.61527094014192107</v>
      </c>
      <c r="E76" s="17">
        <v>0.61527094014192107</v>
      </c>
      <c r="F76" s="15">
        <v>5.0256040000000002E-2</v>
      </c>
      <c r="H76" s="13">
        <v>735</v>
      </c>
      <c r="I76" s="27">
        <v>7.27E-4</v>
      </c>
      <c r="J76" s="27">
        <v>2.8400000000000002E-4</v>
      </c>
      <c r="K76" s="28">
        <v>0</v>
      </c>
      <c r="L76" s="44">
        <f t="shared" si="13"/>
        <v>2.2479625871449464E-5</v>
      </c>
      <c r="M76" s="44">
        <f t="shared" si="25"/>
        <v>8.7815869979252387E-6</v>
      </c>
      <c r="N76" s="44">
        <f t="shared" si="14"/>
        <v>0</v>
      </c>
      <c r="O76" s="45">
        <f t="shared" si="15"/>
        <v>2.2479625871449464E-5</v>
      </c>
      <c r="P76" s="45">
        <f t="shared" si="16"/>
        <v>8.7815869979252387E-6</v>
      </c>
      <c r="Q76" s="45">
        <f t="shared" si="17"/>
        <v>0</v>
      </c>
      <c r="R76" s="45">
        <f t="shared" si="18"/>
        <v>2.2479625871449464E-5</v>
      </c>
      <c r="S76" s="45">
        <f t="shared" si="19"/>
        <v>8.7815869979252387E-6</v>
      </c>
      <c r="T76" s="45">
        <f t="shared" si="20"/>
        <v>0</v>
      </c>
      <c r="U76" s="45">
        <f t="shared" si="21"/>
        <v>2.2479625871449464E-5</v>
      </c>
      <c r="V76" s="44">
        <f t="shared" si="22"/>
        <v>8.7815869979252387E-6</v>
      </c>
      <c r="W76" s="45">
        <f t="shared" si="23"/>
        <v>0</v>
      </c>
      <c r="X76">
        <f t="shared" si="24"/>
        <v>1.7473694700030561E-4</v>
      </c>
    </row>
    <row r="77" spans="2:24" ht="14.25">
      <c r="B77" s="13">
        <v>740</v>
      </c>
      <c r="C77" s="17">
        <v>0.63734594099073105</v>
      </c>
      <c r="D77" s="17">
        <v>0.63734594099073105</v>
      </c>
      <c r="E77" s="17">
        <v>0.63734594099073105</v>
      </c>
      <c r="F77" s="15">
        <v>5.0201460000000003E-2</v>
      </c>
      <c r="H77" s="13">
        <v>740</v>
      </c>
      <c r="I77" s="27">
        <v>5.0799999999999999E-4</v>
      </c>
      <c r="J77" s="27">
        <v>1.9900000000000001E-4</v>
      </c>
      <c r="K77" s="28">
        <v>0</v>
      </c>
      <c r="L77" s="44">
        <f t="shared" si="13"/>
        <v>1.6253813955506743E-5</v>
      </c>
      <c r="M77" s="44">
        <f t="shared" si="25"/>
        <v>6.3671436557989021E-6</v>
      </c>
      <c r="N77" s="44">
        <f t="shared" si="14"/>
        <v>0</v>
      </c>
      <c r="O77" s="45">
        <f t="shared" si="15"/>
        <v>1.6253813955506743E-5</v>
      </c>
      <c r="P77" s="45">
        <f t="shared" si="16"/>
        <v>6.3671436557989021E-6</v>
      </c>
      <c r="Q77" s="45">
        <f t="shared" si="17"/>
        <v>0</v>
      </c>
      <c r="R77" s="45">
        <f t="shared" si="18"/>
        <v>1.6253813955506743E-5</v>
      </c>
      <c r="S77" s="45">
        <f t="shared" si="19"/>
        <v>6.3671436557989021E-6</v>
      </c>
      <c r="T77" s="45">
        <f t="shared" si="20"/>
        <v>0</v>
      </c>
      <c r="U77" s="45">
        <f t="shared" si="21"/>
        <v>1.6253813955506743E-5</v>
      </c>
      <c r="V77" s="44">
        <f t="shared" si="22"/>
        <v>6.3671436557989012E-6</v>
      </c>
      <c r="W77" s="45">
        <f t="shared" si="23"/>
        <v>0</v>
      </c>
      <c r="X77">
        <f t="shared" si="24"/>
        <v>1.2683184225715548E-4</v>
      </c>
    </row>
    <row r="78" spans="2:24" ht="14.25">
      <c r="B78" s="13">
        <v>745</v>
      </c>
      <c r="C78" s="17">
        <v>0.58856313448545139</v>
      </c>
      <c r="D78" s="17">
        <v>0.58856313448545139</v>
      </c>
      <c r="E78" s="17">
        <v>0.58856313448545139</v>
      </c>
      <c r="F78" s="15">
        <v>5.0098030000000002E-2</v>
      </c>
      <c r="H78" s="13">
        <v>745</v>
      </c>
      <c r="I78" s="27">
        <v>3.5599999999999998E-4</v>
      </c>
      <c r="J78" s="27">
        <v>1.3999999999999999E-4</v>
      </c>
      <c r="K78" s="28">
        <v>0</v>
      </c>
      <c r="L78" s="44">
        <f t="shared" si="13"/>
        <v>1.0496963870331239E-5</v>
      </c>
      <c r="M78" s="44">
        <f t="shared" si="25"/>
        <v>4.1280194995684648E-6</v>
      </c>
      <c r="N78" s="44">
        <f t="shared" si="14"/>
        <v>0</v>
      </c>
      <c r="O78" s="45">
        <f t="shared" si="15"/>
        <v>1.0496963870331239E-5</v>
      </c>
      <c r="P78" s="45">
        <f t="shared" si="16"/>
        <v>4.1280194995684648E-6</v>
      </c>
      <c r="Q78" s="45">
        <f t="shared" si="17"/>
        <v>0</v>
      </c>
      <c r="R78" s="45">
        <f t="shared" si="18"/>
        <v>1.0496963870331239E-5</v>
      </c>
      <c r="S78" s="45">
        <f t="shared" si="19"/>
        <v>4.1280194995684648E-6</v>
      </c>
      <c r="T78" s="45">
        <f t="shared" si="20"/>
        <v>0</v>
      </c>
      <c r="U78" s="45">
        <f t="shared" si="21"/>
        <v>1.0496963870331239E-5</v>
      </c>
      <c r="V78" s="44">
        <f t="shared" si="22"/>
        <v>4.1280194995684648E-6</v>
      </c>
      <c r="W78" s="45">
        <f t="shared" si="23"/>
        <v>0</v>
      </c>
      <c r="X78">
        <f t="shared" si="24"/>
        <v>8.2398838827963192E-5</v>
      </c>
    </row>
    <row r="79" spans="2:24" ht="14.25">
      <c r="B79" s="13">
        <v>750</v>
      </c>
      <c r="C79" s="17">
        <v>0.53978117679014026</v>
      </c>
      <c r="D79" s="17">
        <v>0.53978117679014026</v>
      </c>
      <c r="E79" s="17">
        <v>0.53978117679014026</v>
      </c>
      <c r="F79" s="15">
        <v>5.0168560000000001E-2</v>
      </c>
      <c r="H79" s="13">
        <v>750</v>
      </c>
      <c r="I79" s="27">
        <v>2.5099999999999998E-4</v>
      </c>
      <c r="J79" s="27">
        <v>9.7999999999999997E-5</v>
      </c>
      <c r="K79" s="28">
        <v>0</v>
      </c>
      <c r="L79" s="44">
        <f t="shared" si="13"/>
        <v>6.7970911330213558E-6</v>
      </c>
      <c r="M79" s="44">
        <f t="shared" si="25"/>
        <v>2.6538443467573424E-6</v>
      </c>
      <c r="N79" s="44">
        <f t="shared" si="14"/>
        <v>0</v>
      </c>
      <c r="O79" s="45">
        <f t="shared" si="15"/>
        <v>6.7970911330213558E-6</v>
      </c>
      <c r="P79" s="45">
        <f t="shared" si="16"/>
        <v>2.6538443467573424E-6</v>
      </c>
      <c r="Q79" s="45">
        <f t="shared" si="17"/>
        <v>0</v>
      </c>
      <c r="R79" s="45">
        <f t="shared" si="18"/>
        <v>6.7970911330213558E-6</v>
      </c>
      <c r="S79" s="45">
        <f t="shared" si="19"/>
        <v>2.6538443467573424E-6</v>
      </c>
      <c r="T79" s="45">
        <f t="shared" si="20"/>
        <v>0</v>
      </c>
      <c r="U79" s="45">
        <f t="shared" si="21"/>
        <v>6.7970911330213558E-6</v>
      </c>
      <c r="V79" s="44">
        <f t="shared" si="22"/>
        <v>2.6538443467573424E-6</v>
      </c>
      <c r="W79" s="45">
        <f t="shared" si="23"/>
        <v>0</v>
      </c>
      <c r="X79">
        <f t="shared" si="24"/>
        <v>5.2898555325433744E-5</v>
      </c>
    </row>
    <row r="80" spans="2:24" ht="14.25">
      <c r="B80" s="13">
        <v>755</v>
      </c>
      <c r="C80" s="17">
        <v>0.46689131837164299</v>
      </c>
      <c r="D80" s="17">
        <v>0.46689131837164299</v>
      </c>
      <c r="E80" s="17">
        <v>0.46689131837164299</v>
      </c>
      <c r="F80" s="15">
        <v>5.1142590000000002E-2</v>
      </c>
      <c r="H80" s="13">
        <v>755</v>
      </c>
      <c r="I80" s="27">
        <v>1.7799999999999999E-4</v>
      </c>
      <c r="J80" s="27">
        <v>6.9999999999999994E-5</v>
      </c>
      <c r="K80" s="28">
        <v>0</v>
      </c>
      <c r="L80" s="44">
        <f t="shared" si="13"/>
        <v>4.250289566067192E-6</v>
      </c>
      <c r="M80" s="44">
        <f t="shared" si="25"/>
        <v>1.6714621889028283E-6</v>
      </c>
      <c r="N80" s="44">
        <f t="shared" si="14"/>
        <v>0</v>
      </c>
      <c r="O80" s="45">
        <f t="shared" si="15"/>
        <v>4.250289566067192E-6</v>
      </c>
      <c r="P80" s="45">
        <f t="shared" si="16"/>
        <v>1.6714621889028283E-6</v>
      </c>
      <c r="Q80" s="45">
        <f t="shared" si="17"/>
        <v>0</v>
      </c>
      <c r="R80" s="45">
        <f t="shared" si="18"/>
        <v>4.250289566067192E-6</v>
      </c>
      <c r="S80" s="45">
        <f t="shared" si="19"/>
        <v>1.6714621889028283E-6</v>
      </c>
      <c r="T80" s="45">
        <f t="shared" si="20"/>
        <v>0</v>
      </c>
      <c r="U80" s="45">
        <f t="shared" si="21"/>
        <v>4.250289566067192E-6</v>
      </c>
      <c r="V80" s="44">
        <f t="shared" si="22"/>
        <v>1.6714621889028283E-6</v>
      </c>
      <c r="W80" s="45">
        <f t="shared" si="23"/>
        <v>0</v>
      </c>
      <c r="X80">
        <f t="shared" si="24"/>
        <v>3.2682392286015009E-5</v>
      </c>
    </row>
    <row r="81" spans="2:26" ht="14.25">
      <c r="B81" s="13">
        <v>760</v>
      </c>
      <c r="C81" s="17">
        <v>0.3940023087631141</v>
      </c>
      <c r="D81" s="17">
        <v>0.3940023087631141</v>
      </c>
      <c r="E81" s="17">
        <v>0.3940023087631141</v>
      </c>
      <c r="F81" s="15">
        <v>5.2841810000000003E-2</v>
      </c>
      <c r="H81" s="13">
        <v>760</v>
      </c>
      <c r="I81" s="27">
        <v>1.26E-4</v>
      </c>
      <c r="J81" s="27">
        <v>5.0000000000000002E-5</v>
      </c>
      <c r="K81" s="28">
        <v>0</v>
      </c>
      <c r="L81" s="44">
        <f t="shared" si="13"/>
        <v>2.6232941875419479E-6</v>
      </c>
      <c r="M81" s="44">
        <f t="shared" si="25"/>
        <v>1.0409897569610906E-6</v>
      </c>
      <c r="N81" s="44">
        <f t="shared" si="14"/>
        <v>0</v>
      </c>
      <c r="O81" s="45">
        <f t="shared" si="15"/>
        <v>2.6232941875419479E-6</v>
      </c>
      <c r="P81" s="45">
        <f t="shared" si="16"/>
        <v>1.0409897569610906E-6</v>
      </c>
      <c r="Q81" s="45">
        <f t="shared" si="17"/>
        <v>0</v>
      </c>
      <c r="R81" s="45">
        <f t="shared" si="18"/>
        <v>2.6232941875419479E-6</v>
      </c>
      <c r="S81" s="45">
        <f t="shared" si="19"/>
        <v>1.0409897569610906E-6</v>
      </c>
      <c r="T81" s="45">
        <f t="shared" si="20"/>
        <v>0</v>
      </c>
      <c r="U81" s="45">
        <f t="shared" si="21"/>
        <v>2.6232941875419483E-6</v>
      </c>
      <c r="V81" s="44">
        <f t="shared" si="22"/>
        <v>1.0409897569610906E-6</v>
      </c>
      <c r="W81" s="45">
        <f t="shared" si="23"/>
        <v>0</v>
      </c>
      <c r="X81">
        <f t="shared" si="24"/>
        <v>1.9700115438155706E-5</v>
      </c>
    </row>
    <row r="82" spans="2:26" ht="14.25">
      <c r="B82" s="13">
        <v>765</v>
      </c>
      <c r="C82" s="17">
        <v>0.48052660170441047</v>
      </c>
      <c r="D82" s="17">
        <v>0.48052660170441047</v>
      </c>
      <c r="E82" s="17">
        <v>0.48052660170441047</v>
      </c>
      <c r="F82" s="15">
        <v>5.616662E-2</v>
      </c>
      <c r="H82" s="13">
        <v>765</v>
      </c>
      <c r="I82" s="27">
        <v>9.0000000000000006E-5</v>
      </c>
      <c r="J82" s="27">
        <v>3.6000000000000001E-5</v>
      </c>
      <c r="K82" s="28">
        <v>0</v>
      </c>
      <c r="L82" s="44">
        <f t="shared" si="13"/>
        <v>2.4290599534040678E-6</v>
      </c>
      <c r="M82" s="44">
        <f t="shared" si="25"/>
        <v>9.7162398136162717E-7</v>
      </c>
      <c r="N82" s="44">
        <f t="shared" si="14"/>
        <v>0</v>
      </c>
      <c r="O82" s="45">
        <f t="shared" si="15"/>
        <v>2.4290599534040678E-6</v>
      </c>
      <c r="P82" s="45">
        <f t="shared" si="16"/>
        <v>9.7162398136162717E-7</v>
      </c>
      <c r="Q82" s="45">
        <f t="shared" si="17"/>
        <v>0</v>
      </c>
      <c r="R82" s="45">
        <f t="shared" si="18"/>
        <v>2.4290599534040678E-6</v>
      </c>
      <c r="S82" s="45">
        <f t="shared" si="19"/>
        <v>9.7162398136162717E-7</v>
      </c>
      <c r="T82" s="45">
        <f t="shared" si="20"/>
        <v>0</v>
      </c>
      <c r="U82" s="45">
        <f t="shared" si="21"/>
        <v>2.4290599534040682E-6</v>
      </c>
      <c r="V82" s="44">
        <f t="shared" si="22"/>
        <v>9.7162398136162717E-7</v>
      </c>
      <c r="W82" s="45">
        <f t="shared" si="23"/>
        <v>0</v>
      </c>
      <c r="X82">
        <f t="shared" si="24"/>
        <v>1.7298957661358779E-5</v>
      </c>
    </row>
    <row r="83" spans="2:26" ht="14.25">
      <c r="B83" s="13">
        <v>770</v>
      </c>
      <c r="C83" s="17">
        <v>0.56705089464570679</v>
      </c>
      <c r="D83" s="17">
        <v>0.56705089464570679</v>
      </c>
      <c r="E83" s="17">
        <v>0.56705089464570679</v>
      </c>
      <c r="F83" s="15">
        <v>5.9524380000000002E-2</v>
      </c>
      <c r="H83" s="13">
        <v>770</v>
      </c>
      <c r="I83" s="27">
        <v>6.4999999999999994E-5</v>
      </c>
      <c r="J83" s="27">
        <v>2.5000000000000001E-5</v>
      </c>
      <c r="K83" s="28">
        <v>0</v>
      </c>
      <c r="L83" s="44">
        <f t="shared" si="13"/>
        <v>2.1939679405950159E-6</v>
      </c>
      <c r="M83" s="44">
        <f t="shared" si="25"/>
        <v>8.4383382330577546E-7</v>
      </c>
      <c r="N83" s="44">
        <f t="shared" si="14"/>
        <v>0</v>
      </c>
      <c r="O83" s="45">
        <f t="shared" si="15"/>
        <v>2.1939679405950159E-6</v>
      </c>
      <c r="P83" s="45">
        <f t="shared" si="16"/>
        <v>8.4383382330577546E-7</v>
      </c>
      <c r="Q83" s="45">
        <f t="shared" si="17"/>
        <v>0</v>
      </c>
      <c r="R83" s="45">
        <f t="shared" si="18"/>
        <v>2.1939679405950159E-6</v>
      </c>
      <c r="S83" s="45">
        <f t="shared" si="19"/>
        <v>8.4383382330577546E-7</v>
      </c>
      <c r="T83" s="45">
        <f t="shared" si="20"/>
        <v>0</v>
      </c>
      <c r="U83" s="45">
        <f t="shared" si="21"/>
        <v>2.1939679405950159E-6</v>
      </c>
      <c r="V83" s="44">
        <f t="shared" si="22"/>
        <v>8.4383382330577546E-7</v>
      </c>
      <c r="W83" s="45">
        <f t="shared" si="23"/>
        <v>0</v>
      </c>
      <c r="X83">
        <f t="shared" si="24"/>
        <v>1.417627236614267E-5</v>
      </c>
    </row>
    <row r="84" spans="2:26" ht="14.25">
      <c r="B84" s="13">
        <v>775</v>
      </c>
      <c r="C84" s="17">
        <v>0.55252520965606222</v>
      </c>
      <c r="D84" s="17">
        <v>0.55252520965606222</v>
      </c>
      <c r="E84" s="17">
        <v>0.55252520965606222</v>
      </c>
      <c r="F84" s="15">
        <v>6.3646709999999995E-2</v>
      </c>
      <c r="H84" s="13">
        <v>775</v>
      </c>
      <c r="I84" s="27">
        <v>4.6E-5</v>
      </c>
      <c r="J84" s="27">
        <v>1.8E-5</v>
      </c>
      <c r="K84" s="28">
        <v>0</v>
      </c>
      <c r="L84" s="44">
        <f t="shared" si="13"/>
        <v>1.6176549421867549E-6</v>
      </c>
      <c r="M84" s="44">
        <f t="shared" si="25"/>
        <v>6.3299541216003459E-7</v>
      </c>
      <c r="N84" s="44">
        <f t="shared" si="14"/>
        <v>0</v>
      </c>
      <c r="O84" s="45">
        <f t="shared" si="15"/>
        <v>1.6176549421867549E-6</v>
      </c>
      <c r="P84" s="45">
        <f t="shared" si="16"/>
        <v>6.3299541216003459E-7</v>
      </c>
      <c r="Q84" s="45">
        <f t="shared" si="17"/>
        <v>0</v>
      </c>
      <c r="R84" s="45">
        <f t="shared" si="18"/>
        <v>1.6176549421867549E-6</v>
      </c>
      <c r="S84" s="45">
        <f t="shared" si="19"/>
        <v>6.3299541216003459E-7</v>
      </c>
      <c r="T84" s="45">
        <f t="shared" si="20"/>
        <v>0</v>
      </c>
      <c r="U84" s="45">
        <f t="shared" si="21"/>
        <v>1.6176549421867551E-6</v>
      </c>
      <c r="V84" s="44">
        <f t="shared" si="22"/>
        <v>6.329954121600347E-7</v>
      </c>
      <c r="W84" s="45">
        <f t="shared" si="23"/>
        <v>0</v>
      </c>
      <c r="X84">
        <f t="shared" si="24"/>
        <v>9.9454537738091204E-6</v>
      </c>
    </row>
    <row r="85" spans="2:26" ht="15" thickBot="1">
      <c r="B85" s="18">
        <v>780</v>
      </c>
      <c r="C85" s="17">
        <v>0.53799952466641776</v>
      </c>
      <c r="D85" s="17">
        <v>0.53799952466641776</v>
      </c>
      <c r="E85" s="17">
        <v>0.53799952466641776</v>
      </c>
      <c r="F85" s="15">
        <v>7.3022619999999996E-2</v>
      </c>
      <c r="H85" s="18">
        <v>780</v>
      </c>
      <c r="I85" s="29">
        <v>3.3000000000000003E-5</v>
      </c>
      <c r="J85" s="29">
        <v>1.2999999999999999E-5</v>
      </c>
      <c r="K85" s="30">
        <v>0</v>
      </c>
      <c r="L85" s="44">
        <f t="shared" si="13"/>
        <v>1.296442450046583E-6</v>
      </c>
      <c r="M85" s="44">
        <f t="shared" si="25"/>
        <v>5.107197530486538E-7</v>
      </c>
      <c r="N85" s="44">
        <f t="shared" si="14"/>
        <v>0</v>
      </c>
      <c r="O85" s="45">
        <f t="shared" si="15"/>
        <v>1.296442450046583E-6</v>
      </c>
      <c r="P85" s="45">
        <f t="shared" si="16"/>
        <v>5.107197530486538E-7</v>
      </c>
      <c r="Q85" s="45">
        <f t="shared" si="17"/>
        <v>0</v>
      </c>
      <c r="R85" s="45">
        <f t="shared" si="18"/>
        <v>1.296442450046583E-6</v>
      </c>
      <c r="S85" s="45">
        <f t="shared" si="19"/>
        <v>5.107197530486538E-7</v>
      </c>
      <c r="T85" s="45">
        <f t="shared" si="20"/>
        <v>0</v>
      </c>
      <c r="U85" s="45">
        <f t="shared" si="21"/>
        <v>1.2964424500465828E-6</v>
      </c>
      <c r="V85" s="44">
        <f t="shared" si="22"/>
        <v>5.107197530486538E-7</v>
      </c>
      <c r="W85" s="45">
        <f t="shared" si="23"/>
        <v>0</v>
      </c>
      <c r="X85">
        <f t="shared" si="24"/>
        <v>6.9939938206634304E-6</v>
      </c>
    </row>
    <row r="86" spans="2:26" ht="14.25" thickTop="1">
      <c r="E86" s="2"/>
      <c r="F86" s="22"/>
      <c r="G86" s="22"/>
      <c r="H86" s="22"/>
      <c r="I86" s="42"/>
      <c r="J86"/>
      <c r="K86" s="31" t="s">
        <v>22</v>
      </c>
      <c r="L86" s="32">
        <f t="shared" ref="L86:T86" si="26">SUM(L5:L85)</f>
        <v>2.3631943102006159</v>
      </c>
      <c r="M86" s="32">
        <f t="shared" si="26"/>
        <v>4.3522073988681917</v>
      </c>
      <c r="N86" s="32">
        <f t="shared" si="26"/>
        <v>1.4602373266413826</v>
      </c>
      <c r="O86" s="32">
        <f t="shared" si="26"/>
        <v>2.3631943102006159</v>
      </c>
      <c r="P86" s="32">
        <f t="shared" si="26"/>
        <v>4.3522073988681917</v>
      </c>
      <c r="Q86" s="32">
        <f t="shared" si="26"/>
        <v>1.4602373266413826</v>
      </c>
      <c r="R86" s="32">
        <f t="shared" si="26"/>
        <v>2.3631943102006159</v>
      </c>
      <c r="S86" s="32">
        <f t="shared" si="26"/>
        <v>4.3522073988681917</v>
      </c>
      <c r="T86" s="32">
        <f t="shared" si="26"/>
        <v>1.4602373266413826</v>
      </c>
      <c r="U86" s="32">
        <f>SUM(U5:U85)*X86*5</f>
        <v>11.979464966086383</v>
      </c>
      <c r="V86" s="32">
        <f>SUM(V5:V85)*X86*5</f>
        <v>22.062136759062113</v>
      </c>
      <c r="W86" s="32">
        <f>SUM(W5:W85)*X86*5</f>
        <v>7.4022105677747163</v>
      </c>
      <c r="X86" s="33">
        <f>100/(SUM(X5:X85)*5)</f>
        <v>1.0138366459649628</v>
      </c>
    </row>
    <row r="87" spans="2:26">
      <c r="E87" s="2"/>
      <c r="F87" s="22"/>
      <c r="G87" s="22"/>
      <c r="H87" s="22"/>
      <c r="I87" s="42"/>
      <c r="J87"/>
      <c r="K87" s="31" t="s">
        <v>23</v>
      </c>
      <c r="L87" s="34">
        <f>L86/V86*100</f>
        <v>10.711538669208567</v>
      </c>
      <c r="M87" s="34">
        <f>M86/$V$86*100</f>
        <v>19.727043877925855</v>
      </c>
      <c r="N87" s="34">
        <f>N86/$V$86*100</f>
        <v>6.6187484131226961</v>
      </c>
      <c r="O87" s="34">
        <f>O86/$V$86*100</f>
        <v>10.711538669208567</v>
      </c>
      <c r="P87" s="34">
        <f>P86/$V$86*100</f>
        <v>19.727043877925855</v>
      </c>
      <c r="Q87" s="34">
        <f>Q86/$V$86*100</f>
        <v>6.6187484131226961</v>
      </c>
      <c r="R87" s="34">
        <f>R86/$V$86*100</f>
        <v>10.711538669208567</v>
      </c>
      <c r="S87" s="34">
        <f>S86/$V$86*100</f>
        <v>19.727043877925855</v>
      </c>
      <c r="T87" s="34">
        <f>T86/$V$86*100</f>
        <v>6.6187484131226961</v>
      </c>
      <c r="U87" s="34">
        <f>U86/$V$86*100</f>
        <v>54.298752187572077</v>
      </c>
      <c r="V87" s="34">
        <f>V86/$V$86*100</f>
        <v>100</v>
      </c>
      <c r="W87" s="34">
        <f>W86/$V$86*100</f>
        <v>33.55164845823117</v>
      </c>
      <c r="X87" s="2"/>
    </row>
    <row r="88" spans="2:26">
      <c r="E88" s="2"/>
      <c r="F88" s="22"/>
      <c r="G88" s="22"/>
      <c r="H88" s="22"/>
      <c r="I88" s="42"/>
      <c r="J88"/>
      <c r="K88"/>
      <c r="L88" s="45"/>
      <c r="M88" s="45"/>
      <c r="N88" s="45"/>
      <c r="R88"/>
      <c r="S88" s="44"/>
      <c r="T88"/>
      <c r="U88" s="52"/>
      <c r="V88" s="53"/>
      <c r="W88" s="53"/>
      <c r="X88" s="54"/>
      <c r="Y88" s="51"/>
    </row>
    <row r="89" spans="2:26" ht="16.5">
      <c r="E89" s="2"/>
      <c r="F89" s="22"/>
      <c r="G89" s="22"/>
      <c r="H89" s="22"/>
      <c r="I89" s="42"/>
      <c r="J8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spans="2:26" ht="16.5">
      <c r="E90" s="2"/>
      <c r="F90" s="22"/>
      <c r="G90" s="22"/>
      <c r="H90" s="22"/>
      <c r="I90" s="42"/>
      <c r="J90"/>
      <c r="K90" s="50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spans="2:26" ht="16.5">
      <c r="E91" s="2"/>
      <c r="F91" s="22"/>
      <c r="G91" s="22"/>
      <c r="H91" s="22"/>
      <c r="I91" s="42"/>
      <c r="J91"/>
      <c r="K91" s="35" t="s">
        <v>24</v>
      </c>
      <c r="L91" s="35" t="s">
        <v>30</v>
      </c>
      <c r="M91" s="35" t="s">
        <v>31</v>
      </c>
      <c r="N91" s="36" t="s">
        <v>32</v>
      </c>
      <c r="O91" s="36" t="s">
        <v>33</v>
      </c>
      <c r="P91" s="36" t="s">
        <v>34</v>
      </c>
      <c r="Q91" s="37" t="s">
        <v>35</v>
      </c>
      <c r="R91" s="37" t="s">
        <v>36</v>
      </c>
      <c r="S91" s="37" t="s">
        <v>37</v>
      </c>
      <c r="T91" s="38" t="s">
        <v>26</v>
      </c>
      <c r="U91" s="38" t="s">
        <v>38</v>
      </c>
      <c r="V91" s="38" t="s">
        <v>39</v>
      </c>
      <c r="W91" s="39" t="s">
        <v>40</v>
      </c>
      <c r="X91" s="39" t="s">
        <v>41</v>
      </c>
      <c r="Y91" s="39" t="s">
        <v>42</v>
      </c>
    </row>
    <row r="92" spans="2:26" ht="16.5">
      <c r="E92" s="2"/>
      <c r="F92" s="22"/>
      <c r="G92" s="22"/>
      <c r="H92" s="22"/>
      <c r="I92" s="42"/>
      <c r="J92"/>
      <c r="K92" s="40">
        <v>22.062136759062113</v>
      </c>
      <c r="L92" s="35">
        <v>0.28905316145667298</v>
      </c>
      <c r="M92" s="35">
        <v>0.53233849731602423</v>
      </c>
      <c r="N92" s="41">
        <f>L92*(K92/M92)</f>
        <v>11.979464966086379</v>
      </c>
      <c r="O92" s="41">
        <f>K92</f>
        <v>22.062136759062113</v>
      </c>
      <c r="P92" s="41">
        <f>(1-L92-M92)*(K92/M92)</f>
        <v>7.4022105677747163</v>
      </c>
      <c r="Q92" s="41">
        <f>N92/94.81</f>
        <v>0.12635233589374939</v>
      </c>
      <c r="R92" s="41">
        <f>O92/100</f>
        <v>0.22062136759062112</v>
      </c>
      <c r="S92" s="41">
        <f>P92/107.31</f>
        <v>6.8979690315671569E-2</v>
      </c>
      <c r="T92" s="41">
        <f>IF(Q92&gt;0.008856,Q92^(1/3),(7.787*Q92)+(16/116))</f>
        <v>0.50179665088352854</v>
      </c>
      <c r="U92" s="41">
        <f>IF(R92&gt;0.008856,R92^(1/3),(7.787*R92)+(16/116))</f>
        <v>0.60424888467376781</v>
      </c>
      <c r="V92" s="41">
        <f>IF(S92&gt;0.008856,S92^(1/3),(7.787*S92)+(16/116))</f>
        <v>0.41011634674622499</v>
      </c>
      <c r="W92" s="41">
        <f>(116*U92)-16</f>
        <v>54.092870622157065</v>
      </c>
      <c r="X92" s="41">
        <f>500*(T92-U92)</f>
        <v>-51.226116895119631</v>
      </c>
      <c r="Y92" s="41">
        <f>200*(U92-V92)</f>
        <v>38.826507585508566</v>
      </c>
    </row>
    <row r="93" spans="2:26">
      <c r="E93" s="2"/>
      <c r="F93" s="22"/>
      <c r="G93" s="22"/>
      <c r="H93" s="22"/>
      <c r="I93" s="42"/>
      <c r="J93"/>
      <c r="K93"/>
      <c r="L93" s="45"/>
      <c r="M93" s="45"/>
      <c r="N93" s="45"/>
      <c r="R93"/>
      <c r="S93" s="44"/>
      <c r="T93"/>
      <c r="V93"/>
    </row>
    <row r="94" spans="2:26">
      <c r="E94" s="2"/>
      <c r="F94" s="22"/>
      <c r="G94" s="22"/>
      <c r="H94" s="22"/>
      <c r="I94" s="42"/>
      <c r="J94"/>
      <c r="K94"/>
      <c r="L94" s="45"/>
      <c r="M94" s="45"/>
      <c r="N94" s="45"/>
      <c r="Q94" s="45" t="s">
        <v>25</v>
      </c>
      <c r="R94" t="s">
        <v>43</v>
      </c>
      <c r="S94" s="44"/>
      <c r="T94"/>
      <c r="V94" s="51"/>
      <c r="W94" s="51"/>
      <c r="X94" s="51"/>
      <c r="Y94" s="51"/>
      <c r="Z94" s="51"/>
    </row>
    <row r="95" spans="2:26">
      <c r="E95" s="2"/>
      <c r="F95" s="22"/>
      <c r="G95" s="22"/>
      <c r="H95" s="22"/>
      <c r="I95" s="42"/>
      <c r="J95"/>
      <c r="K95" s="55" t="s">
        <v>5</v>
      </c>
      <c r="L95" s="56">
        <f>L87</f>
        <v>10.711538669208567</v>
      </c>
      <c r="M95" s="56">
        <f>M87</f>
        <v>19.727043877925855</v>
      </c>
      <c r="N95" s="56">
        <f>N87</f>
        <v>6.6187484131226961</v>
      </c>
      <c r="O95" s="57"/>
      <c r="P95" s="55" t="s">
        <v>5</v>
      </c>
      <c r="Q95" s="58">
        <f>L95/SUM(L95:N95)</f>
        <v>0.28905316145667298</v>
      </c>
      <c r="R95" s="58">
        <f>M95/SUM(L95:N95)</f>
        <v>0.53233849731602423</v>
      </c>
      <c r="S95" s="58">
        <f>M95</f>
        <v>19.727043877925855</v>
      </c>
      <c r="T95"/>
      <c r="V95" s="51"/>
      <c r="W95" s="51"/>
      <c r="X95" s="51"/>
      <c r="Y95" s="51"/>
      <c r="Z95" s="51"/>
    </row>
    <row r="96" spans="2:26">
      <c r="E96" s="2"/>
      <c r="F96" s="22"/>
      <c r="G96" s="22"/>
      <c r="H96" s="22"/>
      <c r="I96" s="42"/>
      <c r="J96"/>
      <c r="K96"/>
      <c r="L96" s="45"/>
      <c r="M96" s="45"/>
      <c r="N96" s="45"/>
      <c r="R96"/>
      <c r="S96" s="44"/>
      <c r="T96"/>
      <c r="V96"/>
    </row>
    <row r="97" spans="5:22">
      <c r="E97" s="2"/>
      <c r="F97" s="22"/>
      <c r="G97" s="22"/>
      <c r="H97" s="22"/>
      <c r="I97" s="42"/>
      <c r="J97"/>
      <c r="K97"/>
      <c r="L97" s="45"/>
      <c r="M97" s="45"/>
      <c r="N97" s="45"/>
      <c r="R97"/>
      <c r="S97" s="44"/>
      <c r="T97"/>
      <c r="V97"/>
    </row>
    <row r="98" spans="5:22">
      <c r="E98" s="2"/>
      <c r="F98" s="22"/>
      <c r="G98" s="22"/>
      <c r="H98" s="22"/>
      <c r="I98" s="42"/>
      <c r="J98"/>
      <c r="K98"/>
      <c r="L98" s="45"/>
      <c r="M98" s="45"/>
      <c r="N98" s="45"/>
      <c r="R98"/>
      <c r="S98" s="44"/>
      <c r="T98"/>
      <c r="V98"/>
    </row>
    <row r="99" spans="5:22">
      <c r="E99" s="2"/>
      <c r="F99" s="22"/>
      <c r="G99" s="22"/>
      <c r="H99" s="22"/>
      <c r="I99" s="42"/>
      <c r="J99"/>
      <c r="K99"/>
      <c r="L99" s="45"/>
      <c r="M99" s="45"/>
      <c r="N99" s="45"/>
      <c r="R99"/>
      <c r="S99" s="44"/>
      <c r="T99"/>
      <c r="V99"/>
    </row>
    <row r="100" spans="5:22">
      <c r="E100" s="2"/>
      <c r="F100" s="22"/>
      <c r="G100" s="22"/>
      <c r="H100" s="22"/>
      <c r="I100" s="42"/>
      <c r="J100"/>
      <c r="K100"/>
      <c r="L100" s="45"/>
      <c r="M100" s="45"/>
      <c r="N100" s="45"/>
      <c r="R100"/>
      <c r="S100" s="44"/>
      <c r="T100"/>
      <c r="V100"/>
    </row>
    <row r="101" spans="5:22">
      <c r="E101" s="2"/>
      <c r="F101" s="22"/>
      <c r="G101" s="22"/>
      <c r="H101" s="22"/>
      <c r="I101" s="42"/>
      <c r="J101"/>
      <c r="K101"/>
      <c r="L101" s="45"/>
      <c r="M101" s="45"/>
      <c r="N101" s="45"/>
      <c r="R101"/>
      <c r="S101" s="44"/>
      <c r="T101"/>
      <c r="V101"/>
    </row>
    <row r="102" spans="5:22">
      <c r="E102" s="2"/>
      <c r="F102" s="22"/>
      <c r="G102" s="22"/>
      <c r="H102" s="22"/>
      <c r="I102" s="42"/>
      <c r="J102"/>
      <c r="K102"/>
      <c r="L102" s="45"/>
      <c r="M102" s="45"/>
      <c r="N102" s="45"/>
      <c r="R102"/>
      <c r="S102" s="44"/>
      <c r="T102"/>
      <c r="V102"/>
    </row>
    <row r="103" spans="5:22">
      <c r="E103" s="2"/>
      <c r="F103" s="22"/>
      <c r="G103" s="22"/>
      <c r="H103" s="22"/>
      <c r="I103" s="42"/>
      <c r="J103"/>
      <c r="K103"/>
      <c r="L103" s="45"/>
      <c r="M103" s="45"/>
      <c r="N103" s="45"/>
      <c r="R103"/>
      <c r="S103" s="44"/>
      <c r="T103"/>
      <c r="V103"/>
    </row>
    <row r="104" spans="5:22">
      <c r="E104" s="2"/>
      <c r="F104" s="22"/>
      <c r="G104" s="22"/>
      <c r="H104" s="22"/>
      <c r="I104" s="42"/>
      <c r="J104"/>
      <c r="K104"/>
      <c r="L104" s="45"/>
      <c r="M104" s="45"/>
      <c r="N104" s="45"/>
      <c r="R104"/>
      <c r="S104" s="44"/>
      <c r="T104"/>
      <c r="V104"/>
    </row>
    <row r="105" spans="5:22">
      <c r="E105" s="2"/>
      <c r="F105" s="22"/>
      <c r="G105" s="22"/>
      <c r="H105" s="22"/>
      <c r="I105" s="42"/>
      <c r="J105"/>
      <c r="K105"/>
      <c r="L105" s="45"/>
      <c r="M105" s="45"/>
      <c r="N105" s="45"/>
      <c r="R105"/>
      <c r="S105" s="44"/>
      <c r="T105"/>
      <c r="V105"/>
    </row>
    <row r="106" spans="5:22">
      <c r="E106" s="2"/>
      <c r="F106" s="22"/>
      <c r="G106" s="22"/>
      <c r="H106" s="22"/>
      <c r="I106" s="42"/>
      <c r="J106"/>
      <c r="K106"/>
      <c r="L106" s="45"/>
      <c r="M106" s="45"/>
      <c r="N106" s="45"/>
      <c r="R106"/>
      <c r="S106" s="44"/>
      <c r="T106"/>
      <c r="V106"/>
    </row>
    <row r="107" spans="5:22">
      <c r="E107" s="2"/>
      <c r="F107" s="22"/>
      <c r="G107" s="22"/>
      <c r="H107" s="22"/>
      <c r="I107" s="42"/>
      <c r="J107"/>
      <c r="K107"/>
      <c r="L107" s="45"/>
      <c r="M107" s="45"/>
      <c r="N107" s="45"/>
      <c r="R107"/>
      <c r="S107" s="44"/>
      <c r="T107"/>
      <c r="V107"/>
    </row>
    <row r="108" spans="5:22">
      <c r="E108" s="2"/>
      <c r="F108" s="22"/>
      <c r="G108" s="22"/>
      <c r="H108" s="22"/>
      <c r="I108" s="42"/>
      <c r="J108"/>
      <c r="K108"/>
      <c r="L108" s="45"/>
      <c r="M108" s="45"/>
      <c r="N108" s="45"/>
      <c r="R108"/>
      <c r="S108" s="44"/>
      <c r="T108"/>
      <c r="V108"/>
    </row>
    <row r="109" spans="5:22">
      <c r="E109" s="2"/>
      <c r="F109" s="22"/>
      <c r="G109" s="22"/>
      <c r="H109" s="22"/>
      <c r="I109" s="42"/>
      <c r="J109"/>
      <c r="K109"/>
      <c r="L109" s="45"/>
      <c r="M109" s="45"/>
      <c r="N109" s="45"/>
      <c r="R109"/>
      <c r="S109" s="44"/>
      <c r="T109"/>
      <c r="V109"/>
    </row>
    <row r="110" spans="5:22">
      <c r="E110" s="2"/>
      <c r="F110" s="22"/>
      <c r="G110" s="22"/>
      <c r="H110" s="22"/>
      <c r="I110" s="42"/>
      <c r="J110"/>
      <c r="K110"/>
      <c r="L110" s="45"/>
      <c r="M110" s="45"/>
      <c r="N110" s="45"/>
      <c r="R110"/>
      <c r="S110" s="44"/>
      <c r="T110"/>
      <c r="V110"/>
    </row>
    <row r="111" spans="5:22">
      <c r="E111" s="2"/>
      <c r="F111" s="22"/>
      <c r="G111" s="22"/>
      <c r="H111" s="22"/>
      <c r="I111" s="42"/>
      <c r="J111"/>
      <c r="K111"/>
      <c r="L111" s="45"/>
      <c r="M111" s="45"/>
      <c r="N111" s="45"/>
      <c r="R111"/>
      <c r="S111" s="44"/>
      <c r="T111"/>
      <c r="V111"/>
    </row>
    <row r="112" spans="5:22">
      <c r="E112" s="2"/>
      <c r="F112" s="22"/>
      <c r="G112" s="22"/>
      <c r="H112" s="22"/>
      <c r="I112" s="42"/>
      <c r="J112"/>
      <c r="K112"/>
      <c r="L112" s="45"/>
      <c r="M112" s="45"/>
      <c r="N112" s="45"/>
      <c r="R112"/>
      <c r="S112" s="44"/>
      <c r="T112"/>
      <c r="V112"/>
    </row>
    <row r="113" spans="5:22">
      <c r="E113" s="2"/>
      <c r="F113" s="22"/>
      <c r="G113" s="22"/>
      <c r="H113" s="22"/>
      <c r="I113" s="42"/>
      <c r="J113"/>
      <c r="K113"/>
      <c r="L113" s="45"/>
      <c r="M113" s="45"/>
      <c r="N113" s="45"/>
      <c r="R113"/>
      <c r="S113" s="44"/>
      <c r="T113"/>
      <c r="V113"/>
    </row>
    <row r="114" spans="5:22">
      <c r="E114" s="2"/>
      <c r="F114" s="22"/>
      <c r="G114" s="22"/>
      <c r="H114" s="22"/>
      <c r="I114" s="42"/>
      <c r="J114"/>
      <c r="K114"/>
      <c r="L114" s="45"/>
      <c r="M114" s="45"/>
      <c r="N114" s="45"/>
      <c r="R114"/>
      <c r="S114" s="44"/>
      <c r="T114"/>
      <c r="V114"/>
    </row>
    <row r="115" spans="5:22">
      <c r="E115" s="2"/>
      <c r="F115" s="22"/>
      <c r="G115" s="22"/>
      <c r="H115" s="22"/>
      <c r="I115" s="42"/>
      <c r="J115"/>
      <c r="K115"/>
      <c r="L115" s="45"/>
      <c r="M115" s="45"/>
      <c r="N115" s="45"/>
      <c r="R115"/>
      <c r="S115" s="44"/>
      <c r="T115"/>
      <c r="V115"/>
    </row>
    <row r="116" spans="5:22">
      <c r="E116" s="2"/>
      <c r="F116" s="22"/>
      <c r="G116" s="22"/>
      <c r="H116" s="22"/>
      <c r="I116" s="42"/>
      <c r="J116"/>
      <c r="K116"/>
      <c r="L116" s="45"/>
      <c r="M116" s="45"/>
      <c r="N116" s="45"/>
      <c r="R116"/>
      <c r="S116" s="44"/>
      <c r="T116"/>
      <c r="V116"/>
    </row>
    <row r="117" spans="5:22">
      <c r="E117" s="2"/>
      <c r="F117" s="22"/>
      <c r="G117" s="22"/>
      <c r="H117" s="22"/>
      <c r="I117" s="42"/>
      <c r="J117"/>
      <c r="K117"/>
      <c r="L117" s="45"/>
      <c r="M117" s="45"/>
      <c r="N117" s="45"/>
      <c r="R117"/>
      <c r="S117" s="44"/>
      <c r="T117"/>
      <c r="V117"/>
    </row>
    <row r="118" spans="5:22">
      <c r="E118" s="2"/>
      <c r="F118" s="22"/>
      <c r="G118" s="22"/>
      <c r="H118" s="22"/>
      <c r="I118" s="42"/>
      <c r="J118"/>
      <c r="K118"/>
      <c r="L118" s="45"/>
      <c r="M118" s="45"/>
      <c r="N118" s="45"/>
      <c r="R118"/>
      <c r="S118" s="44"/>
      <c r="T118"/>
      <c r="V118"/>
    </row>
    <row r="119" spans="5:22">
      <c r="E119" s="2"/>
      <c r="F119" s="22"/>
      <c r="G119" s="22"/>
      <c r="H119" s="22"/>
      <c r="I119" s="42"/>
      <c r="J119"/>
      <c r="K119"/>
      <c r="L119" s="45"/>
      <c r="M119" s="45"/>
      <c r="N119" s="45"/>
      <c r="R119"/>
      <c r="S119" s="44"/>
      <c r="T119"/>
      <c r="V119"/>
    </row>
    <row r="120" spans="5:22">
      <c r="E120" s="2"/>
      <c r="F120" s="22"/>
      <c r="G120" s="22"/>
      <c r="H120" s="22"/>
      <c r="I120" s="42"/>
      <c r="J120"/>
      <c r="K120"/>
      <c r="L120" s="45"/>
      <c r="M120" s="45"/>
      <c r="N120" s="45"/>
      <c r="R120"/>
      <c r="S120" s="44"/>
      <c r="T120"/>
      <c r="V120"/>
    </row>
    <row r="121" spans="5:22">
      <c r="E121" s="2"/>
      <c r="F121" s="22"/>
      <c r="G121" s="22"/>
      <c r="H121" s="22"/>
      <c r="I121" s="42"/>
      <c r="J121"/>
      <c r="K121"/>
      <c r="L121" s="45"/>
      <c r="M121" s="45"/>
      <c r="N121" s="45"/>
      <c r="R121"/>
      <c r="S121" s="44"/>
      <c r="T121"/>
      <c r="V121"/>
    </row>
    <row r="122" spans="5:22">
      <c r="E122" s="2"/>
      <c r="F122" s="22"/>
      <c r="G122" s="22"/>
      <c r="H122" s="22"/>
      <c r="I122" s="42"/>
      <c r="J122"/>
      <c r="K122"/>
      <c r="L122" s="45"/>
      <c r="M122" s="45"/>
      <c r="N122" s="45"/>
      <c r="R122"/>
      <c r="S122" s="44"/>
      <c r="T122"/>
      <c r="V122"/>
    </row>
    <row r="123" spans="5:22">
      <c r="E123" s="2"/>
      <c r="F123" s="22"/>
      <c r="G123" s="22"/>
      <c r="H123" s="22"/>
      <c r="I123" s="42"/>
      <c r="J123"/>
      <c r="K123"/>
      <c r="L123" s="45"/>
      <c r="M123" s="45"/>
      <c r="N123" s="45"/>
      <c r="R123"/>
      <c r="S123" s="44"/>
      <c r="T123"/>
      <c r="V123"/>
    </row>
    <row r="124" spans="5:22">
      <c r="E124" s="2"/>
      <c r="F124" s="22"/>
      <c r="G124" s="22"/>
      <c r="H124" s="22"/>
      <c r="I124" s="42"/>
      <c r="J124"/>
      <c r="K124"/>
      <c r="L124" s="45"/>
      <c r="M124" s="45"/>
      <c r="N124" s="45"/>
      <c r="R124"/>
      <c r="S124" s="44"/>
      <c r="T124"/>
      <c r="V124"/>
    </row>
    <row r="125" spans="5:22">
      <c r="E125" s="2"/>
      <c r="F125" s="22"/>
      <c r="G125" s="22"/>
      <c r="H125" s="22"/>
      <c r="I125" s="42"/>
      <c r="J125"/>
      <c r="K125"/>
      <c r="L125" s="45"/>
      <c r="M125" s="45"/>
      <c r="N125" s="45"/>
      <c r="R125"/>
      <c r="S125" s="44"/>
      <c r="T125"/>
      <c r="V125"/>
    </row>
    <row r="126" spans="5:22">
      <c r="E126" s="2"/>
      <c r="F126" s="22"/>
      <c r="G126" s="22"/>
      <c r="H126" s="22"/>
      <c r="I126" s="42"/>
      <c r="J126"/>
      <c r="K126"/>
      <c r="L126" s="45"/>
      <c r="M126" s="45"/>
      <c r="N126" s="45"/>
      <c r="R126"/>
      <c r="S126" s="44"/>
      <c r="T126"/>
      <c r="V126"/>
    </row>
    <row r="127" spans="5:22">
      <c r="E127" s="2"/>
      <c r="F127" s="22"/>
      <c r="G127" s="22"/>
      <c r="H127" s="22"/>
      <c r="I127" s="42"/>
      <c r="J127"/>
      <c r="K127"/>
      <c r="L127" s="45"/>
      <c r="M127" s="45"/>
      <c r="N127" s="45"/>
      <c r="R127"/>
      <c r="S127" s="44"/>
      <c r="T127"/>
      <c r="V127"/>
    </row>
    <row r="128" spans="5:22">
      <c r="E128" s="2"/>
      <c r="F128" s="22"/>
      <c r="G128" s="22"/>
      <c r="H128" s="22"/>
      <c r="I128" s="42"/>
      <c r="J128"/>
      <c r="K128"/>
      <c r="L128" s="45"/>
      <c r="M128" s="45"/>
      <c r="N128" s="45"/>
      <c r="R128"/>
      <c r="S128" s="44"/>
      <c r="T128"/>
      <c r="V128"/>
    </row>
    <row r="129" spans="5:22">
      <c r="E129" s="2"/>
      <c r="F129" s="22"/>
      <c r="G129" s="22"/>
      <c r="H129" s="22"/>
      <c r="I129" s="42"/>
      <c r="J129"/>
      <c r="K129"/>
      <c r="L129" s="45"/>
      <c r="M129" s="45"/>
      <c r="N129" s="45"/>
      <c r="R129"/>
      <c r="S129" s="44"/>
      <c r="T129"/>
      <c r="V129"/>
    </row>
    <row r="130" spans="5:22">
      <c r="E130" s="2"/>
      <c r="F130" s="22"/>
      <c r="G130" s="22"/>
      <c r="H130" s="22"/>
      <c r="I130" s="42"/>
      <c r="J130"/>
      <c r="K130"/>
      <c r="L130" s="45"/>
      <c r="M130" s="45"/>
      <c r="N130" s="45"/>
      <c r="R130"/>
      <c r="S130" s="44"/>
      <c r="T130"/>
      <c r="V130"/>
    </row>
    <row r="131" spans="5:22">
      <c r="E131" s="2"/>
      <c r="F131" s="22"/>
      <c r="G131" s="22"/>
      <c r="H131" s="22"/>
      <c r="I131" s="42"/>
      <c r="J131"/>
      <c r="K131"/>
      <c r="L131" s="45"/>
      <c r="M131" s="45"/>
      <c r="N131" s="45"/>
      <c r="R131"/>
      <c r="S131" s="44"/>
      <c r="T131"/>
      <c r="V131"/>
    </row>
    <row r="132" spans="5:22">
      <c r="E132" s="2"/>
      <c r="F132" s="22"/>
      <c r="G132" s="22"/>
      <c r="H132" s="22"/>
      <c r="I132" s="42"/>
      <c r="J132"/>
      <c r="K132"/>
      <c r="L132" s="45"/>
      <c r="M132" s="45"/>
      <c r="N132" s="45"/>
      <c r="R132"/>
      <c r="S132" s="44"/>
      <c r="T132"/>
      <c r="V132"/>
    </row>
    <row r="133" spans="5:22">
      <c r="E133" s="2"/>
      <c r="F133" s="22"/>
      <c r="G133" s="22"/>
      <c r="H133" s="22"/>
      <c r="I133" s="42"/>
      <c r="J133"/>
      <c r="K133"/>
      <c r="L133" s="45"/>
      <c r="M133" s="45"/>
      <c r="N133" s="45"/>
      <c r="R133"/>
      <c r="S133" s="44"/>
      <c r="T133"/>
      <c r="V133"/>
    </row>
    <row r="134" spans="5:22">
      <c r="E134" s="2"/>
      <c r="F134" s="22"/>
      <c r="G134" s="22"/>
      <c r="H134" s="22"/>
      <c r="I134" s="42"/>
      <c r="J134"/>
      <c r="K134"/>
      <c r="L134" s="45"/>
      <c r="M134" s="45"/>
      <c r="N134" s="45"/>
      <c r="R134"/>
      <c r="S134" s="44"/>
      <c r="T134"/>
      <c r="V134"/>
    </row>
    <row r="135" spans="5:22">
      <c r="E135" s="2"/>
      <c r="F135" s="22"/>
      <c r="G135" s="22"/>
      <c r="H135" s="22"/>
      <c r="I135" s="42"/>
      <c r="J135"/>
      <c r="K135"/>
      <c r="L135" s="45"/>
      <c r="M135" s="45"/>
      <c r="N135" s="45"/>
      <c r="R135"/>
      <c r="S135" s="44"/>
      <c r="T135"/>
      <c r="V135"/>
    </row>
    <row r="136" spans="5:22">
      <c r="E136" s="2"/>
      <c r="F136" s="22"/>
      <c r="G136" s="22"/>
      <c r="H136" s="22"/>
      <c r="I136" s="42"/>
      <c r="J136"/>
      <c r="K136"/>
      <c r="L136" s="45"/>
      <c r="M136" s="45"/>
      <c r="N136" s="45"/>
      <c r="R136"/>
      <c r="S136" s="44"/>
      <c r="T136"/>
      <c r="V136"/>
    </row>
    <row r="137" spans="5:22">
      <c r="E137" s="2"/>
      <c r="F137" s="22"/>
      <c r="G137" s="22"/>
      <c r="H137" s="22"/>
      <c r="I137" s="42"/>
      <c r="J137"/>
      <c r="K137"/>
      <c r="L137" s="45"/>
      <c r="M137" s="45"/>
      <c r="N137" s="45"/>
      <c r="R137"/>
      <c r="S137" s="44"/>
      <c r="T137"/>
      <c r="V137"/>
    </row>
    <row r="138" spans="5:22">
      <c r="E138" s="2"/>
      <c r="F138" s="22"/>
      <c r="G138" s="22"/>
      <c r="H138" s="22"/>
      <c r="I138" s="42"/>
      <c r="J138"/>
      <c r="K138"/>
      <c r="L138" s="45"/>
      <c r="M138" s="45"/>
      <c r="N138" s="45"/>
      <c r="R138"/>
      <c r="S138" s="44"/>
      <c r="T138"/>
      <c r="V138"/>
    </row>
    <row r="139" spans="5:22">
      <c r="E139" s="2"/>
      <c r="F139" s="22"/>
      <c r="G139" s="22"/>
      <c r="H139" s="22"/>
      <c r="I139" s="42"/>
      <c r="J139"/>
      <c r="K139"/>
      <c r="L139" s="45"/>
      <c r="M139" s="45"/>
      <c r="N139" s="45"/>
      <c r="R139"/>
      <c r="S139" s="44"/>
      <c r="T139"/>
      <c r="V139"/>
    </row>
    <row r="140" spans="5:22">
      <c r="E140" s="2"/>
      <c r="F140" s="22"/>
      <c r="G140" s="22"/>
      <c r="H140" s="22"/>
      <c r="I140" s="42"/>
      <c r="J140"/>
      <c r="K140"/>
      <c r="L140" s="45"/>
      <c r="M140" s="45"/>
      <c r="N140" s="45"/>
      <c r="R140"/>
      <c r="S140" s="44"/>
      <c r="T140"/>
      <c r="V140"/>
    </row>
    <row r="141" spans="5:22">
      <c r="E141" s="2"/>
      <c r="F141" s="22"/>
      <c r="G141" s="22"/>
      <c r="H141" s="22"/>
      <c r="I141" s="42"/>
      <c r="J141"/>
      <c r="K141"/>
      <c r="L141" s="45"/>
      <c r="M141" s="45"/>
      <c r="N141" s="45"/>
      <c r="R141"/>
      <c r="S141" s="44"/>
      <c r="T141"/>
      <c r="V141"/>
    </row>
    <row r="142" spans="5:22">
      <c r="E142" s="2"/>
      <c r="F142" s="22"/>
      <c r="G142" s="22"/>
      <c r="H142" s="22"/>
      <c r="I142" s="42"/>
      <c r="J142"/>
      <c r="K142"/>
      <c r="L142" s="45"/>
      <c r="M142" s="45"/>
      <c r="N142" s="45"/>
      <c r="R142"/>
      <c r="S142" s="44"/>
      <c r="T142"/>
      <c r="V142"/>
    </row>
    <row r="143" spans="5:22">
      <c r="E143" s="2"/>
      <c r="F143" s="22"/>
      <c r="G143" s="22"/>
      <c r="H143" s="22"/>
      <c r="I143" s="42"/>
      <c r="J143"/>
      <c r="K143"/>
      <c r="L143" s="45"/>
      <c r="M143" s="45"/>
      <c r="N143" s="45"/>
      <c r="R143"/>
      <c r="S143" s="44"/>
      <c r="T143"/>
      <c r="V143"/>
    </row>
    <row r="144" spans="5:22">
      <c r="E144" s="2"/>
      <c r="F144" s="22"/>
      <c r="G144" s="22"/>
      <c r="H144" s="22"/>
      <c r="I144" s="42"/>
      <c r="J144"/>
      <c r="K144"/>
      <c r="L144" s="45"/>
      <c r="M144" s="45"/>
      <c r="N144" s="45"/>
      <c r="R144"/>
      <c r="S144" s="44"/>
      <c r="T144"/>
      <c r="V144"/>
    </row>
    <row r="145" spans="5:22">
      <c r="E145" s="2"/>
      <c r="F145" s="22"/>
      <c r="G145" s="22"/>
      <c r="H145" s="22"/>
      <c r="I145" s="42"/>
      <c r="J145"/>
      <c r="K145"/>
      <c r="L145" s="45"/>
      <c r="M145" s="45"/>
      <c r="N145" s="45"/>
      <c r="R145"/>
      <c r="S145" s="44"/>
      <c r="T145"/>
      <c r="V145"/>
    </row>
    <row r="146" spans="5:22">
      <c r="E146" s="2"/>
      <c r="F146" s="22"/>
      <c r="G146" s="22"/>
      <c r="H146" s="22"/>
      <c r="I146" s="42"/>
      <c r="J146"/>
      <c r="K146"/>
      <c r="L146" s="45"/>
      <c r="M146" s="45"/>
      <c r="N146" s="45"/>
      <c r="R146"/>
      <c r="S146" s="44"/>
      <c r="T146"/>
      <c r="V146"/>
    </row>
    <row r="147" spans="5:22">
      <c r="E147" s="2"/>
      <c r="F147" s="22"/>
      <c r="G147" s="22"/>
      <c r="H147" s="22"/>
      <c r="I147" s="42"/>
      <c r="J147"/>
      <c r="K147"/>
      <c r="L147" s="45"/>
      <c r="M147" s="45"/>
      <c r="N147" s="45"/>
      <c r="R147"/>
      <c r="S147" s="44"/>
      <c r="T147"/>
      <c r="V147"/>
    </row>
    <row r="148" spans="5:22">
      <c r="E148" s="2"/>
      <c r="F148" s="22"/>
      <c r="G148" s="22"/>
      <c r="H148" s="22"/>
      <c r="I148" s="42"/>
      <c r="J148"/>
      <c r="K148"/>
      <c r="L148" s="45"/>
      <c r="M148" s="45"/>
      <c r="N148" s="45"/>
      <c r="R148"/>
      <c r="S148" s="44"/>
      <c r="T148"/>
      <c r="V148"/>
    </row>
    <row r="149" spans="5:22">
      <c r="E149" s="2"/>
      <c r="F149" s="22"/>
      <c r="G149" s="22"/>
      <c r="H149" s="22"/>
      <c r="I149" s="42"/>
      <c r="J149"/>
      <c r="K149"/>
      <c r="L149" s="45"/>
      <c r="M149" s="45"/>
      <c r="N149" s="45"/>
      <c r="R149"/>
      <c r="S149" s="44"/>
      <c r="T149"/>
      <c r="V149"/>
    </row>
    <row r="150" spans="5:22">
      <c r="E150" s="2"/>
      <c r="F150" s="22"/>
      <c r="G150" s="22"/>
      <c r="H150" s="22"/>
      <c r="I150" s="42"/>
      <c r="J150"/>
      <c r="K150"/>
      <c r="L150" s="45"/>
      <c r="M150" s="45"/>
      <c r="N150" s="45"/>
      <c r="R150"/>
      <c r="S150" s="44"/>
      <c r="T150"/>
      <c r="V150"/>
    </row>
    <row r="151" spans="5:22">
      <c r="E151" s="2"/>
      <c r="F151" s="22"/>
      <c r="G151" s="22"/>
      <c r="H151" s="22"/>
      <c r="I151" s="42"/>
      <c r="J151"/>
      <c r="K151"/>
      <c r="L151" s="45"/>
      <c r="M151" s="45"/>
      <c r="N151" s="45"/>
      <c r="R151"/>
      <c r="S151" s="44"/>
      <c r="T151"/>
      <c r="V151"/>
    </row>
    <row r="152" spans="5:22">
      <c r="E152" s="2"/>
      <c r="F152" s="22"/>
      <c r="G152" s="22"/>
      <c r="H152" s="22"/>
      <c r="I152" s="42"/>
      <c r="J152"/>
      <c r="K152"/>
      <c r="L152" s="45"/>
      <c r="M152" s="45"/>
      <c r="N152" s="45"/>
      <c r="R152"/>
      <c r="S152" s="44"/>
      <c r="T152"/>
      <c r="V152"/>
    </row>
    <row r="153" spans="5:22">
      <c r="E153" s="2"/>
      <c r="F153" s="22"/>
      <c r="G153" s="22"/>
      <c r="H153" s="22"/>
      <c r="I153" s="42"/>
      <c r="J153"/>
      <c r="K153"/>
      <c r="L153" s="45"/>
      <c r="M153" s="45"/>
      <c r="N153" s="45"/>
      <c r="R153"/>
      <c r="S153" s="44"/>
      <c r="T153"/>
      <c r="V153"/>
    </row>
    <row r="154" spans="5:22">
      <c r="E154" s="2"/>
      <c r="F154" s="22"/>
      <c r="G154" s="22"/>
      <c r="H154" s="22"/>
      <c r="I154" s="42"/>
      <c r="J154"/>
      <c r="K154"/>
      <c r="L154" s="45"/>
      <c r="M154" s="45"/>
      <c r="N154" s="45"/>
      <c r="R154"/>
      <c r="S154" s="44"/>
      <c r="T154"/>
      <c r="V154"/>
    </row>
    <row r="155" spans="5:22">
      <c r="E155" s="2"/>
      <c r="F155" s="22"/>
      <c r="G155" s="22"/>
      <c r="H155" s="22"/>
      <c r="I155" s="42"/>
      <c r="J155"/>
      <c r="K155"/>
      <c r="L155" s="45"/>
      <c r="M155" s="45"/>
      <c r="N155" s="45"/>
      <c r="R155"/>
      <c r="S155" s="44"/>
      <c r="T155"/>
      <c r="V155"/>
    </row>
    <row r="156" spans="5:22">
      <c r="E156" s="2"/>
      <c r="F156" s="22"/>
      <c r="G156" s="22"/>
      <c r="H156" s="22"/>
      <c r="I156" s="42"/>
      <c r="J156"/>
      <c r="V156"/>
    </row>
    <row r="157" spans="5:22">
      <c r="E157" s="2"/>
      <c r="F157" s="22"/>
      <c r="G157" s="22"/>
      <c r="H157" s="22"/>
      <c r="I157" s="42"/>
      <c r="J157"/>
    </row>
    <row r="158" spans="5:22">
      <c r="E158" s="2"/>
      <c r="F158" s="22"/>
      <c r="G158" s="22"/>
      <c r="H158" s="22"/>
      <c r="I158" s="42"/>
      <c r="J158"/>
    </row>
    <row r="159" spans="5:22">
      <c r="F159" s="19"/>
    </row>
    <row r="160" spans="5:22">
      <c r="F160" s="19"/>
    </row>
    <row r="161" spans="6:6">
      <c r="F161" s="19"/>
    </row>
    <row r="162" spans="6:6">
      <c r="F162" s="19"/>
    </row>
    <row r="163" spans="6:6">
      <c r="F163" s="19"/>
    </row>
    <row r="164" spans="6:6">
      <c r="F164" s="19"/>
    </row>
    <row r="165" spans="6:6">
      <c r="F165" s="19"/>
    </row>
    <row r="166" spans="6:6">
      <c r="F166" s="19"/>
    </row>
    <row r="167" spans="6:6">
      <c r="F167" s="19"/>
    </row>
    <row r="168" spans="6:6">
      <c r="F168" s="19"/>
    </row>
    <row r="169" spans="6:6">
      <c r="F169" s="19"/>
    </row>
    <row r="170" spans="6:6">
      <c r="F170" s="19"/>
    </row>
    <row r="171" spans="6:6">
      <c r="F171" s="19"/>
    </row>
    <row r="172" spans="6:6">
      <c r="F172" s="19"/>
    </row>
    <row r="173" spans="6:6">
      <c r="F173" s="19"/>
    </row>
    <row r="174" spans="6:6">
      <c r="F174" s="19"/>
    </row>
    <row r="175" spans="6:6">
      <c r="F175" s="19"/>
    </row>
    <row r="176" spans="6:6">
      <c r="F176" s="19"/>
    </row>
    <row r="177" spans="6:6">
      <c r="F177" s="19"/>
    </row>
    <row r="178" spans="6:6">
      <c r="F178" s="19"/>
    </row>
    <row r="179" spans="6:6">
      <c r="F179" s="19"/>
    </row>
    <row r="180" spans="6:6">
      <c r="F180" s="19"/>
    </row>
    <row r="181" spans="6:6">
      <c r="F181" s="19"/>
    </row>
    <row r="182" spans="6:6">
      <c r="F182" s="19"/>
    </row>
    <row r="183" spans="6:6">
      <c r="F183" s="19"/>
    </row>
    <row r="184" spans="6:6">
      <c r="F184" s="19"/>
    </row>
    <row r="185" spans="6:6">
      <c r="F185" s="19"/>
    </row>
    <row r="186" spans="6:6">
      <c r="F186" s="19"/>
    </row>
    <row r="187" spans="6:6">
      <c r="F187" s="19"/>
    </row>
    <row r="188" spans="6:6">
      <c r="F188" s="19"/>
    </row>
    <row r="189" spans="6:6">
      <c r="F189" s="19"/>
    </row>
    <row r="190" spans="6:6">
      <c r="F190" s="19"/>
    </row>
    <row r="191" spans="6:6">
      <c r="F191" s="19"/>
    </row>
    <row r="192" spans="6:6">
      <c r="F192" s="19"/>
    </row>
    <row r="193" spans="6:6">
      <c r="F193" s="19"/>
    </row>
    <row r="194" spans="6:6">
      <c r="F194" s="19"/>
    </row>
    <row r="195" spans="6:6">
      <c r="F195" s="19"/>
    </row>
    <row r="196" spans="6:6">
      <c r="F196" s="19"/>
    </row>
    <row r="197" spans="6:6">
      <c r="F197" s="19"/>
    </row>
    <row r="198" spans="6:6">
      <c r="F198" s="19"/>
    </row>
    <row r="199" spans="6:6">
      <c r="F199" s="19"/>
    </row>
    <row r="200" spans="6:6">
      <c r="F200" s="19"/>
    </row>
    <row r="201" spans="6:6">
      <c r="F201" s="19"/>
    </row>
    <row r="202" spans="6:6">
      <c r="F202" s="19"/>
    </row>
    <row r="203" spans="6:6">
      <c r="F203" s="19"/>
    </row>
    <row r="204" spans="6:6">
      <c r="F204" s="19"/>
    </row>
    <row r="205" spans="6:6">
      <c r="F205" s="19"/>
    </row>
    <row r="206" spans="6:6">
      <c r="F206" s="19"/>
    </row>
    <row r="207" spans="6:6">
      <c r="F207" s="19"/>
    </row>
    <row r="208" spans="6:6">
      <c r="F208" s="19"/>
    </row>
    <row r="209" spans="6:6">
      <c r="F209" s="19"/>
    </row>
    <row r="210" spans="6:6">
      <c r="F210" s="19"/>
    </row>
    <row r="211" spans="6:6">
      <c r="F211" s="19"/>
    </row>
    <row r="212" spans="6:6">
      <c r="F212" s="19"/>
    </row>
    <row r="213" spans="6:6">
      <c r="F213" s="19"/>
    </row>
    <row r="214" spans="6:6">
      <c r="F214" s="19"/>
    </row>
    <row r="215" spans="6:6">
      <c r="F215" s="19"/>
    </row>
    <row r="216" spans="6:6">
      <c r="F216" s="19"/>
    </row>
    <row r="217" spans="6:6">
      <c r="F217" s="19"/>
    </row>
    <row r="218" spans="6:6">
      <c r="F218" s="19"/>
    </row>
    <row r="219" spans="6:6">
      <c r="F219" s="19"/>
    </row>
    <row r="220" spans="6:6">
      <c r="F220" s="19"/>
    </row>
    <row r="221" spans="6:6">
      <c r="F221" s="19"/>
    </row>
    <row r="222" spans="6:6">
      <c r="F222" s="19"/>
    </row>
    <row r="223" spans="6:6">
      <c r="F223" s="19"/>
    </row>
    <row r="224" spans="6:6">
      <c r="F224" s="19"/>
    </row>
    <row r="225" spans="6:6">
      <c r="F225" s="19"/>
    </row>
    <row r="226" spans="6:6">
      <c r="F226" s="19"/>
    </row>
    <row r="227" spans="6:6">
      <c r="F227" s="19"/>
    </row>
    <row r="228" spans="6:6">
      <c r="F228" s="19"/>
    </row>
    <row r="229" spans="6:6">
      <c r="F229" s="19"/>
    </row>
    <row r="230" spans="6:6">
      <c r="F230" s="19"/>
    </row>
    <row r="231" spans="6:6">
      <c r="F231" s="19"/>
    </row>
    <row r="232" spans="6:6">
      <c r="F232" s="19"/>
    </row>
    <row r="233" spans="6:6">
      <c r="F233" s="19"/>
    </row>
    <row r="234" spans="6:6">
      <c r="F234" s="19"/>
    </row>
    <row r="235" spans="6:6">
      <c r="F235" s="19"/>
    </row>
    <row r="236" spans="6:6">
      <c r="F236" s="19"/>
    </row>
    <row r="237" spans="6:6">
      <c r="F237" s="19"/>
    </row>
    <row r="238" spans="6:6">
      <c r="F238" s="19"/>
    </row>
    <row r="239" spans="6:6">
      <c r="F239" s="19"/>
    </row>
    <row r="240" spans="6:6">
      <c r="F240" s="19"/>
    </row>
    <row r="241" spans="6:6">
      <c r="F241" s="19"/>
    </row>
    <row r="242" spans="6:6">
      <c r="F242" s="19"/>
    </row>
    <row r="243" spans="6:6">
      <c r="F243" s="19"/>
    </row>
    <row r="244" spans="6:6">
      <c r="F244" s="19"/>
    </row>
    <row r="245" spans="6:6">
      <c r="F245" s="19"/>
    </row>
    <row r="246" spans="6:6">
      <c r="F246" s="19"/>
    </row>
    <row r="247" spans="6:6">
      <c r="F247" s="19"/>
    </row>
    <row r="248" spans="6:6">
      <c r="F248" s="19"/>
    </row>
    <row r="249" spans="6:6">
      <c r="F249" s="19"/>
    </row>
    <row r="250" spans="6:6">
      <c r="F250" s="19"/>
    </row>
    <row r="251" spans="6:6">
      <c r="F251" s="19"/>
    </row>
    <row r="252" spans="6:6">
      <c r="F252" s="19"/>
    </row>
    <row r="253" spans="6:6">
      <c r="F253" s="19"/>
    </row>
    <row r="254" spans="6:6">
      <c r="F254" s="19"/>
    </row>
    <row r="255" spans="6:6">
      <c r="F255" s="19"/>
    </row>
    <row r="256" spans="6:6">
      <c r="F256" s="19"/>
    </row>
    <row r="257" spans="6:6">
      <c r="F257" s="19"/>
    </row>
    <row r="258" spans="6:6">
      <c r="F258" s="19"/>
    </row>
    <row r="259" spans="6:6">
      <c r="F259" s="19"/>
    </row>
    <row r="260" spans="6:6">
      <c r="F260" s="19"/>
    </row>
    <row r="261" spans="6:6">
      <c r="F261" s="19"/>
    </row>
    <row r="262" spans="6:6">
      <c r="F262" s="19"/>
    </row>
    <row r="263" spans="6:6">
      <c r="F263" s="19"/>
    </row>
    <row r="264" spans="6:6">
      <c r="F264" s="19"/>
    </row>
    <row r="265" spans="6:6">
      <c r="F265" s="19"/>
    </row>
    <row r="266" spans="6:6">
      <c r="F266" s="19"/>
    </row>
    <row r="267" spans="6:6">
      <c r="F267" s="19"/>
    </row>
    <row r="268" spans="6:6">
      <c r="F268" s="19"/>
    </row>
    <row r="269" spans="6:6">
      <c r="F269" s="19"/>
    </row>
    <row r="270" spans="6:6">
      <c r="F270" s="19"/>
    </row>
    <row r="271" spans="6:6">
      <c r="F271" s="19"/>
    </row>
    <row r="272" spans="6:6">
      <c r="F272" s="19"/>
    </row>
    <row r="273" spans="6:6">
      <c r="F273" s="19"/>
    </row>
    <row r="274" spans="6:6">
      <c r="F274" s="19"/>
    </row>
    <row r="275" spans="6:6">
      <c r="F275" s="19"/>
    </row>
    <row r="276" spans="6:6">
      <c r="F276" s="19"/>
    </row>
    <row r="277" spans="6:6">
      <c r="F277" s="19"/>
    </row>
    <row r="278" spans="6:6">
      <c r="F278" s="19"/>
    </row>
    <row r="279" spans="6:6">
      <c r="F279" s="19"/>
    </row>
    <row r="280" spans="6:6">
      <c r="F280" s="19"/>
    </row>
    <row r="281" spans="6:6">
      <c r="F281" s="19"/>
    </row>
    <row r="282" spans="6:6">
      <c r="F282" s="19"/>
    </row>
    <row r="283" spans="6:6">
      <c r="F283" s="19"/>
    </row>
    <row r="284" spans="6:6">
      <c r="F284" s="19"/>
    </row>
    <row r="285" spans="6:6">
      <c r="F285" s="19"/>
    </row>
    <row r="286" spans="6:6">
      <c r="F286" s="19"/>
    </row>
    <row r="287" spans="6:6">
      <c r="F287" s="19"/>
    </row>
    <row r="288" spans="6:6">
      <c r="F288" s="19"/>
    </row>
    <row r="289" spans="6:6">
      <c r="F289" s="19"/>
    </row>
    <row r="290" spans="6:6">
      <c r="F290" s="19"/>
    </row>
    <row r="291" spans="6:6">
      <c r="F291" s="19"/>
    </row>
    <row r="292" spans="6:6">
      <c r="F292" s="19"/>
    </row>
    <row r="293" spans="6:6">
      <c r="F293" s="19"/>
    </row>
    <row r="294" spans="6:6">
      <c r="F294" s="19"/>
    </row>
    <row r="295" spans="6:6">
      <c r="F295" s="19"/>
    </row>
    <row r="296" spans="6:6">
      <c r="F296" s="19"/>
    </row>
    <row r="297" spans="6:6">
      <c r="F297" s="19"/>
    </row>
    <row r="298" spans="6:6">
      <c r="F298" s="19"/>
    </row>
    <row r="299" spans="6:6">
      <c r="F299" s="19"/>
    </row>
    <row r="300" spans="6:6">
      <c r="F300" s="19"/>
    </row>
    <row r="301" spans="6:6">
      <c r="F301" s="19"/>
    </row>
    <row r="302" spans="6:6">
      <c r="F302" s="19"/>
    </row>
    <row r="303" spans="6:6">
      <c r="F303" s="19"/>
    </row>
    <row r="304" spans="6:6">
      <c r="F304" s="19"/>
    </row>
    <row r="305" spans="6:6">
      <c r="F305" s="19"/>
    </row>
    <row r="306" spans="6:6">
      <c r="F306" s="19"/>
    </row>
    <row r="307" spans="6:6">
      <c r="F307" s="19"/>
    </row>
    <row r="308" spans="6:6">
      <c r="F308" s="19"/>
    </row>
    <row r="309" spans="6:6">
      <c r="F309" s="19"/>
    </row>
    <row r="310" spans="6:6">
      <c r="F310" s="19"/>
    </row>
    <row r="311" spans="6:6">
      <c r="F311" s="19"/>
    </row>
    <row r="312" spans="6:6">
      <c r="F312" s="19"/>
    </row>
    <row r="313" spans="6:6">
      <c r="F313" s="19"/>
    </row>
    <row r="314" spans="6:6">
      <c r="F314" s="19"/>
    </row>
    <row r="315" spans="6:6">
      <c r="F315" s="19"/>
    </row>
    <row r="316" spans="6:6">
      <c r="F316" s="19"/>
    </row>
    <row r="317" spans="6:6">
      <c r="F317" s="19"/>
    </row>
    <row r="318" spans="6:6">
      <c r="F318" s="19"/>
    </row>
    <row r="319" spans="6:6">
      <c r="F319" s="19"/>
    </row>
    <row r="320" spans="6:6">
      <c r="F320" s="19"/>
    </row>
    <row r="321" spans="6:6">
      <c r="F321" s="19"/>
    </row>
    <row r="322" spans="6:6">
      <c r="F322" s="19"/>
    </row>
    <row r="323" spans="6:6">
      <c r="F323" s="19"/>
    </row>
    <row r="324" spans="6:6">
      <c r="F324" s="19"/>
    </row>
    <row r="325" spans="6:6">
      <c r="F325" s="19"/>
    </row>
    <row r="326" spans="6:6">
      <c r="F326" s="19"/>
    </row>
    <row r="327" spans="6:6">
      <c r="F327" s="19"/>
    </row>
    <row r="328" spans="6:6">
      <c r="F328" s="19"/>
    </row>
    <row r="329" spans="6:6">
      <c r="F329" s="19"/>
    </row>
    <row r="330" spans="6:6">
      <c r="F330" s="19"/>
    </row>
    <row r="331" spans="6:6">
      <c r="F331" s="19"/>
    </row>
    <row r="332" spans="6:6">
      <c r="F332" s="19"/>
    </row>
    <row r="333" spans="6:6">
      <c r="F333" s="19"/>
    </row>
    <row r="334" spans="6:6">
      <c r="F334" s="19"/>
    </row>
    <row r="335" spans="6:6">
      <c r="F335" s="19"/>
    </row>
    <row r="336" spans="6:6">
      <c r="F336" s="19"/>
    </row>
    <row r="337" spans="6:6">
      <c r="F337" s="19"/>
    </row>
    <row r="338" spans="6:6">
      <c r="F338" s="19"/>
    </row>
    <row r="339" spans="6:6">
      <c r="F339" s="19"/>
    </row>
    <row r="340" spans="6:6">
      <c r="F340" s="19"/>
    </row>
    <row r="341" spans="6:6">
      <c r="F341" s="19"/>
    </row>
    <row r="342" spans="6:6">
      <c r="F342" s="19"/>
    </row>
    <row r="343" spans="6:6">
      <c r="F343" s="19"/>
    </row>
  </sheetData>
  <mergeCells count="9">
    <mergeCell ref="I3:K3"/>
    <mergeCell ref="L3:T3"/>
    <mergeCell ref="U3:W3"/>
    <mergeCell ref="B1:F1"/>
    <mergeCell ref="C2:F2"/>
    <mergeCell ref="B3:B4"/>
    <mergeCell ref="C3:E3"/>
    <mergeCell ref="F3:F4"/>
    <mergeCell ref="H3:H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30" r:id="rId5">
          <objectPr defaultSize="0" autoPict="0" r:id="rId6">
            <anchor moveWithCells="1" sizeWithCells="1">
              <from>
                <xdr:col>8</xdr:col>
                <xdr:colOff>123825</xdr:colOff>
                <xdr:row>3</xdr:row>
                <xdr:rowOff>0</xdr:rowOff>
              </from>
              <to>
                <xdr:col>8</xdr:col>
                <xdr:colOff>476250</xdr:colOff>
                <xdr:row>4</xdr:row>
                <xdr:rowOff>9525</xdr:rowOff>
              </to>
            </anchor>
          </objectPr>
        </oleObject>
      </mc:Choice>
      <mc:Fallback>
        <oleObject progId="Equation.3" shapeId="1030" r:id="rId5"/>
      </mc:Fallback>
    </mc:AlternateContent>
    <mc:AlternateContent xmlns:mc="http://schemas.openxmlformats.org/markup-compatibility/2006">
      <mc:Choice Requires="x14">
        <oleObject progId="Equation.3" shapeId="1031" r:id="rId7">
          <objectPr defaultSize="0" autoPict="0" r:id="rId8">
            <anchor moveWithCells="1" sizeWithCells="1">
              <from>
                <xdr:col>9</xdr:col>
                <xdr:colOff>123825</xdr:colOff>
                <xdr:row>3</xdr:row>
                <xdr:rowOff>0</xdr:rowOff>
              </from>
              <to>
                <xdr:col>9</xdr:col>
                <xdr:colOff>476250</xdr:colOff>
                <xdr:row>4</xdr:row>
                <xdr:rowOff>9525</xdr:rowOff>
              </to>
            </anchor>
          </objectPr>
        </oleObject>
      </mc:Choice>
      <mc:Fallback>
        <oleObject progId="Equation.3" shapeId="1031" r:id="rId7"/>
      </mc:Fallback>
    </mc:AlternateContent>
    <mc:AlternateContent xmlns:mc="http://schemas.openxmlformats.org/markup-compatibility/2006">
      <mc:Choice Requires="x14">
        <oleObject progId="Equation.3" shapeId="1032" r:id="rId9">
          <objectPr defaultSize="0" autoPict="0" r:id="rId10">
            <anchor moveWithCells="1" sizeWithCells="1">
              <from>
                <xdr:col>10</xdr:col>
                <xdr:colOff>104775</xdr:colOff>
                <xdr:row>3</xdr:row>
                <xdr:rowOff>0</xdr:rowOff>
              </from>
              <to>
                <xdr:col>10</xdr:col>
                <xdr:colOff>457200</xdr:colOff>
                <xdr:row>4</xdr:row>
                <xdr:rowOff>9525</xdr:rowOff>
              </to>
            </anchor>
          </objectPr>
        </oleObject>
      </mc:Choice>
      <mc:Fallback>
        <oleObject progId="Equation.3" shapeId="1032" r:id="rId9"/>
      </mc:Fallback>
    </mc:AlternateContent>
    <mc:AlternateContent xmlns:mc="http://schemas.openxmlformats.org/markup-compatibility/2006">
      <mc:Choice Requires="x14">
        <oleObject progId="Equation.3" shapeId="1033" r:id="rId11">
          <objectPr defaultSize="0" autoPict="0" r:id="rId12">
            <anchor moveWithCells="1" sizeWithCells="1">
              <from>
                <xdr:col>8</xdr:col>
                <xdr:colOff>161925</xdr:colOff>
                <xdr:row>3</xdr:row>
                <xdr:rowOff>9525</xdr:rowOff>
              </from>
              <to>
                <xdr:col>8</xdr:col>
                <xdr:colOff>514350</xdr:colOff>
                <xdr:row>4</xdr:row>
                <xdr:rowOff>9525</xdr:rowOff>
              </to>
            </anchor>
          </objectPr>
        </oleObject>
      </mc:Choice>
      <mc:Fallback>
        <oleObject progId="Equation.3" shapeId="1033" r:id="rId11"/>
      </mc:Fallback>
    </mc:AlternateContent>
    <mc:AlternateContent xmlns:mc="http://schemas.openxmlformats.org/markup-compatibility/2006">
      <mc:Choice Requires="x14">
        <oleObject progId="Equation.3" shapeId="1034" r:id="rId13">
          <objectPr defaultSize="0" autoPict="0" r:id="rId14">
            <anchor moveWithCells="1" sizeWithCells="1">
              <from>
                <xdr:col>9</xdr:col>
                <xdr:colOff>209550</xdr:colOff>
                <xdr:row>3</xdr:row>
                <xdr:rowOff>9525</xdr:rowOff>
              </from>
              <to>
                <xdr:col>9</xdr:col>
                <xdr:colOff>561975</xdr:colOff>
                <xdr:row>4</xdr:row>
                <xdr:rowOff>9525</xdr:rowOff>
              </to>
            </anchor>
          </objectPr>
        </oleObject>
      </mc:Choice>
      <mc:Fallback>
        <oleObject progId="Equation.3" shapeId="1034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lidan (CO)</dc:creator>
  <cp:lastModifiedBy>lidan (CO)</cp:lastModifiedBy>
  <cp:lastPrinted>2006-01-19T03:50:08Z</cp:lastPrinted>
  <dcterms:created xsi:type="dcterms:W3CDTF">2003-11-11T03:59:45Z</dcterms:created>
  <dcterms:modified xsi:type="dcterms:W3CDTF">2022-09-26T12:07:36Z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(3)8dqVJCY+m8nvrL/DTdZbf+Wo62tPxPjkcGB3R/dj+s9F35Me33xsYZPyQSDp8DOgYjDQUChc
17fDYFS/KMEtJ8reF9pYpa2NN5NjfEAEAsZSUOEcEr6anzfVifv4mfOi2oOkrdK2v2a8Hq7Y
lupRGa/OKMWB7AHkwGdXhvJMtMxR8OLcS2okFo1FbyPXvVoUv6ENsVx4yyvWm1azXkRQ+xoo
4ZUCchl7CzR5BqHaWh</vt:lpwstr>
  </property>
  <property fmtid="{D5CDD505-2E9C-101B-9397-08002B2CF9AE}" pid="7" name="_2015_ms_pID_7253431">
    <vt:lpwstr>DuKfgVPvHGZuJeXEBcBpIzJdhuckpjyH6/+yyH0yJ0087mefpaRilb
VVc8TE8FlS8szVyNXo+4T84180/qHF2rBxqSQQI2cQ8k1AbRMfVpPyO71vMgmu47I4JhK1pQ
teyhgM3MhoMnUolNFwzfE+eGCbQPsjmhCV2cQfZPVz0n1uRVj5dfaIebQ9NmAmMa8zivGnYu
21PQiKw+0dqRMtuOox6KT1/+Mixia3r8VImc</vt:lpwstr>
  </property>
  <property fmtid="{D5CDD505-2E9C-101B-9397-08002B2CF9AE}" pid="8" name="_2015_ms_pID_7253432">
    <vt:lpwstr>B8AGHhtoYRhs+4++rhQ7fJo=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