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crct-share.inserm.lan\CRCT18\UTILISATEURS\Alexis\"/>
    </mc:Choice>
  </mc:AlternateContent>
  <bookViews>
    <workbookView xWindow="240" yWindow="465" windowWidth="24945" windowHeight="13305"/>
  </bookViews>
  <sheets>
    <sheet name="Feuil1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B10" i="2"/>
  <c r="B11" i="2"/>
  <c r="H10" i="2"/>
  <c r="B8" i="2"/>
  <c r="H8" i="2"/>
  <c r="H16" i="2"/>
  <c r="E8" i="2"/>
  <c r="E9" i="2"/>
  <c r="E10" i="2"/>
  <c r="E11" i="2"/>
  <c r="D11" i="2"/>
  <c r="D10" i="2"/>
  <c r="D9" i="2"/>
  <c r="D8" i="2"/>
  <c r="C11" i="2"/>
  <c r="C10" i="2"/>
  <c r="C9" i="2"/>
  <c r="C8" i="2"/>
  <c r="B9" i="2"/>
  <c r="I8" i="2"/>
  <c r="I19" i="2"/>
  <c r="I20" i="2"/>
  <c r="J8" i="2"/>
  <c r="J19" i="2"/>
  <c r="J20" i="2"/>
  <c r="K8" i="2"/>
  <c r="K19" i="2"/>
  <c r="K20" i="2"/>
  <c r="H20" i="2"/>
  <c r="I10" i="2"/>
  <c r="I14" i="2"/>
  <c r="I16" i="2"/>
  <c r="J10" i="2"/>
  <c r="J14" i="2"/>
  <c r="J16" i="2"/>
  <c r="K10" i="2"/>
  <c r="K14" i="2"/>
  <c r="K16" i="2"/>
  <c r="K9" i="2"/>
  <c r="K15" i="2"/>
  <c r="J9" i="2"/>
  <c r="J15" i="2"/>
  <c r="I9" i="2"/>
  <c r="I15" i="2"/>
  <c r="H9" i="2"/>
  <c r="H15" i="2"/>
  <c r="E7" i="2"/>
  <c r="K7" i="2"/>
  <c r="D7" i="2"/>
  <c r="J7" i="2"/>
  <c r="C7" i="2"/>
  <c r="I7" i="2"/>
  <c r="B7" i="2"/>
  <c r="H7" i="2"/>
</calcChain>
</file>

<file path=xl/sharedStrings.xml><?xml version="1.0" encoding="utf-8"?>
<sst xmlns="http://schemas.openxmlformats.org/spreadsheetml/2006/main" count="23" uniqueCount="16">
  <si>
    <t>PBS</t>
  </si>
  <si>
    <t>OAA</t>
  </si>
  <si>
    <t>IODO</t>
  </si>
  <si>
    <t>OAA IODO</t>
  </si>
  <si>
    <t xml:space="preserve">ATP TOTAL </t>
  </si>
  <si>
    <t>% ATP MITO</t>
  </si>
  <si>
    <t>% ATP GLYCO</t>
  </si>
  <si>
    <t>% to CTL</t>
  </si>
  <si>
    <t>56-11 DMSO</t>
  </si>
  <si>
    <t>56-11 AGI</t>
  </si>
  <si>
    <t>M14R132 DMSO</t>
  </si>
  <si>
    <t>M14R132 AGI</t>
  </si>
  <si>
    <t>ATP residuel</t>
  </si>
  <si>
    <t>glycolyse</t>
  </si>
  <si>
    <t>mito</t>
  </si>
  <si>
    <t>soustraction residuel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</si>
</sst>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A16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5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4" fillId="0" borderId="0" xfId="0" applyFont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" xfId="0" applyBorder="1" applyAlignment="1">
      <alignment horizont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2" defaultPivotStyle="PivotStyleLight16"/>
  <colors>
    <mruColors>
      <color rgb="FFFF7C80"/>
      <color rgb="FF99CCFF"/>
      <color rgb="FFFFFF00"/>
      <color rgb="FF9999FF"/>
      <color rgb="FF99FF66"/>
      <color rgb="FFFF99FF"/>
      <color rgb="FF6699FF"/>
      <color rgb="FFFFA161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tabSelected="1" zoomScale="125" workbookViewId="0">
      <selection activeCell="I16" sqref="I16"/>
    </sheetView>
  </sheetViews>
  <sheetFormatPr baseColWidth="10" defaultRowHeight="15" x14ac:dyDescent="0.25"/>
  <sheetData>
    <row r="1" spans="1:13" s="3" customFormat="1" ht="15.75" thickBot="1" x14ac:dyDescent="0.3">
      <c r="B1" s="39" t="s">
        <v>8</v>
      </c>
      <c r="C1" s="40"/>
      <c r="D1" s="41"/>
      <c r="E1" s="42" t="s">
        <v>9</v>
      </c>
      <c r="F1" s="43"/>
      <c r="G1" s="44"/>
      <c r="H1" s="45" t="s">
        <v>10</v>
      </c>
      <c r="I1" s="46"/>
      <c r="J1" s="47"/>
      <c r="K1" s="36" t="s">
        <v>11</v>
      </c>
      <c r="L1" s="37"/>
      <c r="M1" s="38"/>
    </row>
    <row r="2" spans="1:13" x14ac:dyDescent="0.25">
      <c r="A2" t="s">
        <v>0</v>
      </c>
      <c r="B2" s="48">
        <v>4359836</v>
      </c>
      <c r="C2" s="1">
        <v>4545004</v>
      </c>
      <c r="D2" s="1">
        <v>4547177</v>
      </c>
      <c r="E2" s="1">
        <v>5311409</v>
      </c>
      <c r="F2" s="1">
        <v>5182569</v>
      </c>
      <c r="G2" s="1">
        <v>5273923</v>
      </c>
      <c r="H2" s="1">
        <v>4117743</v>
      </c>
      <c r="I2" s="1">
        <v>4091375</v>
      </c>
      <c r="J2" s="1">
        <v>4052578</v>
      </c>
      <c r="K2" s="1">
        <v>4029211</v>
      </c>
      <c r="L2" s="1">
        <v>4084983</v>
      </c>
      <c r="M2" s="49">
        <v>4183235</v>
      </c>
    </row>
    <row r="3" spans="1:13" x14ac:dyDescent="0.25">
      <c r="A3" t="s">
        <v>1</v>
      </c>
      <c r="B3" s="50">
        <v>774362</v>
      </c>
      <c r="C3" s="2">
        <v>737747</v>
      </c>
      <c r="D3" s="2">
        <v>776009</v>
      </c>
      <c r="E3" s="2">
        <v>1203008</v>
      </c>
      <c r="F3" s="2">
        <v>1214800</v>
      </c>
      <c r="G3" s="2">
        <v>1179397</v>
      </c>
      <c r="H3" s="2">
        <v>1616688</v>
      </c>
      <c r="I3" s="2">
        <v>1637659</v>
      </c>
      <c r="J3" s="2">
        <v>1505467</v>
      </c>
      <c r="K3" s="2">
        <v>1732996</v>
      </c>
      <c r="L3" s="2">
        <v>1290080</v>
      </c>
      <c r="M3" s="51">
        <v>1385282</v>
      </c>
    </row>
    <row r="4" spans="1:13" x14ac:dyDescent="0.25">
      <c r="A4" t="s">
        <v>2</v>
      </c>
      <c r="B4" s="50">
        <v>1363477</v>
      </c>
      <c r="C4" s="2">
        <v>1992459</v>
      </c>
      <c r="D4" s="2">
        <v>1727766</v>
      </c>
      <c r="E4" s="2">
        <v>1675088</v>
      </c>
      <c r="F4" s="2">
        <v>1734602</v>
      </c>
      <c r="G4" s="2">
        <v>1684072</v>
      </c>
      <c r="H4" s="2">
        <v>2318799</v>
      </c>
      <c r="I4" s="2">
        <v>2485125</v>
      </c>
      <c r="J4" s="2">
        <v>2440299</v>
      </c>
      <c r="K4" s="2">
        <v>2074863</v>
      </c>
      <c r="L4" s="2">
        <v>2231994</v>
      </c>
      <c r="M4" s="51">
        <v>2840113</v>
      </c>
    </row>
    <row r="5" spans="1:13" x14ac:dyDescent="0.25">
      <c r="A5" t="s">
        <v>3</v>
      </c>
      <c r="B5" s="50">
        <v>46736</v>
      </c>
      <c r="C5" s="2">
        <v>46407</v>
      </c>
      <c r="D5" s="2">
        <v>46246</v>
      </c>
      <c r="E5" s="2">
        <v>53382</v>
      </c>
      <c r="F5" s="2">
        <v>55935</v>
      </c>
      <c r="G5" s="2">
        <v>53930</v>
      </c>
      <c r="H5" s="2">
        <v>118810</v>
      </c>
      <c r="I5" s="2">
        <v>126820</v>
      </c>
      <c r="J5" s="2">
        <v>123351</v>
      </c>
      <c r="K5" s="2">
        <v>100452</v>
      </c>
      <c r="L5" s="2">
        <v>94458</v>
      </c>
      <c r="M5" s="51">
        <v>92343</v>
      </c>
    </row>
    <row r="6" spans="1:13" ht="15.75" thickBot="1" x14ac:dyDescent="0.3"/>
    <row r="7" spans="1:13" s="4" customFormat="1" ht="30.75" thickBot="1" x14ac:dyDescent="0.3">
      <c r="B7" s="5" t="str">
        <f>B1</f>
        <v>56-11 DMSO</v>
      </c>
      <c r="C7" s="6" t="str">
        <f>E1</f>
        <v>56-11 AGI</v>
      </c>
      <c r="D7" s="7" t="str">
        <f>H1</f>
        <v>M14R132 DMSO</v>
      </c>
      <c r="E7" s="8" t="str">
        <f>K1</f>
        <v>M14R132 AGI</v>
      </c>
      <c r="H7" s="10" t="str">
        <f>B7</f>
        <v>56-11 DMSO</v>
      </c>
      <c r="I7" s="11" t="str">
        <f>C7</f>
        <v>56-11 AGI</v>
      </c>
      <c r="J7" s="12" t="str">
        <f>D7</f>
        <v>M14R132 DMSO</v>
      </c>
      <c r="K7" s="13" t="str">
        <f>E7</f>
        <v>M14R132 AGI</v>
      </c>
    </row>
    <row r="8" spans="1:13" x14ac:dyDescent="0.25">
      <c r="A8" t="s">
        <v>0</v>
      </c>
      <c r="B8" s="20">
        <f>AVERAGE(B2:D2)</f>
        <v>4484005.666666667</v>
      </c>
      <c r="C8" s="21">
        <f>AVERAGE(E2:G2)</f>
        <v>5255967</v>
      </c>
      <c r="D8" s="21">
        <f>AVERAGE(H2:J2)</f>
        <v>4087232</v>
      </c>
      <c r="E8" s="22">
        <f>AVERAGE(K2:M2)</f>
        <v>4099143</v>
      </c>
      <c r="G8" t="s">
        <v>0</v>
      </c>
      <c r="H8" s="14">
        <f t="shared" ref="H8:K10" si="0">B8-B$11</f>
        <v>4437542.666666667</v>
      </c>
      <c r="I8" s="15">
        <f t="shared" si="0"/>
        <v>5201551.333333333</v>
      </c>
      <c r="J8" s="15">
        <f t="shared" si="0"/>
        <v>3964238.3333333335</v>
      </c>
      <c r="K8" s="16">
        <f t="shared" si="0"/>
        <v>4003392</v>
      </c>
    </row>
    <row r="9" spans="1:13" x14ac:dyDescent="0.25">
      <c r="A9" t="s">
        <v>1</v>
      </c>
      <c r="B9" s="20">
        <f>AVERAGE(B3:D3)</f>
        <v>762706</v>
      </c>
      <c r="C9" s="21">
        <f>AVERAGE(E3:G3)</f>
        <v>1199068.3333333333</v>
      </c>
      <c r="D9" s="21">
        <f>AVERAGE(H3:J3)</f>
        <v>1586604.6666666667</v>
      </c>
      <c r="E9" s="22">
        <f>AVERAGE(K3:M3)</f>
        <v>1469452.6666666667</v>
      </c>
      <c r="F9" t="s">
        <v>14</v>
      </c>
      <c r="G9" t="s">
        <v>1</v>
      </c>
      <c r="H9" s="14">
        <f t="shared" si="0"/>
        <v>716243</v>
      </c>
      <c r="I9" s="15">
        <f t="shared" si="0"/>
        <v>1144652.6666666665</v>
      </c>
      <c r="J9" s="15">
        <f t="shared" si="0"/>
        <v>1463611</v>
      </c>
      <c r="K9" s="16">
        <f t="shared" si="0"/>
        <v>1373701.6666666667</v>
      </c>
    </row>
    <row r="10" spans="1:13" ht="15.75" thickBot="1" x14ac:dyDescent="0.3">
      <c r="A10" t="s">
        <v>2</v>
      </c>
      <c r="B10" s="20">
        <f>AVERAGE(B4:D4)</f>
        <v>1694567.3333333333</v>
      </c>
      <c r="C10" s="21">
        <f>AVERAGE(E4:G4)</f>
        <v>1697920.6666666667</v>
      </c>
      <c r="D10" s="21">
        <f>AVERAGE(H4:J4)</f>
        <v>2414741</v>
      </c>
      <c r="E10" s="22">
        <f>AVERAGE(K4:M4)</f>
        <v>2382323.3333333335</v>
      </c>
      <c r="F10" t="s">
        <v>13</v>
      </c>
      <c r="G10" t="s">
        <v>2</v>
      </c>
      <c r="H10" s="17">
        <f t="shared" si="0"/>
        <v>1648104.3333333333</v>
      </c>
      <c r="I10" s="18">
        <f t="shared" si="0"/>
        <v>1643505</v>
      </c>
      <c r="J10" s="18">
        <f t="shared" si="0"/>
        <v>2291747.3333333335</v>
      </c>
      <c r="K10" s="19">
        <f t="shared" si="0"/>
        <v>2286572.3333333335</v>
      </c>
    </row>
    <row r="11" spans="1:13" ht="15.75" thickBot="1" x14ac:dyDescent="0.3">
      <c r="A11" t="s">
        <v>3</v>
      </c>
      <c r="B11" s="23">
        <f>AVERAGE(B5:D5)</f>
        <v>46463</v>
      </c>
      <c r="C11" s="24">
        <f>AVERAGE(E5:G5)</f>
        <v>54415.666666666664</v>
      </c>
      <c r="D11" s="24">
        <f>AVERAGE(H5:J5)</f>
        <v>122993.66666666667</v>
      </c>
      <c r="E11" s="25">
        <f>AVERAGE(K5:M5)</f>
        <v>95751</v>
      </c>
      <c r="F11" t="s">
        <v>12</v>
      </c>
      <c r="H11" s="52" t="s">
        <v>15</v>
      </c>
      <c r="I11" s="52"/>
      <c r="J11" s="52"/>
      <c r="K11" s="52"/>
    </row>
    <row r="13" spans="1:13" ht="15.75" thickBot="1" x14ac:dyDescent="0.3"/>
    <row r="14" spans="1:13" ht="15.75" thickBot="1" x14ac:dyDescent="0.3">
      <c r="G14" s="26" t="s">
        <v>5</v>
      </c>
      <c r="H14" s="27">
        <f>H10/H8 *100</f>
        <v>37.140022240537327</v>
      </c>
      <c r="I14" s="28">
        <f t="shared" ref="I14:K14" si="1">I10/I8 *100</f>
        <v>31.596439113613155</v>
      </c>
      <c r="J14" s="28">
        <f t="shared" si="1"/>
        <v>57.810533591362443</v>
      </c>
      <c r="K14" s="29">
        <f t="shared" si="1"/>
        <v>57.115874072120178</v>
      </c>
    </row>
    <row r="15" spans="1:13" ht="15.75" thickBot="1" x14ac:dyDescent="0.3">
      <c r="H15" s="33">
        <f>H9/H8*100</f>
        <v>16.140532132348323</v>
      </c>
      <c r="I15" s="34">
        <f>I9/I8*100</f>
        <v>22.005986162846032</v>
      </c>
      <c r="J15" s="34">
        <f>J9/J8*100</f>
        <v>36.920358387466614</v>
      </c>
      <c r="K15" s="35">
        <f>K9/K8*100</f>
        <v>34.313443866268074</v>
      </c>
    </row>
    <row r="16" spans="1:13" s="4" customFormat="1" ht="15.75" thickBot="1" x14ac:dyDescent="0.3">
      <c r="A16"/>
      <c r="B16"/>
      <c r="C16"/>
      <c r="D16"/>
      <c r="E16"/>
      <c r="G16" s="26" t="s">
        <v>6</v>
      </c>
      <c r="H16" s="30">
        <f>100-H14</f>
        <v>62.859977759462673</v>
      </c>
      <c r="I16" s="31">
        <f t="shared" ref="I16:K16" si="2">100-I14</f>
        <v>68.403560886386842</v>
      </c>
      <c r="J16" s="31">
        <f t="shared" si="2"/>
        <v>42.189466408637557</v>
      </c>
      <c r="K16" s="32">
        <f t="shared" si="2"/>
        <v>42.884125927879822</v>
      </c>
    </row>
    <row r="19" spans="7:15" x14ac:dyDescent="0.25">
      <c r="G19" t="s">
        <v>4</v>
      </c>
      <c r="H19" s="9">
        <v>1</v>
      </c>
      <c r="I19" s="9">
        <f>I8/H8</f>
        <v>1.1721693117241763</v>
      </c>
      <c r="J19" s="9">
        <f>J8/H8</f>
        <v>0.89334089407440809</v>
      </c>
      <c r="K19" s="9">
        <f>K8/H8</f>
        <v>0.90216417074074329</v>
      </c>
      <c r="L19" s="9"/>
      <c r="M19" s="9"/>
      <c r="N19" s="9"/>
      <c r="O19" s="9"/>
    </row>
    <row r="20" spans="7:15" x14ac:dyDescent="0.25">
      <c r="G20" t="s">
        <v>7</v>
      </c>
      <c r="H20">
        <f>H19*100</f>
        <v>100</v>
      </c>
      <c r="I20">
        <f t="shared" ref="I20:O20" si="3">I19*100</f>
        <v>117.21693117241763</v>
      </c>
      <c r="J20">
        <f t="shared" si="3"/>
        <v>89.334089407440814</v>
      </c>
      <c r="K20">
        <f t="shared" si="3"/>
        <v>90.216417074074329</v>
      </c>
    </row>
  </sheetData>
  <mergeCells count="5">
    <mergeCell ref="H11:K11"/>
    <mergeCell ref="K1:M1"/>
    <mergeCell ref="B1:D1"/>
    <mergeCell ref="E1:G1"/>
    <mergeCell ref="H1:J1"/>
  </mergeCells>
  <pageMargins left="0.25" right="0.25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FLUOstar Optima</dc:creator>
  <cp:lastModifiedBy>Estelle Saland</cp:lastModifiedBy>
  <cp:lastPrinted>2018-07-05T07:32:27Z</cp:lastPrinted>
  <dcterms:created xsi:type="dcterms:W3CDTF">2017-12-12T16:02:40Z</dcterms:created>
  <dcterms:modified xsi:type="dcterms:W3CDTF">2021-11-19T10:25:32Z</dcterms:modified>
</cp:coreProperties>
</file>