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U of T Files 2020\Assignment 1\"/>
    </mc:Choice>
  </mc:AlternateContent>
  <xr:revisionPtr revIDLastSave="0" documentId="13_ncr:1_{D25F68FF-F9FF-4464-B663-93C09304674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Database" sheetId="1" r:id="rId1"/>
    <sheet name="Category" sheetId="2" r:id="rId2"/>
    <sheet name="Sub-Category" sheetId="3" r:id="rId3"/>
    <sheet name="Years" sheetId="4" r:id="rId4"/>
    <sheet name="Bonus" sheetId="5" r:id="rId5"/>
  </sheets>
  <definedNames>
    <definedName name="_xlnm._FilterDatabase" localSheetId="0" hidden="1">Database!$A$1:$T$4115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5" l="1"/>
  <c r="H13" i="5"/>
  <c r="I13" i="5"/>
  <c r="F3" i="5"/>
  <c r="F4" i="5"/>
  <c r="F5" i="5"/>
  <c r="F6" i="5"/>
  <c r="F7" i="5"/>
  <c r="F8" i="5"/>
  <c r="F9" i="5"/>
  <c r="H9" i="5" s="1"/>
  <c r="F10" i="5"/>
  <c r="I10" i="5" s="1"/>
  <c r="F11" i="5"/>
  <c r="F12" i="5"/>
  <c r="F13" i="5"/>
  <c r="F2" i="5"/>
  <c r="E13" i="5"/>
  <c r="E12" i="5"/>
  <c r="E11" i="5"/>
  <c r="E10" i="5"/>
  <c r="E9" i="5"/>
  <c r="E8" i="5"/>
  <c r="E7" i="5"/>
  <c r="E6" i="5"/>
  <c r="E5" i="5"/>
  <c r="E4" i="5"/>
  <c r="E3" i="5"/>
  <c r="E2" i="5"/>
  <c r="D13" i="5"/>
  <c r="D12" i="5"/>
  <c r="D11" i="5"/>
  <c r="D10" i="5"/>
  <c r="D9" i="5"/>
  <c r="D8" i="5"/>
  <c r="D7" i="5"/>
  <c r="D6" i="5"/>
  <c r="D5" i="5"/>
  <c r="D4" i="5"/>
  <c r="D3" i="5"/>
  <c r="D2" i="5"/>
  <c r="I7" i="5"/>
  <c r="C13" i="5"/>
  <c r="C12" i="5"/>
  <c r="C11" i="5"/>
  <c r="C10" i="5"/>
  <c r="C9" i="5"/>
  <c r="C8" i="5"/>
  <c r="C7" i="5"/>
  <c r="H7" i="5" s="1"/>
  <c r="C6" i="5"/>
  <c r="C5" i="5"/>
  <c r="C4" i="5"/>
  <c r="C3" i="5"/>
  <c r="C2" i="5"/>
  <c r="B13" i="5"/>
  <c r="B12" i="5"/>
  <c r="B11" i="5"/>
  <c r="G11" i="5" s="1"/>
  <c r="B10" i="5"/>
  <c r="B9" i="5"/>
  <c r="G9" i="5" s="1"/>
  <c r="B8" i="5"/>
  <c r="B7" i="5"/>
  <c r="G7" i="5" s="1"/>
  <c r="B6" i="5"/>
  <c r="B5" i="5"/>
  <c r="B4" i="5"/>
  <c r="B3" i="5"/>
  <c r="B2" i="5"/>
  <c r="H8" i="5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Q507" i="1"/>
  <c r="R507" i="1"/>
  <c r="Q508" i="1"/>
  <c r="R508" i="1"/>
  <c r="Q509" i="1"/>
  <c r="R509" i="1"/>
  <c r="Q510" i="1"/>
  <c r="R510" i="1"/>
  <c r="Q511" i="1"/>
  <c r="R511" i="1"/>
  <c r="Q512" i="1"/>
  <c r="R512" i="1"/>
  <c r="Q513" i="1"/>
  <c r="R513" i="1"/>
  <c r="Q514" i="1"/>
  <c r="R514" i="1"/>
  <c r="Q515" i="1"/>
  <c r="R515" i="1"/>
  <c r="Q516" i="1"/>
  <c r="R516" i="1"/>
  <c r="Q517" i="1"/>
  <c r="R517" i="1"/>
  <c r="Q518" i="1"/>
  <c r="R518" i="1"/>
  <c r="Q519" i="1"/>
  <c r="R519" i="1"/>
  <c r="Q520" i="1"/>
  <c r="R520" i="1"/>
  <c r="Q521" i="1"/>
  <c r="R521" i="1"/>
  <c r="Q522" i="1"/>
  <c r="R522" i="1"/>
  <c r="Q523" i="1"/>
  <c r="R523" i="1"/>
  <c r="Q524" i="1"/>
  <c r="R524" i="1"/>
  <c r="Q525" i="1"/>
  <c r="R525" i="1"/>
  <c r="Q526" i="1"/>
  <c r="R526" i="1"/>
  <c r="Q527" i="1"/>
  <c r="R527" i="1"/>
  <c r="Q528" i="1"/>
  <c r="R528" i="1"/>
  <c r="Q529" i="1"/>
  <c r="R529" i="1"/>
  <c r="Q530" i="1"/>
  <c r="R530" i="1"/>
  <c r="Q531" i="1"/>
  <c r="R531" i="1"/>
  <c r="Q532" i="1"/>
  <c r="R532" i="1"/>
  <c r="Q533" i="1"/>
  <c r="R533" i="1"/>
  <c r="Q534" i="1"/>
  <c r="R534" i="1"/>
  <c r="Q535" i="1"/>
  <c r="R535" i="1"/>
  <c r="Q536" i="1"/>
  <c r="R536" i="1"/>
  <c r="Q537" i="1"/>
  <c r="R537" i="1"/>
  <c r="Q538" i="1"/>
  <c r="R538" i="1"/>
  <c r="Q539" i="1"/>
  <c r="R539" i="1"/>
  <c r="Q540" i="1"/>
  <c r="R540" i="1"/>
  <c r="Q541" i="1"/>
  <c r="R541" i="1"/>
  <c r="Q542" i="1"/>
  <c r="R542" i="1"/>
  <c r="Q543" i="1"/>
  <c r="R543" i="1"/>
  <c r="Q544" i="1"/>
  <c r="R544" i="1"/>
  <c r="Q545" i="1"/>
  <c r="R545" i="1"/>
  <c r="Q546" i="1"/>
  <c r="R546" i="1"/>
  <c r="Q547" i="1"/>
  <c r="R547" i="1"/>
  <c r="Q548" i="1"/>
  <c r="R548" i="1"/>
  <c r="Q549" i="1"/>
  <c r="R549" i="1"/>
  <c r="Q550" i="1"/>
  <c r="R550" i="1"/>
  <c r="Q551" i="1"/>
  <c r="R551" i="1"/>
  <c r="Q552" i="1"/>
  <c r="R552" i="1"/>
  <c r="Q553" i="1"/>
  <c r="R553" i="1"/>
  <c r="Q554" i="1"/>
  <c r="R554" i="1"/>
  <c r="Q555" i="1"/>
  <c r="R555" i="1"/>
  <c r="Q556" i="1"/>
  <c r="R556" i="1"/>
  <c r="Q557" i="1"/>
  <c r="R557" i="1"/>
  <c r="Q558" i="1"/>
  <c r="R558" i="1"/>
  <c r="Q559" i="1"/>
  <c r="R559" i="1"/>
  <c r="Q560" i="1"/>
  <c r="R560" i="1"/>
  <c r="Q561" i="1"/>
  <c r="R561" i="1"/>
  <c r="Q562" i="1"/>
  <c r="R562" i="1"/>
  <c r="Q563" i="1"/>
  <c r="R563" i="1"/>
  <c r="Q564" i="1"/>
  <c r="R564" i="1"/>
  <c r="Q565" i="1"/>
  <c r="R565" i="1"/>
  <c r="Q566" i="1"/>
  <c r="R566" i="1"/>
  <c r="Q567" i="1"/>
  <c r="R567" i="1"/>
  <c r="Q568" i="1"/>
  <c r="R568" i="1"/>
  <c r="Q569" i="1"/>
  <c r="R569" i="1"/>
  <c r="Q570" i="1"/>
  <c r="R570" i="1"/>
  <c r="Q571" i="1"/>
  <c r="R571" i="1"/>
  <c r="Q572" i="1"/>
  <c r="R572" i="1"/>
  <c r="Q573" i="1"/>
  <c r="R573" i="1"/>
  <c r="Q574" i="1"/>
  <c r="R574" i="1"/>
  <c r="Q575" i="1"/>
  <c r="R575" i="1"/>
  <c r="Q576" i="1"/>
  <c r="R576" i="1"/>
  <c r="Q577" i="1"/>
  <c r="R577" i="1"/>
  <c r="Q578" i="1"/>
  <c r="R578" i="1"/>
  <c r="Q579" i="1"/>
  <c r="R579" i="1"/>
  <c r="Q580" i="1"/>
  <c r="R580" i="1"/>
  <c r="Q581" i="1"/>
  <c r="R581" i="1"/>
  <c r="Q582" i="1"/>
  <c r="R582" i="1"/>
  <c r="Q583" i="1"/>
  <c r="R583" i="1"/>
  <c r="Q584" i="1"/>
  <c r="R584" i="1"/>
  <c r="Q585" i="1"/>
  <c r="R585" i="1"/>
  <c r="Q586" i="1"/>
  <c r="R586" i="1"/>
  <c r="Q587" i="1"/>
  <c r="R587" i="1"/>
  <c r="Q588" i="1"/>
  <c r="R588" i="1"/>
  <c r="Q589" i="1"/>
  <c r="R589" i="1"/>
  <c r="Q590" i="1"/>
  <c r="R590" i="1"/>
  <c r="Q591" i="1"/>
  <c r="R591" i="1"/>
  <c r="Q592" i="1"/>
  <c r="R592" i="1"/>
  <c r="Q593" i="1"/>
  <c r="R593" i="1"/>
  <c r="Q594" i="1"/>
  <c r="R594" i="1"/>
  <c r="Q595" i="1"/>
  <c r="R595" i="1"/>
  <c r="Q596" i="1"/>
  <c r="R596" i="1"/>
  <c r="Q597" i="1"/>
  <c r="R597" i="1"/>
  <c r="Q598" i="1"/>
  <c r="R598" i="1"/>
  <c r="Q599" i="1"/>
  <c r="R599" i="1"/>
  <c r="Q600" i="1"/>
  <c r="R600" i="1"/>
  <c r="Q601" i="1"/>
  <c r="R601" i="1"/>
  <c r="Q602" i="1"/>
  <c r="R602" i="1"/>
  <c r="Q603" i="1"/>
  <c r="R603" i="1"/>
  <c r="Q604" i="1"/>
  <c r="R604" i="1"/>
  <c r="Q605" i="1"/>
  <c r="R605" i="1"/>
  <c r="Q606" i="1"/>
  <c r="R606" i="1"/>
  <c r="Q607" i="1"/>
  <c r="R607" i="1"/>
  <c r="Q608" i="1"/>
  <c r="R608" i="1"/>
  <c r="Q609" i="1"/>
  <c r="R609" i="1"/>
  <c r="Q610" i="1"/>
  <c r="R610" i="1"/>
  <c r="Q611" i="1"/>
  <c r="R611" i="1"/>
  <c r="Q612" i="1"/>
  <c r="R612" i="1"/>
  <c r="Q613" i="1"/>
  <c r="R613" i="1"/>
  <c r="Q614" i="1"/>
  <c r="R614" i="1"/>
  <c r="Q615" i="1"/>
  <c r="R615" i="1"/>
  <c r="Q616" i="1"/>
  <c r="R616" i="1"/>
  <c r="Q617" i="1"/>
  <c r="R617" i="1"/>
  <c r="Q618" i="1"/>
  <c r="R618" i="1"/>
  <c r="Q619" i="1"/>
  <c r="R619" i="1"/>
  <c r="Q620" i="1"/>
  <c r="R620" i="1"/>
  <c r="Q621" i="1"/>
  <c r="R621" i="1"/>
  <c r="Q622" i="1"/>
  <c r="R622" i="1"/>
  <c r="Q623" i="1"/>
  <c r="R623" i="1"/>
  <c r="Q624" i="1"/>
  <c r="R624" i="1"/>
  <c r="Q625" i="1"/>
  <c r="R625" i="1"/>
  <c r="Q626" i="1"/>
  <c r="R626" i="1"/>
  <c r="Q627" i="1"/>
  <c r="R627" i="1"/>
  <c r="Q628" i="1"/>
  <c r="R628" i="1"/>
  <c r="Q629" i="1"/>
  <c r="R629" i="1"/>
  <c r="Q630" i="1"/>
  <c r="R630" i="1"/>
  <c r="Q631" i="1"/>
  <c r="R631" i="1"/>
  <c r="Q632" i="1"/>
  <c r="R632" i="1"/>
  <c r="Q633" i="1"/>
  <c r="R633" i="1"/>
  <c r="Q634" i="1"/>
  <c r="R634" i="1"/>
  <c r="Q635" i="1"/>
  <c r="R635" i="1"/>
  <c r="Q636" i="1"/>
  <c r="R636" i="1"/>
  <c r="Q637" i="1"/>
  <c r="R637" i="1"/>
  <c r="Q638" i="1"/>
  <c r="R638" i="1"/>
  <c r="Q639" i="1"/>
  <c r="R639" i="1"/>
  <c r="Q640" i="1"/>
  <c r="R640" i="1"/>
  <c r="Q641" i="1"/>
  <c r="R641" i="1"/>
  <c r="Q642" i="1"/>
  <c r="R642" i="1"/>
  <c r="Q643" i="1"/>
  <c r="R643" i="1"/>
  <c r="Q644" i="1"/>
  <c r="R644" i="1"/>
  <c r="Q645" i="1"/>
  <c r="R645" i="1"/>
  <c r="Q646" i="1"/>
  <c r="R646" i="1"/>
  <c r="Q647" i="1"/>
  <c r="R647" i="1"/>
  <c r="Q648" i="1"/>
  <c r="R648" i="1"/>
  <c r="Q649" i="1"/>
  <c r="R649" i="1"/>
  <c r="Q650" i="1"/>
  <c r="R650" i="1"/>
  <c r="Q651" i="1"/>
  <c r="R651" i="1"/>
  <c r="Q652" i="1"/>
  <c r="R652" i="1"/>
  <c r="Q653" i="1"/>
  <c r="R653" i="1"/>
  <c r="Q654" i="1"/>
  <c r="R654" i="1"/>
  <c r="Q655" i="1"/>
  <c r="R655" i="1"/>
  <c r="Q656" i="1"/>
  <c r="R656" i="1"/>
  <c r="Q657" i="1"/>
  <c r="R657" i="1"/>
  <c r="Q658" i="1"/>
  <c r="R658" i="1"/>
  <c r="Q659" i="1"/>
  <c r="R659" i="1"/>
  <c r="Q660" i="1"/>
  <c r="R660" i="1"/>
  <c r="Q661" i="1"/>
  <c r="R661" i="1"/>
  <c r="Q662" i="1"/>
  <c r="R662" i="1"/>
  <c r="Q663" i="1"/>
  <c r="R663" i="1"/>
  <c r="Q664" i="1"/>
  <c r="R664" i="1"/>
  <c r="Q665" i="1"/>
  <c r="R665" i="1"/>
  <c r="Q666" i="1"/>
  <c r="R666" i="1"/>
  <c r="Q667" i="1"/>
  <c r="R667" i="1"/>
  <c r="Q668" i="1"/>
  <c r="R668" i="1"/>
  <c r="Q669" i="1"/>
  <c r="R669" i="1"/>
  <c r="Q670" i="1"/>
  <c r="R670" i="1"/>
  <c r="Q671" i="1"/>
  <c r="R671" i="1"/>
  <c r="Q672" i="1"/>
  <c r="R672" i="1"/>
  <c r="Q673" i="1"/>
  <c r="R673" i="1"/>
  <c r="Q674" i="1"/>
  <c r="R674" i="1"/>
  <c r="Q675" i="1"/>
  <c r="R675" i="1"/>
  <c r="Q676" i="1"/>
  <c r="R676" i="1"/>
  <c r="Q677" i="1"/>
  <c r="R677" i="1"/>
  <c r="Q678" i="1"/>
  <c r="R678" i="1"/>
  <c r="Q679" i="1"/>
  <c r="R679" i="1"/>
  <c r="Q680" i="1"/>
  <c r="R680" i="1"/>
  <c r="Q681" i="1"/>
  <c r="R681" i="1"/>
  <c r="Q682" i="1"/>
  <c r="R682" i="1"/>
  <c r="Q683" i="1"/>
  <c r="R683" i="1"/>
  <c r="Q684" i="1"/>
  <c r="R684" i="1"/>
  <c r="Q685" i="1"/>
  <c r="R685" i="1"/>
  <c r="Q686" i="1"/>
  <c r="R686" i="1"/>
  <c r="Q687" i="1"/>
  <c r="R687" i="1"/>
  <c r="Q688" i="1"/>
  <c r="R688" i="1"/>
  <c r="Q689" i="1"/>
  <c r="R689" i="1"/>
  <c r="Q690" i="1"/>
  <c r="R690" i="1"/>
  <c r="Q691" i="1"/>
  <c r="R691" i="1"/>
  <c r="Q692" i="1"/>
  <c r="R692" i="1"/>
  <c r="Q693" i="1"/>
  <c r="R693" i="1"/>
  <c r="Q694" i="1"/>
  <c r="R694" i="1"/>
  <c r="Q695" i="1"/>
  <c r="R695" i="1"/>
  <c r="Q696" i="1"/>
  <c r="R696" i="1"/>
  <c r="Q697" i="1"/>
  <c r="R697" i="1"/>
  <c r="Q698" i="1"/>
  <c r="R698" i="1"/>
  <c r="Q699" i="1"/>
  <c r="R699" i="1"/>
  <c r="Q700" i="1"/>
  <c r="R700" i="1"/>
  <c r="Q701" i="1"/>
  <c r="R701" i="1"/>
  <c r="Q702" i="1"/>
  <c r="R702" i="1"/>
  <c r="Q703" i="1"/>
  <c r="R703" i="1"/>
  <c r="Q704" i="1"/>
  <c r="R704" i="1"/>
  <c r="Q705" i="1"/>
  <c r="R705" i="1"/>
  <c r="Q706" i="1"/>
  <c r="R706" i="1"/>
  <c r="Q707" i="1"/>
  <c r="R707" i="1"/>
  <c r="Q708" i="1"/>
  <c r="R708" i="1"/>
  <c r="Q709" i="1"/>
  <c r="R709" i="1"/>
  <c r="Q710" i="1"/>
  <c r="R710" i="1"/>
  <c r="Q711" i="1"/>
  <c r="R711" i="1"/>
  <c r="Q712" i="1"/>
  <c r="R712" i="1"/>
  <c r="Q713" i="1"/>
  <c r="R713" i="1"/>
  <c r="Q714" i="1"/>
  <c r="R714" i="1"/>
  <c r="Q715" i="1"/>
  <c r="R715" i="1"/>
  <c r="Q716" i="1"/>
  <c r="R716" i="1"/>
  <c r="Q717" i="1"/>
  <c r="R717" i="1"/>
  <c r="Q718" i="1"/>
  <c r="R718" i="1"/>
  <c r="Q719" i="1"/>
  <c r="R719" i="1"/>
  <c r="Q720" i="1"/>
  <c r="R720" i="1"/>
  <c r="Q721" i="1"/>
  <c r="R721" i="1"/>
  <c r="Q722" i="1"/>
  <c r="R722" i="1"/>
  <c r="Q723" i="1"/>
  <c r="R723" i="1"/>
  <c r="Q724" i="1"/>
  <c r="R724" i="1"/>
  <c r="Q725" i="1"/>
  <c r="R725" i="1"/>
  <c r="Q726" i="1"/>
  <c r="R726" i="1"/>
  <c r="Q727" i="1"/>
  <c r="R727" i="1"/>
  <c r="Q728" i="1"/>
  <c r="R728" i="1"/>
  <c r="Q729" i="1"/>
  <c r="R729" i="1"/>
  <c r="Q730" i="1"/>
  <c r="R730" i="1"/>
  <c r="Q731" i="1"/>
  <c r="R731" i="1"/>
  <c r="Q732" i="1"/>
  <c r="R732" i="1"/>
  <c r="Q733" i="1"/>
  <c r="R733" i="1"/>
  <c r="Q734" i="1"/>
  <c r="R734" i="1"/>
  <c r="Q735" i="1"/>
  <c r="R735" i="1"/>
  <c r="Q736" i="1"/>
  <c r="R736" i="1"/>
  <c r="Q737" i="1"/>
  <c r="R737" i="1"/>
  <c r="Q738" i="1"/>
  <c r="R738" i="1"/>
  <c r="Q739" i="1"/>
  <c r="R739" i="1"/>
  <c r="Q740" i="1"/>
  <c r="R740" i="1"/>
  <c r="Q741" i="1"/>
  <c r="R741" i="1"/>
  <c r="Q742" i="1"/>
  <c r="R742" i="1"/>
  <c r="Q743" i="1"/>
  <c r="R743" i="1"/>
  <c r="Q744" i="1"/>
  <c r="R744" i="1"/>
  <c r="Q745" i="1"/>
  <c r="R745" i="1"/>
  <c r="Q746" i="1"/>
  <c r="R746" i="1"/>
  <c r="Q747" i="1"/>
  <c r="R747" i="1"/>
  <c r="Q748" i="1"/>
  <c r="R748" i="1"/>
  <c r="Q749" i="1"/>
  <c r="R749" i="1"/>
  <c r="Q750" i="1"/>
  <c r="R750" i="1"/>
  <c r="Q751" i="1"/>
  <c r="R751" i="1"/>
  <c r="Q752" i="1"/>
  <c r="R752" i="1"/>
  <c r="Q753" i="1"/>
  <c r="R753" i="1"/>
  <c r="Q754" i="1"/>
  <c r="R754" i="1"/>
  <c r="Q755" i="1"/>
  <c r="R755" i="1"/>
  <c r="Q756" i="1"/>
  <c r="R756" i="1"/>
  <c r="Q757" i="1"/>
  <c r="R757" i="1"/>
  <c r="Q758" i="1"/>
  <c r="R758" i="1"/>
  <c r="Q759" i="1"/>
  <c r="R759" i="1"/>
  <c r="Q760" i="1"/>
  <c r="R760" i="1"/>
  <c r="Q761" i="1"/>
  <c r="R761" i="1"/>
  <c r="Q762" i="1"/>
  <c r="R762" i="1"/>
  <c r="Q763" i="1"/>
  <c r="R763" i="1"/>
  <c r="Q764" i="1"/>
  <c r="R764" i="1"/>
  <c r="Q765" i="1"/>
  <c r="R765" i="1"/>
  <c r="Q766" i="1"/>
  <c r="R766" i="1"/>
  <c r="Q767" i="1"/>
  <c r="R767" i="1"/>
  <c r="Q768" i="1"/>
  <c r="R768" i="1"/>
  <c r="Q769" i="1"/>
  <c r="R769" i="1"/>
  <c r="Q770" i="1"/>
  <c r="R770" i="1"/>
  <c r="Q771" i="1"/>
  <c r="R771" i="1"/>
  <c r="Q772" i="1"/>
  <c r="R772" i="1"/>
  <c r="Q773" i="1"/>
  <c r="R773" i="1"/>
  <c r="Q774" i="1"/>
  <c r="R774" i="1"/>
  <c r="Q775" i="1"/>
  <c r="R775" i="1"/>
  <c r="Q776" i="1"/>
  <c r="R776" i="1"/>
  <c r="Q777" i="1"/>
  <c r="R777" i="1"/>
  <c r="Q778" i="1"/>
  <c r="R778" i="1"/>
  <c r="Q779" i="1"/>
  <c r="R779" i="1"/>
  <c r="Q780" i="1"/>
  <c r="R780" i="1"/>
  <c r="Q781" i="1"/>
  <c r="R781" i="1"/>
  <c r="Q782" i="1"/>
  <c r="R782" i="1"/>
  <c r="Q783" i="1"/>
  <c r="R783" i="1"/>
  <c r="Q784" i="1"/>
  <c r="R784" i="1"/>
  <c r="Q785" i="1"/>
  <c r="R785" i="1"/>
  <c r="Q786" i="1"/>
  <c r="R786" i="1"/>
  <c r="Q787" i="1"/>
  <c r="R787" i="1"/>
  <c r="Q788" i="1"/>
  <c r="R788" i="1"/>
  <c r="Q789" i="1"/>
  <c r="R789" i="1"/>
  <c r="Q790" i="1"/>
  <c r="R790" i="1"/>
  <c r="Q791" i="1"/>
  <c r="R791" i="1"/>
  <c r="Q792" i="1"/>
  <c r="R792" i="1"/>
  <c r="Q793" i="1"/>
  <c r="R793" i="1"/>
  <c r="Q794" i="1"/>
  <c r="R794" i="1"/>
  <c r="Q795" i="1"/>
  <c r="R795" i="1"/>
  <c r="Q796" i="1"/>
  <c r="R796" i="1"/>
  <c r="Q797" i="1"/>
  <c r="R797" i="1"/>
  <c r="Q798" i="1"/>
  <c r="R798" i="1"/>
  <c r="Q799" i="1"/>
  <c r="R799" i="1"/>
  <c r="Q800" i="1"/>
  <c r="R800" i="1"/>
  <c r="Q801" i="1"/>
  <c r="R801" i="1"/>
  <c r="Q802" i="1"/>
  <c r="R802" i="1"/>
  <c r="Q803" i="1"/>
  <c r="R803" i="1"/>
  <c r="Q804" i="1"/>
  <c r="R804" i="1"/>
  <c r="Q805" i="1"/>
  <c r="R805" i="1"/>
  <c r="Q806" i="1"/>
  <c r="R806" i="1"/>
  <c r="Q807" i="1"/>
  <c r="R807" i="1"/>
  <c r="Q808" i="1"/>
  <c r="R808" i="1"/>
  <c r="Q809" i="1"/>
  <c r="R809" i="1"/>
  <c r="Q810" i="1"/>
  <c r="R810" i="1"/>
  <c r="Q811" i="1"/>
  <c r="R811" i="1"/>
  <c r="Q812" i="1"/>
  <c r="R812" i="1"/>
  <c r="Q813" i="1"/>
  <c r="R813" i="1"/>
  <c r="Q814" i="1"/>
  <c r="R814" i="1"/>
  <c r="Q815" i="1"/>
  <c r="R815" i="1"/>
  <c r="Q816" i="1"/>
  <c r="R816" i="1"/>
  <c r="Q817" i="1"/>
  <c r="R817" i="1"/>
  <c r="Q818" i="1"/>
  <c r="R818" i="1"/>
  <c r="Q819" i="1"/>
  <c r="R819" i="1"/>
  <c r="Q820" i="1"/>
  <c r="R820" i="1"/>
  <c r="Q821" i="1"/>
  <c r="R821" i="1"/>
  <c r="Q822" i="1"/>
  <c r="R822" i="1"/>
  <c r="Q823" i="1"/>
  <c r="R823" i="1"/>
  <c r="Q824" i="1"/>
  <c r="R824" i="1"/>
  <c r="Q825" i="1"/>
  <c r="R825" i="1"/>
  <c r="Q826" i="1"/>
  <c r="R826" i="1"/>
  <c r="Q827" i="1"/>
  <c r="R827" i="1"/>
  <c r="Q828" i="1"/>
  <c r="R828" i="1"/>
  <c r="Q829" i="1"/>
  <c r="R829" i="1"/>
  <c r="Q830" i="1"/>
  <c r="R830" i="1"/>
  <c r="Q831" i="1"/>
  <c r="R831" i="1"/>
  <c r="Q832" i="1"/>
  <c r="R832" i="1"/>
  <c r="Q833" i="1"/>
  <c r="R833" i="1"/>
  <c r="Q834" i="1"/>
  <c r="R834" i="1"/>
  <c r="Q835" i="1"/>
  <c r="R835" i="1"/>
  <c r="Q836" i="1"/>
  <c r="R836" i="1"/>
  <c r="Q837" i="1"/>
  <c r="R837" i="1"/>
  <c r="Q838" i="1"/>
  <c r="R838" i="1"/>
  <c r="Q839" i="1"/>
  <c r="R839" i="1"/>
  <c r="Q840" i="1"/>
  <c r="R840" i="1"/>
  <c r="Q841" i="1"/>
  <c r="R841" i="1"/>
  <c r="Q842" i="1"/>
  <c r="R842" i="1"/>
  <c r="Q843" i="1"/>
  <c r="R843" i="1"/>
  <c r="Q844" i="1"/>
  <c r="R844" i="1"/>
  <c r="Q845" i="1"/>
  <c r="R845" i="1"/>
  <c r="Q846" i="1"/>
  <c r="R846" i="1"/>
  <c r="Q847" i="1"/>
  <c r="R847" i="1"/>
  <c r="Q848" i="1"/>
  <c r="R848" i="1"/>
  <c r="Q849" i="1"/>
  <c r="R849" i="1"/>
  <c r="Q850" i="1"/>
  <c r="R850" i="1"/>
  <c r="Q851" i="1"/>
  <c r="R851" i="1"/>
  <c r="Q852" i="1"/>
  <c r="R852" i="1"/>
  <c r="Q853" i="1"/>
  <c r="R853" i="1"/>
  <c r="Q854" i="1"/>
  <c r="R854" i="1"/>
  <c r="Q855" i="1"/>
  <c r="R855" i="1"/>
  <c r="Q856" i="1"/>
  <c r="R856" i="1"/>
  <c r="Q857" i="1"/>
  <c r="R857" i="1"/>
  <c r="Q858" i="1"/>
  <c r="R858" i="1"/>
  <c r="Q859" i="1"/>
  <c r="R859" i="1"/>
  <c r="Q860" i="1"/>
  <c r="R860" i="1"/>
  <c r="Q861" i="1"/>
  <c r="R861" i="1"/>
  <c r="Q862" i="1"/>
  <c r="R862" i="1"/>
  <c r="Q863" i="1"/>
  <c r="R863" i="1"/>
  <c r="Q864" i="1"/>
  <c r="R864" i="1"/>
  <c r="Q865" i="1"/>
  <c r="R865" i="1"/>
  <c r="Q866" i="1"/>
  <c r="R866" i="1"/>
  <c r="Q867" i="1"/>
  <c r="R867" i="1"/>
  <c r="Q868" i="1"/>
  <c r="R868" i="1"/>
  <c r="Q869" i="1"/>
  <c r="R869" i="1"/>
  <c r="Q870" i="1"/>
  <c r="R870" i="1"/>
  <c r="Q871" i="1"/>
  <c r="R871" i="1"/>
  <c r="Q872" i="1"/>
  <c r="R872" i="1"/>
  <c r="Q873" i="1"/>
  <c r="R873" i="1"/>
  <c r="Q874" i="1"/>
  <c r="R874" i="1"/>
  <c r="Q875" i="1"/>
  <c r="R875" i="1"/>
  <c r="Q876" i="1"/>
  <c r="R876" i="1"/>
  <c r="Q877" i="1"/>
  <c r="R877" i="1"/>
  <c r="Q878" i="1"/>
  <c r="R878" i="1"/>
  <c r="Q879" i="1"/>
  <c r="R879" i="1"/>
  <c r="Q880" i="1"/>
  <c r="R880" i="1"/>
  <c r="Q881" i="1"/>
  <c r="R881" i="1"/>
  <c r="Q882" i="1"/>
  <c r="R882" i="1"/>
  <c r="Q883" i="1"/>
  <c r="R883" i="1"/>
  <c r="Q884" i="1"/>
  <c r="R884" i="1"/>
  <c r="Q885" i="1"/>
  <c r="R885" i="1"/>
  <c r="Q886" i="1"/>
  <c r="R886" i="1"/>
  <c r="Q887" i="1"/>
  <c r="R887" i="1"/>
  <c r="Q888" i="1"/>
  <c r="R888" i="1"/>
  <c r="Q889" i="1"/>
  <c r="R889" i="1"/>
  <c r="Q890" i="1"/>
  <c r="R890" i="1"/>
  <c r="Q891" i="1"/>
  <c r="R891" i="1"/>
  <c r="Q892" i="1"/>
  <c r="R892" i="1"/>
  <c r="Q893" i="1"/>
  <c r="R893" i="1"/>
  <c r="Q894" i="1"/>
  <c r="R894" i="1"/>
  <c r="Q895" i="1"/>
  <c r="R895" i="1"/>
  <c r="Q896" i="1"/>
  <c r="R896" i="1"/>
  <c r="Q897" i="1"/>
  <c r="R897" i="1"/>
  <c r="Q898" i="1"/>
  <c r="R898" i="1"/>
  <c r="Q899" i="1"/>
  <c r="R899" i="1"/>
  <c r="Q900" i="1"/>
  <c r="R900" i="1"/>
  <c r="Q901" i="1"/>
  <c r="R901" i="1"/>
  <c r="Q902" i="1"/>
  <c r="R902" i="1"/>
  <c r="Q903" i="1"/>
  <c r="R903" i="1"/>
  <c r="Q904" i="1"/>
  <c r="R904" i="1"/>
  <c r="Q905" i="1"/>
  <c r="R905" i="1"/>
  <c r="Q906" i="1"/>
  <c r="R906" i="1"/>
  <c r="Q907" i="1"/>
  <c r="R907" i="1"/>
  <c r="Q908" i="1"/>
  <c r="R908" i="1"/>
  <c r="Q909" i="1"/>
  <c r="R909" i="1"/>
  <c r="Q910" i="1"/>
  <c r="R910" i="1"/>
  <c r="Q911" i="1"/>
  <c r="R911" i="1"/>
  <c r="Q912" i="1"/>
  <c r="R912" i="1"/>
  <c r="Q913" i="1"/>
  <c r="R913" i="1"/>
  <c r="Q914" i="1"/>
  <c r="R914" i="1"/>
  <c r="Q915" i="1"/>
  <c r="R915" i="1"/>
  <c r="Q916" i="1"/>
  <c r="R916" i="1"/>
  <c r="Q917" i="1"/>
  <c r="R917" i="1"/>
  <c r="Q918" i="1"/>
  <c r="R918" i="1"/>
  <c r="Q919" i="1"/>
  <c r="R919" i="1"/>
  <c r="Q920" i="1"/>
  <c r="R920" i="1"/>
  <c r="Q921" i="1"/>
  <c r="R921" i="1"/>
  <c r="Q922" i="1"/>
  <c r="R922" i="1"/>
  <c r="Q923" i="1"/>
  <c r="R923" i="1"/>
  <c r="Q924" i="1"/>
  <c r="R924" i="1"/>
  <c r="Q925" i="1"/>
  <c r="R925" i="1"/>
  <c r="Q926" i="1"/>
  <c r="R926" i="1"/>
  <c r="Q927" i="1"/>
  <c r="R927" i="1"/>
  <c r="Q928" i="1"/>
  <c r="R928" i="1"/>
  <c r="Q929" i="1"/>
  <c r="R929" i="1"/>
  <c r="Q930" i="1"/>
  <c r="R930" i="1"/>
  <c r="Q931" i="1"/>
  <c r="R931" i="1"/>
  <c r="Q932" i="1"/>
  <c r="R932" i="1"/>
  <c r="Q933" i="1"/>
  <c r="R933" i="1"/>
  <c r="Q934" i="1"/>
  <c r="R934" i="1"/>
  <c r="Q935" i="1"/>
  <c r="R935" i="1"/>
  <c r="Q936" i="1"/>
  <c r="R936" i="1"/>
  <c r="Q937" i="1"/>
  <c r="R937" i="1"/>
  <c r="Q938" i="1"/>
  <c r="R938" i="1"/>
  <c r="Q939" i="1"/>
  <c r="R939" i="1"/>
  <c r="Q940" i="1"/>
  <c r="R940" i="1"/>
  <c r="Q941" i="1"/>
  <c r="R941" i="1"/>
  <c r="Q942" i="1"/>
  <c r="R942" i="1"/>
  <c r="Q943" i="1"/>
  <c r="R943" i="1"/>
  <c r="Q944" i="1"/>
  <c r="R944" i="1"/>
  <c r="Q945" i="1"/>
  <c r="R945" i="1"/>
  <c r="Q946" i="1"/>
  <c r="R946" i="1"/>
  <c r="Q947" i="1"/>
  <c r="R947" i="1"/>
  <c r="Q948" i="1"/>
  <c r="R948" i="1"/>
  <c r="Q949" i="1"/>
  <c r="R949" i="1"/>
  <c r="Q950" i="1"/>
  <c r="R950" i="1"/>
  <c r="Q951" i="1"/>
  <c r="R951" i="1"/>
  <c r="Q952" i="1"/>
  <c r="R952" i="1"/>
  <c r="Q953" i="1"/>
  <c r="R953" i="1"/>
  <c r="Q954" i="1"/>
  <c r="R954" i="1"/>
  <c r="Q955" i="1"/>
  <c r="R955" i="1"/>
  <c r="Q956" i="1"/>
  <c r="R956" i="1"/>
  <c r="Q957" i="1"/>
  <c r="R957" i="1"/>
  <c r="Q958" i="1"/>
  <c r="R958" i="1"/>
  <c r="Q959" i="1"/>
  <c r="R959" i="1"/>
  <c r="Q960" i="1"/>
  <c r="R960" i="1"/>
  <c r="Q961" i="1"/>
  <c r="R961" i="1"/>
  <c r="Q962" i="1"/>
  <c r="R962" i="1"/>
  <c r="Q963" i="1"/>
  <c r="R963" i="1"/>
  <c r="Q964" i="1"/>
  <c r="R964" i="1"/>
  <c r="Q965" i="1"/>
  <c r="R965" i="1"/>
  <c r="Q966" i="1"/>
  <c r="R966" i="1"/>
  <c r="Q967" i="1"/>
  <c r="R967" i="1"/>
  <c r="Q968" i="1"/>
  <c r="R968" i="1"/>
  <c r="Q969" i="1"/>
  <c r="R969" i="1"/>
  <c r="Q970" i="1"/>
  <c r="R970" i="1"/>
  <c r="Q971" i="1"/>
  <c r="R971" i="1"/>
  <c r="Q972" i="1"/>
  <c r="R972" i="1"/>
  <c r="Q973" i="1"/>
  <c r="R973" i="1"/>
  <c r="Q974" i="1"/>
  <c r="R974" i="1"/>
  <c r="Q975" i="1"/>
  <c r="R975" i="1"/>
  <c r="Q976" i="1"/>
  <c r="R976" i="1"/>
  <c r="Q977" i="1"/>
  <c r="R977" i="1"/>
  <c r="Q978" i="1"/>
  <c r="R978" i="1"/>
  <c r="Q979" i="1"/>
  <c r="R979" i="1"/>
  <c r="Q980" i="1"/>
  <c r="R980" i="1"/>
  <c r="Q981" i="1"/>
  <c r="R981" i="1"/>
  <c r="Q982" i="1"/>
  <c r="R982" i="1"/>
  <c r="Q983" i="1"/>
  <c r="R983" i="1"/>
  <c r="Q984" i="1"/>
  <c r="R984" i="1"/>
  <c r="Q985" i="1"/>
  <c r="R985" i="1"/>
  <c r="Q986" i="1"/>
  <c r="R986" i="1"/>
  <c r="Q987" i="1"/>
  <c r="R987" i="1"/>
  <c r="Q988" i="1"/>
  <c r="R988" i="1"/>
  <c r="Q989" i="1"/>
  <c r="R989" i="1"/>
  <c r="Q990" i="1"/>
  <c r="R990" i="1"/>
  <c r="Q991" i="1"/>
  <c r="R991" i="1"/>
  <c r="Q992" i="1"/>
  <c r="R992" i="1"/>
  <c r="Q993" i="1"/>
  <c r="R993" i="1"/>
  <c r="Q994" i="1"/>
  <c r="R994" i="1"/>
  <c r="Q995" i="1"/>
  <c r="R995" i="1"/>
  <c r="Q996" i="1"/>
  <c r="R996" i="1"/>
  <c r="Q997" i="1"/>
  <c r="R997" i="1"/>
  <c r="Q998" i="1"/>
  <c r="R998" i="1"/>
  <c r="Q999" i="1"/>
  <c r="R999" i="1"/>
  <c r="Q1000" i="1"/>
  <c r="R1000" i="1"/>
  <c r="Q1001" i="1"/>
  <c r="R1001" i="1"/>
  <c r="Q1002" i="1"/>
  <c r="R1002" i="1"/>
  <c r="Q1003" i="1"/>
  <c r="R1003" i="1"/>
  <c r="Q1004" i="1"/>
  <c r="R1004" i="1"/>
  <c r="Q1005" i="1"/>
  <c r="R1005" i="1"/>
  <c r="Q1006" i="1"/>
  <c r="R1006" i="1"/>
  <c r="Q1007" i="1"/>
  <c r="R1007" i="1"/>
  <c r="Q1008" i="1"/>
  <c r="R1008" i="1"/>
  <c r="Q1009" i="1"/>
  <c r="R1009" i="1"/>
  <c r="Q1010" i="1"/>
  <c r="R1010" i="1"/>
  <c r="Q1011" i="1"/>
  <c r="R1011" i="1"/>
  <c r="Q1012" i="1"/>
  <c r="R1012" i="1"/>
  <c r="Q1013" i="1"/>
  <c r="R1013" i="1"/>
  <c r="Q1014" i="1"/>
  <c r="R1014" i="1"/>
  <c r="Q1015" i="1"/>
  <c r="R1015" i="1"/>
  <c r="Q1016" i="1"/>
  <c r="R1016" i="1"/>
  <c r="Q1017" i="1"/>
  <c r="R1017" i="1"/>
  <c r="Q1018" i="1"/>
  <c r="R1018" i="1"/>
  <c r="Q1019" i="1"/>
  <c r="R1019" i="1"/>
  <c r="Q1020" i="1"/>
  <c r="R1020" i="1"/>
  <c r="Q1021" i="1"/>
  <c r="R1021" i="1"/>
  <c r="Q1022" i="1"/>
  <c r="R1022" i="1"/>
  <c r="Q1023" i="1"/>
  <c r="R1023" i="1"/>
  <c r="Q1024" i="1"/>
  <c r="R1024" i="1"/>
  <c r="Q1025" i="1"/>
  <c r="R1025" i="1"/>
  <c r="Q1026" i="1"/>
  <c r="R1026" i="1"/>
  <c r="Q1027" i="1"/>
  <c r="R1027" i="1"/>
  <c r="Q1028" i="1"/>
  <c r="R1028" i="1"/>
  <c r="Q1029" i="1"/>
  <c r="R1029" i="1"/>
  <c r="Q1030" i="1"/>
  <c r="R1030" i="1"/>
  <c r="Q1031" i="1"/>
  <c r="R1031" i="1"/>
  <c r="Q1032" i="1"/>
  <c r="R1032" i="1"/>
  <c r="Q1033" i="1"/>
  <c r="R1033" i="1"/>
  <c r="Q1034" i="1"/>
  <c r="R1034" i="1"/>
  <c r="Q1035" i="1"/>
  <c r="R1035" i="1"/>
  <c r="Q1036" i="1"/>
  <c r="R1036" i="1"/>
  <c r="Q1037" i="1"/>
  <c r="R1037" i="1"/>
  <c r="Q1038" i="1"/>
  <c r="R1038" i="1"/>
  <c r="Q1039" i="1"/>
  <c r="R1039" i="1"/>
  <c r="Q1040" i="1"/>
  <c r="R1040" i="1"/>
  <c r="Q1041" i="1"/>
  <c r="R1041" i="1"/>
  <c r="Q1042" i="1"/>
  <c r="R1042" i="1"/>
  <c r="Q1043" i="1"/>
  <c r="R1043" i="1"/>
  <c r="Q1044" i="1"/>
  <c r="R1044" i="1"/>
  <c r="Q1045" i="1"/>
  <c r="R1045" i="1"/>
  <c r="Q1046" i="1"/>
  <c r="R1046" i="1"/>
  <c r="Q1047" i="1"/>
  <c r="R1047" i="1"/>
  <c r="Q1048" i="1"/>
  <c r="R1048" i="1"/>
  <c r="Q1049" i="1"/>
  <c r="R1049" i="1"/>
  <c r="Q1050" i="1"/>
  <c r="R1050" i="1"/>
  <c r="Q1051" i="1"/>
  <c r="R1051" i="1"/>
  <c r="Q1052" i="1"/>
  <c r="R1052" i="1"/>
  <c r="Q1053" i="1"/>
  <c r="R1053" i="1"/>
  <c r="Q1054" i="1"/>
  <c r="R1054" i="1"/>
  <c r="Q1055" i="1"/>
  <c r="R1055" i="1"/>
  <c r="Q1056" i="1"/>
  <c r="R1056" i="1"/>
  <c r="Q1057" i="1"/>
  <c r="R1057" i="1"/>
  <c r="Q1058" i="1"/>
  <c r="R1058" i="1"/>
  <c r="Q1059" i="1"/>
  <c r="R1059" i="1"/>
  <c r="Q1060" i="1"/>
  <c r="R1060" i="1"/>
  <c r="Q1061" i="1"/>
  <c r="R1061" i="1"/>
  <c r="Q1062" i="1"/>
  <c r="R1062" i="1"/>
  <c r="Q1063" i="1"/>
  <c r="R1063" i="1"/>
  <c r="Q1064" i="1"/>
  <c r="R1064" i="1"/>
  <c r="Q1065" i="1"/>
  <c r="R1065" i="1"/>
  <c r="Q1066" i="1"/>
  <c r="R1066" i="1"/>
  <c r="Q1067" i="1"/>
  <c r="R1067" i="1"/>
  <c r="Q1068" i="1"/>
  <c r="R1068" i="1"/>
  <c r="Q1069" i="1"/>
  <c r="R1069" i="1"/>
  <c r="Q1070" i="1"/>
  <c r="R1070" i="1"/>
  <c r="Q1071" i="1"/>
  <c r="R1071" i="1"/>
  <c r="Q1072" i="1"/>
  <c r="R1072" i="1"/>
  <c r="Q1073" i="1"/>
  <c r="R1073" i="1"/>
  <c r="Q1074" i="1"/>
  <c r="R1074" i="1"/>
  <c r="Q1075" i="1"/>
  <c r="R1075" i="1"/>
  <c r="Q1076" i="1"/>
  <c r="R1076" i="1"/>
  <c r="Q1077" i="1"/>
  <c r="R1077" i="1"/>
  <c r="Q1078" i="1"/>
  <c r="R1078" i="1"/>
  <c r="Q1079" i="1"/>
  <c r="R1079" i="1"/>
  <c r="Q1080" i="1"/>
  <c r="R1080" i="1"/>
  <c r="Q1081" i="1"/>
  <c r="R1081" i="1"/>
  <c r="Q1082" i="1"/>
  <c r="R1082" i="1"/>
  <c r="Q1083" i="1"/>
  <c r="R1083" i="1"/>
  <c r="Q1084" i="1"/>
  <c r="R1084" i="1"/>
  <c r="Q1085" i="1"/>
  <c r="R1085" i="1"/>
  <c r="Q1086" i="1"/>
  <c r="R1086" i="1"/>
  <c r="Q1087" i="1"/>
  <c r="R1087" i="1"/>
  <c r="Q1088" i="1"/>
  <c r="R1088" i="1"/>
  <c r="Q1089" i="1"/>
  <c r="R1089" i="1"/>
  <c r="Q1090" i="1"/>
  <c r="R1090" i="1"/>
  <c r="Q1091" i="1"/>
  <c r="R1091" i="1"/>
  <c r="Q1092" i="1"/>
  <c r="R1092" i="1"/>
  <c r="Q1093" i="1"/>
  <c r="R1093" i="1"/>
  <c r="Q1094" i="1"/>
  <c r="R1094" i="1"/>
  <c r="Q1095" i="1"/>
  <c r="R1095" i="1"/>
  <c r="Q1096" i="1"/>
  <c r="R1096" i="1"/>
  <c r="Q1097" i="1"/>
  <c r="R1097" i="1"/>
  <c r="Q1098" i="1"/>
  <c r="R1098" i="1"/>
  <c r="Q1099" i="1"/>
  <c r="R1099" i="1"/>
  <c r="Q1100" i="1"/>
  <c r="R1100" i="1"/>
  <c r="Q1101" i="1"/>
  <c r="R1101" i="1"/>
  <c r="Q1102" i="1"/>
  <c r="R1102" i="1"/>
  <c r="Q1103" i="1"/>
  <c r="R1103" i="1"/>
  <c r="Q1104" i="1"/>
  <c r="R1104" i="1"/>
  <c r="Q1105" i="1"/>
  <c r="R1105" i="1"/>
  <c r="Q1106" i="1"/>
  <c r="R1106" i="1"/>
  <c r="Q1107" i="1"/>
  <c r="R1107" i="1"/>
  <c r="Q1108" i="1"/>
  <c r="R1108" i="1"/>
  <c r="Q1109" i="1"/>
  <c r="R1109" i="1"/>
  <c r="Q1110" i="1"/>
  <c r="R1110" i="1"/>
  <c r="Q1111" i="1"/>
  <c r="R1111" i="1"/>
  <c r="Q1112" i="1"/>
  <c r="R1112" i="1"/>
  <c r="Q1113" i="1"/>
  <c r="R1113" i="1"/>
  <c r="Q1114" i="1"/>
  <c r="R1114" i="1"/>
  <c r="Q1115" i="1"/>
  <c r="R1115" i="1"/>
  <c r="Q1116" i="1"/>
  <c r="R1116" i="1"/>
  <c r="Q1117" i="1"/>
  <c r="R1117" i="1"/>
  <c r="Q1118" i="1"/>
  <c r="R1118" i="1"/>
  <c r="Q1119" i="1"/>
  <c r="R1119" i="1"/>
  <c r="Q1120" i="1"/>
  <c r="R1120" i="1"/>
  <c r="Q1121" i="1"/>
  <c r="R1121" i="1"/>
  <c r="Q1122" i="1"/>
  <c r="R1122" i="1"/>
  <c r="Q1123" i="1"/>
  <c r="R1123" i="1"/>
  <c r="Q1124" i="1"/>
  <c r="R1124" i="1"/>
  <c r="Q1125" i="1"/>
  <c r="R1125" i="1"/>
  <c r="Q1126" i="1"/>
  <c r="R1126" i="1"/>
  <c r="Q1127" i="1"/>
  <c r="R1127" i="1"/>
  <c r="Q1128" i="1"/>
  <c r="R1128" i="1"/>
  <c r="Q1129" i="1"/>
  <c r="R1129" i="1"/>
  <c r="Q1130" i="1"/>
  <c r="R1130" i="1"/>
  <c r="Q1131" i="1"/>
  <c r="R1131" i="1"/>
  <c r="Q1132" i="1"/>
  <c r="R1132" i="1"/>
  <c r="Q1133" i="1"/>
  <c r="R1133" i="1"/>
  <c r="Q1134" i="1"/>
  <c r="R1134" i="1"/>
  <c r="Q1135" i="1"/>
  <c r="R1135" i="1"/>
  <c r="Q1136" i="1"/>
  <c r="R1136" i="1"/>
  <c r="Q1137" i="1"/>
  <c r="R1137" i="1"/>
  <c r="Q1138" i="1"/>
  <c r="R1138" i="1"/>
  <c r="Q1139" i="1"/>
  <c r="R1139" i="1"/>
  <c r="Q1140" i="1"/>
  <c r="R1140" i="1"/>
  <c r="Q1141" i="1"/>
  <c r="R1141" i="1"/>
  <c r="Q1142" i="1"/>
  <c r="R1142" i="1"/>
  <c r="Q1143" i="1"/>
  <c r="R1143" i="1"/>
  <c r="Q1144" i="1"/>
  <c r="R1144" i="1"/>
  <c r="Q1145" i="1"/>
  <c r="R1145" i="1"/>
  <c r="Q1146" i="1"/>
  <c r="R1146" i="1"/>
  <c r="Q1147" i="1"/>
  <c r="R1147" i="1"/>
  <c r="Q1148" i="1"/>
  <c r="R1148" i="1"/>
  <c r="Q1149" i="1"/>
  <c r="R1149" i="1"/>
  <c r="Q1150" i="1"/>
  <c r="R1150" i="1"/>
  <c r="Q1151" i="1"/>
  <c r="R1151" i="1"/>
  <c r="Q1152" i="1"/>
  <c r="R1152" i="1"/>
  <c r="Q1153" i="1"/>
  <c r="R1153" i="1"/>
  <c r="Q1154" i="1"/>
  <c r="R1154" i="1"/>
  <c r="Q1155" i="1"/>
  <c r="R1155" i="1"/>
  <c r="Q1156" i="1"/>
  <c r="R1156" i="1"/>
  <c r="Q1157" i="1"/>
  <c r="R1157" i="1"/>
  <c r="Q1158" i="1"/>
  <c r="R1158" i="1"/>
  <c r="Q1159" i="1"/>
  <c r="R1159" i="1"/>
  <c r="Q1160" i="1"/>
  <c r="R1160" i="1"/>
  <c r="Q1161" i="1"/>
  <c r="R1161" i="1"/>
  <c r="Q1162" i="1"/>
  <c r="R1162" i="1"/>
  <c r="Q1163" i="1"/>
  <c r="R1163" i="1"/>
  <c r="Q1164" i="1"/>
  <c r="R1164" i="1"/>
  <c r="Q1165" i="1"/>
  <c r="R1165" i="1"/>
  <c r="Q1166" i="1"/>
  <c r="R1166" i="1"/>
  <c r="Q1167" i="1"/>
  <c r="R1167" i="1"/>
  <c r="Q1168" i="1"/>
  <c r="R1168" i="1"/>
  <c r="Q1169" i="1"/>
  <c r="R1169" i="1"/>
  <c r="Q1170" i="1"/>
  <c r="R1170" i="1"/>
  <c r="Q1171" i="1"/>
  <c r="R1171" i="1"/>
  <c r="Q1172" i="1"/>
  <c r="R1172" i="1"/>
  <c r="Q1173" i="1"/>
  <c r="R1173" i="1"/>
  <c r="Q1174" i="1"/>
  <c r="R1174" i="1"/>
  <c r="Q1175" i="1"/>
  <c r="R1175" i="1"/>
  <c r="Q1176" i="1"/>
  <c r="R1176" i="1"/>
  <c r="Q1177" i="1"/>
  <c r="R1177" i="1"/>
  <c r="Q1178" i="1"/>
  <c r="R1178" i="1"/>
  <c r="Q1179" i="1"/>
  <c r="R1179" i="1"/>
  <c r="Q1180" i="1"/>
  <c r="R1180" i="1"/>
  <c r="Q1181" i="1"/>
  <c r="R1181" i="1"/>
  <c r="Q1182" i="1"/>
  <c r="R1182" i="1"/>
  <c r="Q1183" i="1"/>
  <c r="R1183" i="1"/>
  <c r="Q1184" i="1"/>
  <c r="R1184" i="1"/>
  <c r="Q1185" i="1"/>
  <c r="R1185" i="1"/>
  <c r="Q1186" i="1"/>
  <c r="R1186" i="1"/>
  <c r="Q1187" i="1"/>
  <c r="R1187" i="1"/>
  <c r="Q1188" i="1"/>
  <c r="R1188" i="1"/>
  <c r="Q1189" i="1"/>
  <c r="R1189" i="1"/>
  <c r="Q1190" i="1"/>
  <c r="R1190" i="1"/>
  <c r="Q1191" i="1"/>
  <c r="R1191" i="1"/>
  <c r="Q1192" i="1"/>
  <c r="R1192" i="1"/>
  <c r="Q1193" i="1"/>
  <c r="R1193" i="1"/>
  <c r="Q1194" i="1"/>
  <c r="R1194" i="1"/>
  <c r="Q1195" i="1"/>
  <c r="R1195" i="1"/>
  <c r="Q1196" i="1"/>
  <c r="R1196" i="1"/>
  <c r="Q1197" i="1"/>
  <c r="R1197" i="1"/>
  <c r="Q1198" i="1"/>
  <c r="R1198" i="1"/>
  <c r="Q1199" i="1"/>
  <c r="R1199" i="1"/>
  <c r="Q1200" i="1"/>
  <c r="R1200" i="1"/>
  <c r="Q1201" i="1"/>
  <c r="R1201" i="1"/>
  <c r="Q1202" i="1"/>
  <c r="R1202" i="1"/>
  <c r="Q1203" i="1"/>
  <c r="R1203" i="1"/>
  <c r="Q1204" i="1"/>
  <c r="R1204" i="1"/>
  <c r="Q1205" i="1"/>
  <c r="R1205" i="1"/>
  <c r="Q1206" i="1"/>
  <c r="R1206" i="1"/>
  <c r="Q1207" i="1"/>
  <c r="R1207" i="1"/>
  <c r="Q1208" i="1"/>
  <c r="R1208" i="1"/>
  <c r="Q1209" i="1"/>
  <c r="R1209" i="1"/>
  <c r="Q1210" i="1"/>
  <c r="R1210" i="1"/>
  <c r="Q1211" i="1"/>
  <c r="R1211" i="1"/>
  <c r="Q1212" i="1"/>
  <c r="R1212" i="1"/>
  <c r="Q1213" i="1"/>
  <c r="R1213" i="1"/>
  <c r="Q1214" i="1"/>
  <c r="R1214" i="1"/>
  <c r="Q1215" i="1"/>
  <c r="R1215" i="1"/>
  <c r="Q1216" i="1"/>
  <c r="R1216" i="1"/>
  <c r="Q1217" i="1"/>
  <c r="R1217" i="1"/>
  <c r="Q1218" i="1"/>
  <c r="R1218" i="1"/>
  <c r="Q1219" i="1"/>
  <c r="R1219" i="1"/>
  <c r="Q1220" i="1"/>
  <c r="R1220" i="1"/>
  <c r="Q1221" i="1"/>
  <c r="R1221" i="1"/>
  <c r="Q1222" i="1"/>
  <c r="R1222" i="1"/>
  <c r="Q1223" i="1"/>
  <c r="R1223" i="1"/>
  <c r="Q1224" i="1"/>
  <c r="R1224" i="1"/>
  <c r="Q1225" i="1"/>
  <c r="R1225" i="1"/>
  <c r="Q1226" i="1"/>
  <c r="R1226" i="1"/>
  <c r="Q1227" i="1"/>
  <c r="R1227" i="1"/>
  <c r="Q1228" i="1"/>
  <c r="R1228" i="1"/>
  <c r="Q1229" i="1"/>
  <c r="R1229" i="1"/>
  <c r="Q1230" i="1"/>
  <c r="R1230" i="1"/>
  <c r="Q1231" i="1"/>
  <c r="R1231" i="1"/>
  <c r="Q1232" i="1"/>
  <c r="R1232" i="1"/>
  <c r="Q1233" i="1"/>
  <c r="R1233" i="1"/>
  <c r="Q1234" i="1"/>
  <c r="R1234" i="1"/>
  <c r="Q1235" i="1"/>
  <c r="R1235" i="1"/>
  <c r="Q1236" i="1"/>
  <c r="R1236" i="1"/>
  <c r="Q1237" i="1"/>
  <c r="R1237" i="1"/>
  <c r="Q1238" i="1"/>
  <c r="R1238" i="1"/>
  <c r="Q1239" i="1"/>
  <c r="R1239" i="1"/>
  <c r="Q1240" i="1"/>
  <c r="R1240" i="1"/>
  <c r="Q1241" i="1"/>
  <c r="R1241" i="1"/>
  <c r="Q1242" i="1"/>
  <c r="R1242" i="1"/>
  <c r="Q1243" i="1"/>
  <c r="R1243" i="1"/>
  <c r="Q1244" i="1"/>
  <c r="R1244" i="1"/>
  <c r="Q1245" i="1"/>
  <c r="R1245" i="1"/>
  <c r="Q1246" i="1"/>
  <c r="R1246" i="1"/>
  <c r="Q1247" i="1"/>
  <c r="R1247" i="1"/>
  <c r="Q1248" i="1"/>
  <c r="R1248" i="1"/>
  <c r="Q1249" i="1"/>
  <c r="R1249" i="1"/>
  <c r="Q1250" i="1"/>
  <c r="R1250" i="1"/>
  <c r="Q1251" i="1"/>
  <c r="R1251" i="1"/>
  <c r="Q1252" i="1"/>
  <c r="R1252" i="1"/>
  <c r="Q1253" i="1"/>
  <c r="R1253" i="1"/>
  <c r="Q1254" i="1"/>
  <c r="R1254" i="1"/>
  <c r="Q1255" i="1"/>
  <c r="R1255" i="1"/>
  <c r="Q1256" i="1"/>
  <c r="R1256" i="1"/>
  <c r="Q1257" i="1"/>
  <c r="R1257" i="1"/>
  <c r="Q1258" i="1"/>
  <c r="R1258" i="1"/>
  <c r="Q1259" i="1"/>
  <c r="R1259" i="1"/>
  <c r="Q1260" i="1"/>
  <c r="R1260" i="1"/>
  <c r="Q1261" i="1"/>
  <c r="R1261" i="1"/>
  <c r="Q1262" i="1"/>
  <c r="R1262" i="1"/>
  <c r="Q1263" i="1"/>
  <c r="R1263" i="1"/>
  <c r="Q1264" i="1"/>
  <c r="R1264" i="1"/>
  <c r="Q1265" i="1"/>
  <c r="R1265" i="1"/>
  <c r="Q1266" i="1"/>
  <c r="R1266" i="1"/>
  <c r="Q1267" i="1"/>
  <c r="R1267" i="1"/>
  <c r="Q1268" i="1"/>
  <c r="R1268" i="1"/>
  <c r="Q1269" i="1"/>
  <c r="R1269" i="1"/>
  <c r="Q1270" i="1"/>
  <c r="R1270" i="1"/>
  <c r="Q1271" i="1"/>
  <c r="R1271" i="1"/>
  <c r="Q1272" i="1"/>
  <c r="R1272" i="1"/>
  <c r="Q1273" i="1"/>
  <c r="R1273" i="1"/>
  <c r="Q1274" i="1"/>
  <c r="R1274" i="1"/>
  <c r="Q1275" i="1"/>
  <c r="R1275" i="1"/>
  <c r="Q1276" i="1"/>
  <c r="R1276" i="1"/>
  <c r="Q1277" i="1"/>
  <c r="R1277" i="1"/>
  <c r="Q1278" i="1"/>
  <c r="R1278" i="1"/>
  <c r="Q1279" i="1"/>
  <c r="R1279" i="1"/>
  <c r="Q1280" i="1"/>
  <c r="R1280" i="1"/>
  <c r="Q1281" i="1"/>
  <c r="R1281" i="1"/>
  <c r="Q1282" i="1"/>
  <c r="R1282" i="1"/>
  <c r="Q1283" i="1"/>
  <c r="R1283" i="1"/>
  <c r="Q1284" i="1"/>
  <c r="R1284" i="1"/>
  <c r="Q1285" i="1"/>
  <c r="R1285" i="1"/>
  <c r="Q1286" i="1"/>
  <c r="R1286" i="1"/>
  <c r="Q1287" i="1"/>
  <c r="R1287" i="1"/>
  <c r="Q1288" i="1"/>
  <c r="R1288" i="1"/>
  <c r="Q1289" i="1"/>
  <c r="R1289" i="1"/>
  <c r="Q1290" i="1"/>
  <c r="R1290" i="1"/>
  <c r="Q1291" i="1"/>
  <c r="R1291" i="1"/>
  <c r="Q1292" i="1"/>
  <c r="R1292" i="1"/>
  <c r="Q1293" i="1"/>
  <c r="R1293" i="1"/>
  <c r="Q1294" i="1"/>
  <c r="R1294" i="1"/>
  <c r="Q1295" i="1"/>
  <c r="R1295" i="1"/>
  <c r="Q1296" i="1"/>
  <c r="R1296" i="1"/>
  <c r="Q1297" i="1"/>
  <c r="R1297" i="1"/>
  <c r="Q1298" i="1"/>
  <c r="R1298" i="1"/>
  <c r="Q1299" i="1"/>
  <c r="R1299" i="1"/>
  <c r="Q1300" i="1"/>
  <c r="R1300" i="1"/>
  <c r="Q1301" i="1"/>
  <c r="R1301" i="1"/>
  <c r="Q1302" i="1"/>
  <c r="R1302" i="1"/>
  <c r="Q1303" i="1"/>
  <c r="R1303" i="1"/>
  <c r="Q1304" i="1"/>
  <c r="R1304" i="1"/>
  <c r="Q1305" i="1"/>
  <c r="R1305" i="1"/>
  <c r="Q1306" i="1"/>
  <c r="R1306" i="1"/>
  <c r="Q1307" i="1"/>
  <c r="R1307" i="1"/>
  <c r="Q1308" i="1"/>
  <c r="R1308" i="1"/>
  <c r="Q1309" i="1"/>
  <c r="R1309" i="1"/>
  <c r="Q1310" i="1"/>
  <c r="R1310" i="1"/>
  <c r="Q1311" i="1"/>
  <c r="R1311" i="1"/>
  <c r="Q1312" i="1"/>
  <c r="R1312" i="1"/>
  <c r="Q1313" i="1"/>
  <c r="R1313" i="1"/>
  <c r="Q1314" i="1"/>
  <c r="R1314" i="1"/>
  <c r="Q1315" i="1"/>
  <c r="R1315" i="1"/>
  <c r="Q1316" i="1"/>
  <c r="R1316" i="1"/>
  <c r="Q1317" i="1"/>
  <c r="R1317" i="1"/>
  <c r="Q1318" i="1"/>
  <c r="R1318" i="1"/>
  <c r="Q1319" i="1"/>
  <c r="R1319" i="1"/>
  <c r="Q1320" i="1"/>
  <c r="R1320" i="1"/>
  <c r="Q1321" i="1"/>
  <c r="R1321" i="1"/>
  <c r="Q1322" i="1"/>
  <c r="R1322" i="1"/>
  <c r="Q1323" i="1"/>
  <c r="R1323" i="1"/>
  <c r="Q1324" i="1"/>
  <c r="R1324" i="1"/>
  <c r="Q1325" i="1"/>
  <c r="R1325" i="1"/>
  <c r="Q1326" i="1"/>
  <c r="R1326" i="1"/>
  <c r="Q1327" i="1"/>
  <c r="R1327" i="1"/>
  <c r="Q1328" i="1"/>
  <c r="R1328" i="1"/>
  <c r="Q1329" i="1"/>
  <c r="R1329" i="1"/>
  <c r="Q1330" i="1"/>
  <c r="R1330" i="1"/>
  <c r="Q1331" i="1"/>
  <c r="R1331" i="1"/>
  <c r="Q1332" i="1"/>
  <c r="R1332" i="1"/>
  <c r="Q1333" i="1"/>
  <c r="R1333" i="1"/>
  <c r="Q1334" i="1"/>
  <c r="R1334" i="1"/>
  <c r="Q1335" i="1"/>
  <c r="R1335" i="1"/>
  <c r="Q1336" i="1"/>
  <c r="R1336" i="1"/>
  <c r="Q1337" i="1"/>
  <c r="R1337" i="1"/>
  <c r="Q1338" i="1"/>
  <c r="R1338" i="1"/>
  <c r="Q1339" i="1"/>
  <c r="R1339" i="1"/>
  <c r="Q1340" i="1"/>
  <c r="R1340" i="1"/>
  <c r="Q1341" i="1"/>
  <c r="R1341" i="1"/>
  <c r="Q1342" i="1"/>
  <c r="R1342" i="1"/>
  <c r="Q1343" i="1"/>
  <c r="R1343" i="1"/>
  <c r="Q1344" i="1"/>
  <c r="R1344" i="1"/>
  <c r="Q1345" i="1"/>
  <c r="R1345" i="1"/>
  <c r="Q1346" i="1"/>
  <c r="R1346" i="1"/>
  <c r="Q1347" i="1"/>
  <c r="R1347" i="1"/>
  <c r="Q1348" i="1"/>
  <c r="R1348" i="1"/>
  <c r="Q1349" i="1"/>
  <c r="R1349" i="1"/>
  <c r="Q1350" i="1"/>
  <c r="R1350" i="1"/>
  <c r="Q1351" i="1"/>
  <c r="R1351" i="1"/>
  <c r="Q1352" i="1"/>
  <c r="R1352" i="1"/>
  <c r="Q1353" i="1"/>
  <c r="R1353" i="1"/>
  <c r="Q1354" i="1"/>
  <c r="R1354" i="1"/>
  <c r="Q1355" i="1"/>
  <c r="R1355" i="1"/>
  <c r="Q1356" i="1"/>
  <c r="R1356" i="1"/>
  <c r="Q1357" i="1"/>
  <c r="R1357" i="1"/>
  <c r="Q1358" i="1"/>
  <c r="R1358" i="1"/>
  <c r="Q1359" i="1"/>
  <c r="R1359" i="1"/>
  <c r="Q1360" i="1"/>
  <c r="R1360" i="1"/>
  <c r="Q1361" i="1"/>
  <c r="R1361" i="1"/>
  <c r="Q1362" i="1"/>
  <c r="R1362" i="1"/>
  <c r="Q1363" i="1"/>
  <c r="R1363" i="1"/>
  <c r="Q1364" i="1"/>
  <c r="R1364" i="1"/>
  <c r="Q1365" i="1"/>
  <c r="R1365" i="1"/>
  <c r="Q1366" i="1"/>
  <c r="R1366" i="1"/>
  <c r="Q1367" i="1"/>
  <c r="R1367" i="1"/>
  <c r="Q1368" i="1"/>
  <c r="R1368" i="1"/>
  <c r="Q1369" i="1"/>
  <c r="R1369" i="1"/>
  <c r="Q1370" i="1"/>
  <c r="R1370" i="1"/>
  <c r="Q1371" i="1"/>
  <c r="R1371" i="1"/>
  <c r="Q1372" i="1"/>
  <c r="R1372" i="1"/>
  <c r="Q1373" i="1"/>
  <c r="R1373" i="1"/>
  <c r="Q1374" i="1"/>
  <c r="R1374" i="1"/>
  <c r="Q1375" i="1"/>
  <c r="R1375" i="1"/>
  <c r="Q1376" i="1"/>
  <c r="R1376" i="1"/>
  <c r="Q1377" i="1"/>
  <c r="R1377" i="1"/>
  <c r="Q1378" i="1"/>
  <c r="R1378" i="1"/>
  <c r="Q1379" i="1"/>
  <c r="R1379" i="1"/>
  <c r="Q1380" i="1"/>
  <c r="R1380" i="1"/>
  <c r="Q1381" i="1"/>
  <c r="R1381" i="1"/>
  <c r="Q1382" i="1"/>
  <c r="R1382" i="1"/>
  <c r="Q1383" i="1"/>
  <c r="R1383" i="1"/>
  <c r="Q1384" i="1"/>
  <c r="R1384" i="1"/>
  <c r="Q1385" i="1"/>
  <c r="R1385" i="1"/>
  <c r="Q1386" i="1"/>
  <c r="R1386" i="1"/>
  <c r="Q1387" i="1"/>
  <c r="R1387" i="1"/>
  <c r="Q1388" i="1"/>
  <c r="R1388" i="1"/>
  <c r="Q1389" i="1"/>
  <c r="R1389" i="1"/>
  <c r="Q1390" i="1"/>
  <c r="R1390" i="1"/>
  <c r="Q1391" i="1"/>
  <c r="R1391" i="1"/>
  <c r="Q1392" i="1"/>
  <c r="R1392" i="1"/>
  <c r="Q1393" i="1"/>
  <c r="R1393" i="1"/>
  <c r="Q1394" i="1"/>
  <c r="R1394" i="1"/>
  <c r="Q1395" i="1"/>
  <c r="R1395" i="1"/>
  <c r="Q1396" i="1"/>
  <c r="R1396" i="1"/>
  <c r="Q1397" i="1"/>
  <c r="R1397" i="1"/>
  <c r="Q1398" i="1"/>
  <c r="R1398" i="1"/>
  <c r="Q1399" i="1"/>
  <c r="R1399" i="1"/>
  <c r="Q1400" i="1"/>
  <c r="R1400" i="1"/>
  <c r="Q1401" i="1"/>
  <c r="R1401" i="1"/>
  <c r="Q1402" i="1"/>
  <c r="R1402" i="1"/>
  <c r="Q1403" i="1"/>
  <c r="R1403" i="1"/>
  <c r="Q1404" i="1"/>
  <c r="R1404" i="1"/>
  <c r="Q1405" i="1"/>
  <c r="R1405" i="1"/>
  <c r="Q1406" i="1"/>
  <c r="R1406" i="1"/>
  <c r="Q1407" i="1"/>
  <c r="R1407" i="1"/>
  <c r="Q1408" i="1"/>
  <c r="R1408" i="1"/>
  <c r="Q1409" i="1"/>
  <c r="R1409" i="1"/>
  <c r="Q1410" i="1"/>
  <c r="R1410" i="1"/>
  <c r="Q1411" i="1"/>
  <c r="R1411" i="1"/>
  <c r="Q1412" i="1"/>
  <c r="R1412" i="1"/>
  <c r="Q1413" i="1"/>
  <c r="R1413" i="1"/>
  <c r="Q1414" i="1"/>
  <c r="R1414" i="1"/>
  <c r="Q1415" i="1"/>
  <c r="R1415" i="1"/>
  <c r="Q1416" i="1"/>
  <c r="R1416" i="1"/>
  <c r="Q1417" i="1"/>
  <c r="R1417" i="1"/>
  <c r="Q1418" i="1"/>
  <c r="R1418" i="1"/>
  <c r="Q1419" i="1"/>
  <c r="R1419" i="1"/>
  <c r="Q1420" i="1"/>
  <c r="R1420" i="1"/>
  <c r="Q1421" i="1"/>
  <c r="R1421" i="1"/>
  <c r="Q1422" i="1"/>
  <c r="R1422" i="1"/>
  <c r="Q1423" i="1"/>
  <c r="R1423" i="1"/>
  <c r="Q1424" i="1"/>
  <c r="R1424" i="1"/>
  <c r="Q1425" i="1"/>
  <c r="R1425" i="1"/>
  <c r="Q1426" i="1"/>
  <c r="R1426" i="1"/>
  <c r="Q1427" i="1"/>
  <c r="R1427" i="1"/>
  <c r="Q1428" i="1"/>
  <c r="R1428" i="1"/>
  <c r="Q1429" i="1"/>
  <c r="R1429" i="1"/>
  <c r="Q1430" i="1"/>
  <c r="R1430" i="1"/>
  <c r="Q1431" i="1"/>
  <c r="R1431" i="1"/>
  <c r="Q1432" i="1"/>
  <c r="R1432" i="1"/>
  <c r="Q1433" i="1"/>
  <c r="R1433" i="1"/>
  <c r="Q1434" i="1"/>
  <c r="R1434" i="1"/>
  <c r="Q1435" i="1"/>
  <c r="R1435" i="1"/>
  <c r="Q1436" i="1"/>
  <c r="R1436" i="1"/>
  <c r="Q1437" i="1"/>
  <c r="R1437" i="1"/>
  <c r="Q1438" i="1"/>
  <c r="R1438" i="1"/>
  <c r="Q1439" i="1"/>
  <c r="R1439" i="1"/>
  <c r="Q1440" i="1"/>
  <c r="R1440" i="1"/>
  <c r="Q1441" i="1"/>
  <c r="R1441" i="1"/>
  <c r="Q1442" i="1"/>
  <c r="R1442" i="1"/>
  <c r="Q1443" i="1"/>
  <c r="R1443" i="1"/>
  <c r="Q1444" i="1"/>
  <c r="R1444" i="1"/>
  <c r="Q1445" i="1"/>
  <c r="R1445" i="1"/>
  <c r="Q1446" i="1"/>
  <c r="R1446" i="1"/>
  <c r="Q1447" i="1"/>
  <c r="R1447" i="1"/>
  <c r="Q1448" i="1"/>
  <c r="R1448" i="1"/>
  <c r="Q1449" i="1"/>
  <c r="R1449" i="1"/>
  <c r="Q1450" i="1"/>
  <c r="R1450" i="1"/>
  <c r="Q1451" i="1"/>
  <c r="R1451" i="1"/>
  <c r="Q1452" i="1"/>
  <c r="R1452" i="1"/>
  <c r="Q1453" i="1"/>
  <c r="R1453" i="1"/>
  <c r="Q1454" i="1"/>
  <c r="R1454" i="1"/>
  <c r="Q1455" i="1"/>
  <c r="R1455" i="1"/>
  <c r="Q1456" i="1"/>
  <c r="R1456" i="1"/>
  <c r="Q1457" i="1"/>
  <c r="R1457" i="1"/>
  <c r="Q1458" i="1"/>
  <c r="R1458" i="1"/>
  <c r="Q1459" i="1"/>
  <c r="R1459" i="1"/>
  <c r="Q1460" i="1"/>
  <c r="R1460" i="1"/>
  <c r="Q1461" i="1"/>
  <c r="R1461" i="1"/>
  <c r="Q1462" i="1"/>
  <c r="R1462" i="1"/>
  <c r="Q1463" i="1"/>
  <c r="R1463" i="1"/>
  <c r="Q1464" i="1"/>
  <c r="R1464" i="1"/>
  <c r="Q1465" i="1"/>
  <c r="R1465" i="1"/>
  <c r="Q1466" i="1"/>
  <c r="R1466" i="1"/>
  <c r="Q1467" i="1"/>
  <c r="R1467" i="1"/>
  <c r="Q1468" i="1"/>
  <c r="R1468" i="1"/>
  <c r="Q1469" i="1"/>
  <c r="R1469" i="1"/>
  <c r="Q1470" i="1"/>
  <c r="R1470" i="1"/>
  <c r="Q1471" i="1"/>
  <c r="R1471" i="1"/>
  <c r="Q1472" i="1"/>
  <c r="R1472" i="1"/>
  <c r="Q1473" i="1"/>
  <c r="R1473" i="1"/>
  <c r="Q1474" i="1"/>
  <c r="R1474" i="1"/>
  <c r="Q1475" i="1"/>
  <c r="R1475" i="1"/>
  <c r="Q1476" i="1"/>
  <c r="R1476" i="1"/>
  <c r="Q1477" i="1"/>
  <c r="R1477" i="1"/>
  <c r="Q1478" i="1"/>
  <c r="R1478" i="1"/>
  <c r="Q1479" i="1"/>
  <c r="R1479" i="1"/>
  <c r="Q1480" i="1"/>
  <c r="R1480" i="1"/>
  <c r="Q1481" i="1"/>
  <c r="R1481" i="1"/>
  <c r="Q1482" i="1"/>
  <c r="R1482" i="1"/>
  <c r="Q1483" i="1"/>
  <c r="R1483" i="1"/>
  <c r="Q1484" i="1"/>
  <c r="R1484" i="1"/>
  <c r="Q1485" i="1"/>
  <c r="R1485" i="1"/>
  <c r="Q1486" i="1"/>
  <c r="R1486" i="1"/>
  <c r="Q1487" i="1"/>
  <c r="R1487" i="1"/>
  <c r="Q1488" i="1"/>
  <c r="R1488" i="1"/>
  <c r="Q1489" i="1"/>
  <c r="R1489" i="1"/>
  <c r="Q1490" i="1"/>
  <c r="R1490" i="1"/>
  <c r="Q1491" i="1"/>
  <c r="R1491" i="1"/>
  <c r="Q1492" i="1"/>
  <c r="R1492" i="1"/>
  <c r="Q1493" i="1"/>
  <c r="R1493" i="1"/>
  <c r="Q1494" i="1"/>
  <c r="R1494" i="1"/>
  <c r="Q1495" i="1"/>
  <c r="R1495" i="1"/>
  <c r="Q1496" i="1"/>
  <c r="R1496" i="1"/>
  <c r="Q1497" i="1"/>
  <c r="R1497" i="1"/>
  <c r="Q1498" i="1"/>
  <c r="R1498" i="1"/>
  <c r="Q1499" i="1"/>
  <c r="R1499" i="1"/>
  <c r="Q1500" i="1"/>
  <c r="R1500" i="1"/>
  <c r="Q1501" i="1"/>
  <c r="R1501" i="1"/>
  <c r="Q1502" i="1"/>
  <c r="R1502" i="1"/>
  <c r="Q1503" i="1"/>
  <c r="R1503" i="1"/>
  <c r="Q1504" i="1"/>
  <c r="R1504" i="1"/>
  <c r="Q1505" i="1"/>
  <c r="R1505" i="1"/>
  <c r="Q1506" i="1"/>
  <c r="R1506" i="1"/>
  <c r="Q1507" i="1"/>
  <c r="R1507" i="1"/>
  <c r="Q1508" i="1"/>
  <c r="R1508" i="1"/>
  <c r="Q1509" i="1"/>
  <c r="R1509" i="1"/>
  <c r="Q1510" i="1"/>
  <c r="R1510" i="1"/>
  <c r="Q1511" i="1"/>
  <c r="R1511" i="1"/>
  <c r="Q1512" i="1"/>
  <c r="R1512" i="1"/>
  <c r="Q1513" i="1"/>
  <c r="R1513" i="1"/>
  <c r="Q1514" i="1"/>
  <c r="R1514" i="1"/>
  <c r="Q1515" i="1"/>
  <c r="R1515" i="1"/>
  <c r="Q1516" i="1"/>
  <c r="R1516" i="1"/>
  <c r="Q1517" i="1"/>
  <c r="R1517" i="1"/>
  <c r="Q1518" i="1"/>
  <c r="R1518" i="1"/>
  <c r="Q1519" i="1"/>
  <c r="R1519" i="1"/>
  <c r="Q1520" i="1"/>
  <c r="R1520" i="1"/>
  <c r="Q1521" i="1"/>
  <c r="R1521" i="1"/>
  <c r="Q1522" i="1"/>
  <c r="R1522" i="1"/>
  <c r="Q1523" i="1"/>
  <c r="R1523" i="1"/>
  <c r="Q1524" i="1"/>
  <c r="R1524" i="1"/>
  <c r="Q1525" i="1"/>
  <c r="R1525" i="1"/>
  <c r="Q1526" i="1"/>
  <c r="R1526" i="1"/>
  <c r="Q1527" i="1"/>
  <c r="R1527" i="1"/>
  <c r="Q1528" i="1"/>
  <c r="R1528" i="1"/>
  <c r="Q1529" i="1"/>
  <c r="R1529" i="1"/>
  <c r="Q1530" i="1"/>
  <c r="R1530" i="1"/>
  <c r="Q1531" i="1"/>
  <c r="R1531" i="1"/>
  <c r="Q1532" i="1"/>
  <c r="R1532" i="1"/>
  <c r="Q1533" i="1"/>
  <c r="R1533" i="1"/>
  <c r="Q1534" i="1"/>
  <c r="R1534" i="1"/>
  <c r="Q1535" i="1"/>
  <c r="R1535" i="1"/>
  <c r="Q1536" i="1"/>
  <c r="R1536" i="1"/>
  <c r="Q1537" i="1"/>
  <c r="R1537" i="1"/>
  <c r="Q1538" i="1"/>
  <c r="R1538" i="1"/>
  <c r="Q1539" i="1"/>
  <c r="R1539" i="1"/>
  <c r="Q1540" i="1"/>
  <c r="R1540" i="1"/>
  <c r="Q1541" i="1"/>
  <c r="R1541" i="1"/>
  <c r="Q1542" i="1"/>
  <c r="R1542" i="1"/>
  <c r="Q1543" i="1"/>
  <c r="R1543" i="1"/>
  <c r="Q1544" i="1"/>
  <c r="R1544" i="1"/>
  <c r="Q1545" i="1"/>
  <c r="R1545" i="1"/>
  <c r="Q1546" i="1"/>
  <c r="R1546" i="1"/>
  <c r="Q1547" i="1"/>
  <c r="R1547" i="1"/>
  <c r="Q1548" i="1"/>
  <c r="R1548" i="1"/>
  <c r="Q1549" i="1"/>
  <c r="R1549" i="1"/>
  <c r="Q1550" i="1"/>
  <c r="R1550" i="1"/>
  <c r="Q1551" i="1"/>
  <c r="R1551" i="1"/>
  <c r="Q1552" i="1"/>
  <c r="R1552" i="1"/>
  <c r="Q1553" i="1"/>
  <c r="R1553" i="1"/>
  <c r="Q1554" i="1"/>
  <c r="R1554" i="1"/>
  <c r="Q1555" i="1"/>
  <c r="R1555" i="1"/>
  <c r="Q1556" i="1"/>
  <c r="R1556" i="1"/>
  <c r="Q1557" i="1"/>
  <c r="R1557" i="1"/>
  <c r="Q1558" i="1"/>
  <c r="R1558" i="1"/>
  <c r="Q1559" i="1"/>
  <c r="R1559" i="1"/>
  <c r="Q1560" i="1"/>
  <c r="R1560" i="1"/>
  <c r="Q1561" i="1"/>
  <c r="R1561" i="1"/>
  <c r="Q1562" i="1"/>
  <c r="R1562" i="1"/>
  <c r="Q1563" i="1"/>
  <c r="R1563" i="1"/>
  <c r="Q1564" i="1"/>
  <c r="R1564" i="1"/>
  <c r="Q1565" i="1"/>
  <c r="R1565" i="1"/>
  <c r="Q1566" i="1"/>
  <c r="R1566" i="1"/>
  <c r="Q1567" i="1"/>
  <c r="R1567" i="1"/>
  <c r="Q1568" i="1"/>
  <c r="R1568" i="1"/>
  <c r="Q1569" i="1"/>
  <c r="R1569" i="1"/>
  <c r="Q1570" i="1"/>
  <c r="R1570" i="1"/>
  <c r="Q1571" i="1"/>
  <c r="R1571" i="1"/>
  <c r="Q1572" i="1"/>
  <c r="R1572" i="1"/>
  <c r="Q1573" i="1"/>
  <c r="R1573" i="1"/>
  <c r="Q1574" i="1"/>
  <c r="R1574" i="1"/>
  <c r="Q1575" i="1"/>
  <c r="R1575" i="1"/>
  <c r="Q1576" i="1"/>
  <c r="R1576" i="1"/>
  <c r="Q1577" i="1"/>
  <c r="R1577" i="1"/>
  <c r="Q1578" i="1"/>
  <c r="R1578" i="1"/>
  <c r="Q1579" i="1"/>
  <c r="R1579" i="1"/>
  <c r="Q1580" i="1"/>
  <c r="R1580" i="1"/>
  <c r="Q1581" i="1"/>
  <c r="R1581" i="1"/>
  <c r="Q1582" i="1"/>
  <c r="R1582" i="1"/>
  <c r="Q1583" i="1"/>
  <c r="R1583" i="1"/>
  <c r="Q1584" i="1"/>
  <c r="R1584" i="1"/>
  <c r="Q1585" i="1"/>
  <c r="R1585" i="1"/>
  <c r="Q1586" i="1"/>
  <c r="R1586" i="1"/>
  <c r="Q1587" i="1"/>
  <c r="R1587" i="1"/>
  <c r="Q1588" i="1"/>
  <c r="R1588" i="1"/>
  <c r="Q1589" i="1"/>
  <c r="R1589" i="1"/>
  <c r="Q1590" i="1"/>
  <c r="R1590" i="1"/>
  <c r="Q1591" i="1"/>
  <c r="R1591" i="1"/>
  <c r="Q1592" i="1"/>
  <c r="R1592" i="1"/>
  <c r="Q1593" i="1"/>
  <c r="R1593" i="1"/>
  <c r="Q1594" i="1"/>
  <c r="R1594" i="1"/>
  <c r="Q1595" i="1"/>
  <c r="R1595" i="1"/>
  <c r="Q1596" i="1"/>
  <c r="R1596" i="1"/>
  <c r="Q1597" i="1"/>
  <c r="R1597" i="1"/>
  <c r="Q1598" i="1"/>
  <c r="R1598" i="1"/>
  <c r="Q1599" i="1"/>
  <c r="R1599" i="1"/>
  <c r="Q1600" i="1"/>
  <c r="R1600" i="1"/>
  <c r="Q1601" i="1"/>
  <c r="R1601" i="1"/>
  <c r="Q1602" i="1"/>
  <c r="R1602" i="1"/>
  <c r="Q1603" i="1"/>
  <c r="R1603" i="1"/>
  <c r="Q1604" i="1"/>
  <c r="R1604" i="1"/>
  <c r="Q1605" i="1"/>
  <c r="R1605" i="1"/>
  <c r="Q1606" i="1"/>
  <c r="R1606" i="1"/>
  <c r="Q1607" i="1"/>
  <c r="R1607" i="1"/>
  <c r="Q1608" i="1"/>
  <c r="R1608" i="1"/>
  <c r="Q1609" i="1"/>
  <c r="R1609" i="1"/>
  <c r="Q1610" i="1"/>
  <c r="R1610" i="1"/>
  <c r="Q1611" i="1"/>
  <c r="R1611" i="1"/>
  <c r="Q1612" i="1"/>
  <c r="R1612" i="1"/>
  <c r="Q1613" i="1"/>
  <c r="R1613" i="1"/>
  <c r="Q1614" i="1"/>
  <c r="R1614" i="1"/>
  <c r="Q1615" i="1"/>
  <c r="R1615" i="1"/>
  <c r="Q1616" i="1"/>
  <c r="R1616" i="1"/>
  <c r="Q1617" i="1"/>
  <c r="R1617" i="1"/>
  <c r="Q1618" i="1"/>
  <c r="R1618" i="1"/>
  <c r="Q1619" i="1"/>
  <c r="R1619" i="1"/>
  <c r="Q1620" i="1"/>
  <c r="R1620" i="1"/>
  <c r="Q1621" i="1"/>
  <c r="R1621" i="1"/>
  <c r="Q1622" i="1"/>
  <c r="R1622" i="1"/>
  <c r="Q1623" i="1"/>
  <c r="R1623" i="1"/>
  <c r="Q1624" i="1"/>
  <c r="R1624" i="1"/>
  <c r="Q1625" i="1"/>
  <c r="R1625" i="1"/>
  <c r="Q1626" i="1"/>
  <c r="R1626" i="1"/>
  <c r="Q1627" i="1"/>
  <c r="R1627" i="1"/>
  <c r="Q1628" i="1"/>
  <c r="R1628" i="1"/>
  <c r="Q1629" i="1"/>
  <c r="R1629" i="1"/>
  <c r="Q1630" i="1"/>
  <c r="R1630" i="1"/>
  <c r="Q1631" i="1"/>
  <c r="R1631" i="1"/>
  <c r="Q1632" i="1"/>
  <c r="R1632" i="1"/>
  <c r="Q1633" i="1"/>
  <c r="R1633" i="1"/>
  <c r="Q1634" i="1"/>
  <c r="R1634" i="1"/>
  <c r="Q1635" i="1"/>
  <c r="R1635" i="1"/>
  <c r="Q1636" i="1"/>
  <c r="R1636" i="1"/>
  <c r="Q1637" i="1"/>
  <c r="R1637" i="1"/>
  <c r="Q1638" i="1"/>
  <c r="R1638" i="1"/>
  <c r="Q1639" i="1"/>
  <c r="R1639" i="1"/>
  <c r="Q1640" i="1"/>
  <c r="R1640" i="1"/>
  <c r="Q1641" i="1"/>
  <c r="R1641" i="1"/>
  <c r="Q1642" i="1"/>
  <c r="R1642" i="1"/>
  <c r="Q1643" i="1"/>
  <c r="R1643" i="1"/>
  <c r="Q1644" i="1"/>
  <c r="R1644" i="1"/>
  <c r="Q1645" i="1"/>
  <c r="R1645" i="1"/>
  <c r="Q1646" i="1"/>
  <c r="R1646" i="1"/>
  <c r="Q1647" i="1"/>
  <c r="R1647" i="1"/>
  <c r="Q1648" i="1"/>
  <c r="R1648" i="1"/>
  <c r="Q1649" i="1"/>
  <c r="R1649" i="1"/>
  <c r="Q1650" i="1"/>
  <c r="R1650" i="1"/>
  <c r="Q1651" i="1"/>
  <c r="R1651" i="1"/>
  <c r="Q1652" i="1"/>
  <c r="R1652" i="1"/>
  <c r="Q1653" i="1"/>
  <c r="R1653" i="1"/>
  <c r="Q1654" i="1"/>
  <c r="R1654" i="1"/>
  <c r="Q1655" i="1"/>
  <c r="R1655" i="1"/>
  <c r="Q1656" i="1"/>
  <c r="R1656" i="1"/>
  <c r="Q1657" i="1"/>
  <c r="R1657" i="1"/>
  <c r="Q1658" i="1"/>
  <c r="R1658" i="1"/>
  <c r="Q1659" i="1"/>
  <c r="R1659" i="1"/>
  <c r="Q1660" i="1"/>
  <c r="R1660" i="1"/>
  <c r="Q1661" i="1"/>
  <c r="R1661" i="1"/>
  <c r="Q1662" i="1"/>
  <c r="R1662" i="1"/>
  <c r="Q1663" i="1"/>
  <c r="R1663" i="1"/>
  <c r="Q1664" i="1"/>
  <c r="R1664" i="1"/>
  <c r="Q1665" i="1"/>
  <c r="R1665" i="1"/>
  <c r="Q1666" i="1"/>
  <c r="R1666" i="1"/>
  <c r="Q1667" i="1"/>
  <c r="R1667" i="1"/>
  <c r="Q1668" i="1"/>
  <c r="R1668" i="1"/>
  <c r="Q1669" i="1"/>
  <c r="R1669" i="1"/>
  <c r="Q1670" i="1"/>
  <c r="R1670" i="1"/>
  <c r="Q1671" i="1"/>
  <c r="R1671" i="1"/>
  <c r="Q1672" i="1"/>
  <c r="R1672" i="1"/>
  <c r="Q1673" i="1"/>
  <c r="R1673" i="1"/>
  <c r="Q1674" i="1"/>
  <c r="R1674" i="1"/>
  <c r="Q1675" i="1"/>
  <c r="R1675" i="1"/>
  <c r="Q1676" i="1"/>
  <c r="R1676" i="1"/>
  <c r="Q1677" i="1"/>
  <c r="R1677" i="1"/>
  <c r="Q1678" i="1"/>
  <c r="R1678" i="1"/>
  <c r="Q1679" i="1"/>
  <c r="R1679" i="1"/>
  <c r="Q1680" i="1"/>
  <c r="R1680" i="1"/>
  <c r="Q1681" i="1"/>
  <c r="R1681" i="1"/>
  <c r="Q1682" i="1"/>
  <c r="R1682" i="1"/>
  <c r="Q1683" i="1"/>
  <c r="R1683" i="1"/>
  <c r="Q1684" i="1"/>
  <c r="R1684" i="1"/>
  <c r="Q1685" i="1"/>
  <c r="R1685" i="1"/>
  <c r="Q1686" i="1"/>
  <c r="R1686" i="1"/>
  <c r="Q1687" i="1"/>
  <c r="R1687" i="1"/>
  <c r="Q1688" i="1"/>
  <c r="R1688" i="1"/>
  <c r="Q1689" i="1"/>
  <c r="R1689" i="1"/>
  <c r="Q1690" i="1"/>
  <c r="R1690" i="1"/>
  <c r="Q1691" i="1"/>
  <c r="R1691" i="1"/>
  <c r="Q1692" i="1"/>
  <c r="R1692" i="1"/>
  <c r="Q1693" i="1"/>
  <c r="R1693" i="1"/>
  <c r="Q1694" i="1"/>
  <c r="R1694" i="1"/>
  <c r="Q1695" i="1"/>
  <c r="R1695" i="1"/>
  <c r="Q1696" i="1"/>
  <c r="R1696" i="1"/>
  <c r="Q1697" i="1"/>
  <c r="R1697" i="1"/>
  <c r="Q1698" i="1"/>
  <c r="R1698" i="1"/>
  <c r="Q1699" i="1"/>
  <c r="R1699" i="1"/>
  <c r="Q1700" i="1"/>
  <c r="R1700" i="1"/>
  <c r="Q1701" i="1"/>
  <c r="R1701" i="1"/>
  <c r="Q1702" i="1"/>
  <c r="R1702" i="1"/>
  <c r="Q1703" i="1"/>
  <c r="R1703" i="1"/>
  <c r="Q1704" i="1"/>
  <c r="R1704" i="1"/>
  <c r="Q1705" i="1"/>
  <c r="R1705" i="1"/>
  <c r="Q1706" i="1"/>
  <c r="R1706" i="1"/>
  <c r="Q1707" i="1"/>
  <c r="R1707" i="1"/>
  <c r="Q1708" i="1"/>
  <c r="R1708" i="1"/>
  <c r="Q1709" i="1"/>
  <c r="R1709" i="1"/>
  <c r="Q1710" i="1"/>
  <c r="R1710" i="1"/>
  <c r="Q1711" i="1"/>
  <c r="R1711" i="1"/>
  <c r="Q1712" i="1"/>
  <c r="R1712" i="1"/>
  <c r="Q1713" i="1"/>
  <c r="R1713" i="1"/>
  <c r="Q1714" i="1"/>
  <c r="R1714" i="1"/>
  <c r="Q1715" i="1"/>
  <c r="R1715" i="1"/>
  <c r="Q1716" i="1"/>
  <c r="R1716" i="1"/>
  <c r="Q1717" i="1"/>
  <c r="R1717" i="1"/>
  <c r="Q1718" i="1"/>
  <c r="R1718" i="1"/>
  <c r="Q1719" i="1"/>
  <c r="R1719" i="1"/>
  <c r="Q1720" i="1"/>
  <c r="R1720" i="1"/>
  <c r="Q1721" i="1"/>
  <c r="R1721" i="1"/>
  <c r="Q1722" i="1"/>
  <c r="R1722" i="1"/>
  <c r="Q1723" i="1"/>
  <c r="R1723" i="1"/>
  <c r="Q1724" i="1"/>
  <c r="R1724" i="1"/>
  <c r="Q1725" i="1"/>
  <c r="R1725" i="1"/>
  <c r="Q1726" i="1"/>
  <c r="R1726" i="1"/>
  <c r="Q1727" i="1"/>
  <c r="R1727" i="1"/>
  <c r="Q1728" i="1"/>
  <c r="R1728" i="1"/>
  <c r="Q1729" i="1"/>
  <c r="R1729" i="1"/>
  <c r="Q1730" i="1"/>
  <c r="R1730" i="1"/>
  <c r="Q1731" i="1"/>
  <c r="R1731" i="1"/>
  <c r="Q1732" i="1"/>
  <c r="R1732" i="1"/>
  <c r="Q1733" i="1"/>
  <c r="R1733" i="1"/>
  <c r="Q1734" i="1"/>
  <c r="R1734" i="1"/>
  <c r="Q1735" i="1"/>
  <c r="R1735" i="1"/>
  <c r="Q1736" i="1"/>
  <c r="R1736" i="1"/>
  <c r="Q1737" i="1"/>
  <c r="R1737" i="1"/>
  <c r="Q1738" i="1"/>
  <c r="R1738" i="1"/>
  <c r="Q1739" i="1"/>
  <c r="R1739" i="1"/>
  <c r="Q1740" i="1"/>
  <c r="R1740" i="1"/>
  <c r="Q1741" i="1"/>
  <c r="R1741" i="1"/>
  <c r="Q1742" i="1"/>
  <c r="R1742" i="1"/>
  <c r="Q1743" i="1"/>
  <c r="R1743" i="1"/>
  <c r="Q1744" i="1"/>
  <c r="R1744" i="1"/>
  <c r="Q1745" i="1"/>
  <c r="R1745" i="1"/>
  <c r="Q1746" i="1"/>
  <c r="R1746" i="1"/>
  <c r="Q1747" i="1"/>
  <c r="R1747" i="1"/>
  <c r="Q1748" i="1"/>
  <c r="R1748" i="1"/>
  <c r="Q1749" i="1"/>
  <c r="R1749" i="1"/>
  <c r="Q1750" i="1"/>
  <c r="R1750" i="1"/>
  <c r="Q1751" i="1"/>
  <c r="R1751" i="1"/>
  <c r="Q1752" i="1"/>
  <c r="R1752" i="1"/>
  <c r="Q1753" i="1"/>
  <c r="R1753" i="1"/>
  <c r="Q1754" i="1"/>
  <c r="R1754" i="1"/>
  <c r="Q1755" i="1"/>
  <c r="R1755" i="1"/>
  <c r="Q1756" i="1"/>
  <c r="R1756" i="1"/>
  <c r="Q1757" i="1"/>
  <c r="R1757" i="1"/>
  <c r="Q1758" i="1"/>
  <c r="R1758" i="1"/>
  <c r="Q1759" i="1"/>
  <c r="R1759" i="1"/>
  <c r="Q1760" i="1"/>
  <c r="R1760" i="1"/>
  <c r="Q1761" i="1"/>
  <c r="R1761" i="1"/>
  <c r="Q1762" i="1"/>
  <c r="R1762" i="1"/>
  <c r="Q1763" i="1"/>
  <c r="R1763" i="1"/>
  <c r="Q1764" i="1"/>
  <c r="R1764" i="1"/>
  <c r="Q1765" i="1"/>
  <c r="R1765" i="1"/>
  <c r="Q1766" i="1"/>
  <c r="R1766" i="1"/>
  <c r="Q1767" i="1"/>
  <c r="R1767" i="1"/>
  <c r="Q1768" i="1"/>
  <c r="R1768" i="1"/>
  <c r="Q1769" i="1"/>
  <c r="R1769" i="1"/>
  <c r="Q1770" i="1"/>
  <c r="R1770" i="1"/>
  <c r="Q1771" i="1"/>
  <c r="R1771" i="1"/>
  <c r="Q1772" i="1"/>
  <c r="R1772" i="1"/>
  <c r="Q1773" i="1"/>
  <c r="R1773" i="1"/>
  <c r="Q1774" i="1"/>
  <c r="R1774" i="1"/>
  <c r="Q1775" i="1"/>
  <c r="R1775" i="1"/>
  <c r="Q1776" i="1"/>
  <c r="R1776" i="1"/>
  <c r="Q1777" i="1"/>
  <c r="R1777" i="1"/>
  <c r="Q1778" i="1"/>
  <c r="R1778" i="1"/>
  <c r="Q1779" i="1"/>
  <c r="R1779" i="1"/>
  <c r="Q1780" i="1"/>
  <c r="R1780" i="1"/>
  <c r="Q1781" i="1"/>
  <c r="R1781" i="1"/>
  <c r="Q1782" i="1"/>
  <c r="R1782" i="1"/>
  <c r="Q1783" i="1"/>
  <c r="R1783" i="1"/>
  <c r="Q1784" i="1"/>
  <c r="R1784" i="1"/>
  <c r="Q1785" i="1"/>
  <c r="R1785" i="1"/>
  <c r="Q1786" i="1"/>
  <c r="R1786" i="1"/>
  <c r="Q1787" i="1"/>
  <c r="R1787" i="1"/>
  <c r="Q1788" i="1"/>
  <c r="R1788" i="1"/>
  <c r="Q1789" i="1"/>
  <c r="R1789" i="1"/>
  <c r="Q1790" i="1"/>
  <c r="R1790" i="1"/>
  <c r="Q1791" i="1"/>
  <c r="R1791" i="1"/>
  <c r="Q1792" i="1"/>
  <c r="R1792" i="1"/>
  <c r="Q1793" i="1"/>
  <c r="R1793" i="1"/>
  <c r="Q1794" i="1"/>
  <c r="R1794" i="1"/>
  <c r="Q1795" i="1"/>
  <c r="R1795" i="1"/>
  <c r="Q1796" i="1"/>
  <c r="R1796" i="1"/>
  <c r="Q1797" i="1"/>
  <c r="R1797" i="1"/>
  <c r="Q1798" i="1"/>
  <c r="R1798" i="1"/>
  <c r="Q1799" i="1"/>
  <c r="R1799" i="1"/>
  <c r="Q1800" i="1"/>
  <c r="R1800" i="1"/>
  <c r="Q1801" i="1"/>
  <c r="R1801" i="1"/>
  <c r="Q1802" i="1"/>
  <c r="R1802" i="1"/>
  <c r="Q1803" i="1"/>
  <c r="R1803" i="1"/>
  <c r="Q1804" i="1"/>
  <c r="R1804" i="1"/>
  <c r="Q1805" i="1"/>
  <c r="R1805" i="1"/>
  <c r="Q1806" i="1"/>
  <c r="R1806" i="1"/>
  <c r="Q1807" i="1"/>
  <c r="R1807" i="1"/>
  <c r="Q1808" i="1"/>
  <c r="R1808" i="1"/>
  <c r="Q1809" i="1"/>
  <c r="R1809" i="1"/>
  <c r="Q1810" i="1"/>
  <c r="R1810" i="1"/>
  <c r="Q1811" i="1"/>
  <c r="R1811" i="1"/>
  <c r="Q1812" i="1"/>
  <c r="R1812" i="1"/>
  <c r="Q1813" i="1"/>
  <c r="R1813" i="1"/>
  <c r="Q1814" i="1"/>
  <c r="R1814" i="1"/>
  <c r="Q1815" i="1"/>
  <c r="R1815" i="1"/>
  <c r="Q1816" i="1"/>
  <c r="R1816" i="1"/>
  <c r="Q1817" i="1"/>
  <c r="R1817" i="1"/>
  <c r="Q1818" i="1"/>
  <c r="R1818" i="1"/>
  <c r="Q1819" i="1"/>
  <c r="R1819" i="1"/>
  <c r="Q1820" i="1"/>
  <c r="R1820" i="1"/>
  <c r="Q1821" i="1"/>
  <c r="R1821" i="1"/>
  <c r="Q1822" i="1"/>
  <c r="R1822" i="1"/>
  <c r="Q1823" i="1"/>
  <c r="R1823" i="1"/>
  <c r="Q1824" i="1"/>
  <c r="R1824" i="1"/>
  <c r="Q1825" i="1"/>
  <c r="R1825" i="1"/>
  <c r="Q1826" i="1"/>
  <c r="R1826" i="1"/>
  <c r="Q1827" i="1"/>
  <c r="R1827" i="1"/>
  <c r="Q1828" i="1"/>
  <c r="R1828" i="1"/>
  <c r="Q1829" i="1"/>
  <c r="R1829" i="1"/>
  <c r="Q1830" i="1"/>
  <c r="R1830" i="1"/>
  <c r="Q1831" i="1"/>
  <c r="R1831" i="1"/>
  <c r="Q1832" i="1"/>
  <c r="R1832" i="1"/>
  <c r="Q1833" i="1"/>
  <c r="R1833" i="1"/>
  <c r="Q1834" i="1"/>
  <c r="R1834" i="1"/>
  <c r="Q1835" i="1"/>
  <c r="R1835" i="1"/>
  <c r="Q1836" i="1"/>
  <c r="R1836" i="1"/>
  <c r="Q1837" i="1"/>
  <c r="R1837" i="1"/>
  <c r="Q1838" i="1"/>
  <c r="R1838" i="1"/>
  <c r="Q1839" i="1"/>
  <c r="R1839" i="1"/>
  <c r="Q1840" i="1"/>
  <c r="R1840" i="1"/>
  <c r="Q1841" i="1"/>
  <c r="R1841" i="1"/>
  <c r="Q1842" i="1"/>
  <c r="R1842" i="1"/>
  <c r="Q1843" i="1"/>
  <c r="R1843" i="1"/>
  <c r="Q1844" i="1"/>
  <c r="R1844" i="1"/>
  <c r="Q1845" i="1"/>
  <c r="R1845" i="1"/>
  <c r="Q1846" i="1"/>
  <c r="R1846" i="1"/>
  <c r="Q1847" i="1"/>
  <c r="R1847" i="1"/>
  <c r="Q1848" i="1"/>
  <c r="R1848" i="1"/>
  <c r="Q1849" i="1"/>
  <c r="R1849" i="1"/>
  <c r="Q1850" i="1"/>
  <c r="R1850" i="1"/>
  <c r="Q1851" i="1"/>
  <c r="R1851" i="1"/>
  <c r="Q1852" i="1"/>
  <c r="R1852" i="1"/>
  <c r="Q1853" i="1"/>
  <c r="R1853" i="1"/>
  <c r="Q1854" i="1"/>
  <c r="R1854" i="1"/>
  <c r="Q1855" i="1"/>
  <c r="R1855" i="1"/>
  <c r="Q1856" i="1"/>
  <c r="R1856" i="1"/>
  <c r="Q1857" i="1"/>
  <c r="R1857" i="1"/>
  <c r="Q1858" i="1"/>
  <c r="R1858" i="1"/>
  <c r="Q1859" i="1"/>
  <c r="R1859" i="1"/>
  <c r="Q1860" i="1"/>
  <c r="R1860" i="1"/>
  <c r="Q1861" i="1"/>
  <c r="R1861" i="1"/>
  <c r="Q1862" i="1"/>
  <c r="R1862" i="1"/>
  <c r="Q1863" i="1"/>
  <c r="R1863" i="1"/>
  <c r="Q1864" i="1"/>
  <c r="R1864" i="1"/>
  <c r="Q1865" i="1"/>
  <c r="R1865" i="1"/>
  <c r="Q1866" i="1"/>
  <c r="R1866" i="1"/>
  <c r="Q1867" i="1"/>
  <c r="R1867" i="1"/>
  <c r="Q1868" i="1"/>
  <c r="R1868" i="1"/>
  <c r="Q1869" i="1"/>
  <c r="R1869" i="1"/>
  <c r="Q1870" i="1"/>
  <c r="R1870" i="1"/>
  <c r="Q1871" i="1"/>
  <c r="R1871" i="1"/>
  <c r="Q1872" i="1"/>
  <c r="R1872" i="1"/>
  <c r="Q1873" i="1"/>
  <c r="R1873" i="1"/>
  <c r="Q1874" i="1"/>
  <c r="R1874" i="1"/>
  <c r="Q1875" i="1"/>
  <c r="R1875" i="1"/>
  <c r="Q1876" i="1"/>
  <c r="R1876" i="1"/>
  <c r="Q1877" i="1"/>
  <c r="R1877" i="1"/>
  <c r="Q1878" i="1"/>
  <c r="R1878" i="1"/>
  <c r="Q1879" i="1"/>
  <c r="R1879" i="1"/>
  <c r="Q1880" i="1"/>
  <c r="R1880" i="1"/>
  <c r="Q1881" i="1"/>
  <c r="R1881" i="1"/>
  <c r="Q1882" i="1"/>
  <c r="R1882" i="1"/>
  <c r="Q1883" i="1"/>
  <c r="R1883" i="1"/>
  <c r="Q1884" i="1"/>
  <c r="R1884" i="1"/>
  <c r="Q1885" i="1"/>
  <c r="R1885" i="1"/>
  <c r="Q1886" i="1"/>
  <c r="R1886" i="1"/>
  <c r="Q1887" i="1"/>
  <c r="R1887" i="1"/>
  <c r="Q1888" i="1"/>
  <c r="R1888" i="1"/>
  <c r="Q1889" i="1"/>
  <c r="R1889" i="1"/>
  <c r="Q1890" i="1"/>
  <c r="R1890" i="1"/>
  <c r="Q1891" i="1"/>
  <c r="R1891" i="1"/>
  <c r="Q1892" i="1"/>
  <c r="R1892" i="1"/>
  <c r="Q1893" i="1"/>
  <c r="R1893" i="1"/>
  <c r="Q1894" i="1"/>
  <c r="R1894" i="1"/>
  <c r="Q1895" i="1"/>
  <c r="R1895" i="1"/>
  <c r="Q1896" i="1"/>
  <c r="R1896" i="1"/>
  <c r="Q1897" i="1"/>
  <c r="R1897" i="1"/>
  <c r="Q1898" i="1"/>
  <c r="R1898" i="1"/>
  <c r="Q1899" i="1"/>
  <c r="R1899" i="1"/>
  <c r="Q1900" i="1"/>
  <c r="R1900" i="1"/>
  <c r="Q1901" i="1"/>
  <c r="R1901" i="1"/>
  <c r="Q1902" i="1"/>
  <c r="R1902" i="1"/>
  <c r="Q1903" i="1"/>
  <c r="R1903" i="1"/>
  <c r="Q1904" i="1"/>
  <c r="R1904" i="1"/>
  <c r="Q1905" i="1"/>
  <c r="R1905" i="1"/>
  <c r="Q1906" i="1"/>
  <c r="R1906" i="1"/>
  <c r="Q1907" i="1"/>
  <c r="R1907" i="1"/>
  <c r="Q1908" i="1"/>
  <c r="R1908" i="1"/>
  <c r="Q1909" i="1"/>
  <c r="R1909" i="1"/>
  <c r="Q1910" i="1"/>
  <c r="R1910" i="1"/>
  <c r="Q1911" i="1"/>
  <c r="R1911" i="1"/>
  <c r="Q1912" i="1"/>
  <c r="R1912" i="1"/>
  <c r="Q1913" i="1"/>
  <c r="R1913" i="1"/>
  <c r="Q1914" i="1"/>
  <c r="R1914" i="1"/>
  <c r="Q1915" i="1"/>
  <c r="R1915" i="1"/>
  <c r="Q1916" i="1"/>
  <c r="R1916" i="1"/>
  <c r="Q1917" i="1"/>
  <c r="R1917" i="1"/>
  <c r="Q1918" i="1"/>
  <c r="R1918" i="1"/>
  <c r="Q1919" i="1"/>
  <c r="R1919" i="1"/>
  <c r="Q1920" i="1"/>
  <c r="R1920" i="1"/>
  <c r="Q1921" i="1"/>
  <c r="R1921" i="1"/>
  <c r="Q1922" i="1"/>
  <c r="R1922" i="1"/>
  <c r="Q1923" i="1"/>
  <c r="R1923" i="1"/>
  <c r="Q1924" i="1"/>
  <c r="R1924" i="1"/>
  <c r="Q1925" i="1"/>
  <c r="R1925" i="1"/>
  <c r="Q1926" i="1"/>
  <c r="R1926" i="1"/>
  <c r="Q1927" i="1"/>
  <c r="R1927" i="1"/>
  <c r="Q1928" i="1"/>
  <c r="R1928" i="1"/>
  <c r="Q1929" i="1"/>
  <c r="R1929" i="1"/>
  <c r="Q1930" i="1"/>
  <c r="R1930" i="1"/>
  <c r="Q1931" i="1"/>
  <c r="R1931" i="1"/>
  <c r="Q1932" i="1"/>
  <c r="R1932" i="1"/>
  <c r="Q1933" i="1"/>
  <c r="R1933" i="1"/>
  <c r="Q1934" i="1"/>
  <c r="R1934" i="1"/>
  <c r="Q1935" i="1"/>
  <c r="R1935" i="1"/>
  <c r="Q1936" i="1"/>
  <c r="R1936" i="1"/>
  <c r="Q1937" i="1"/>
  <c r="R1937" i="1"/>
  <c r="Q1938" i="1"/>
  <c r="R1938" i="1"/>
  <c r="Q1939" i="1"/>
  <c r="R1939" i="1"/>
  <c r="Q1940" i="1"/>
  <c r="R1940" i="1"/>
  <c r="Q1941" i="1"/>
  <c r="R1941" i="1"/>
  <c r="Q1942" i="1"/>
  <c r="R1942" i="1"/>
  <c r="Q1943" i="1"/>
  <c r="R1943" i="1"/>
  <c r="Q1944" i="1"/>
  <c r="R1944" i="1"/>
  <c r="Q1945" i="1"/>
  <c r="R1945" i="1"/>
  <c r="Q1946" i="1"/>
  <c r="R1946" i="1"/>
  <c r="Q1947" i="1"/>
  <c r="R1947" i="1"/>
  <c r="Q1948" i="1"/>
  <c r="R1948" i="1"/>
  <c r="Q1949" i="1"/>
  <c r="R1949" i="1"/>
  <c r="Q1950" i="1"/>
  <c r="R1950" i="1"/>
  <c r="Q1951" i="1"/>
  <c r="R1951" i="1"/>
  <c r="Q1952" i="1"/>
  <c r="R1952" i="1"/>
  <c r="Q1953" i="1"/>
  <c r="R1953" i="1"/>
  <c r="Q1954" i="1"/>
  <c r="R1954" i="1"/>
  <c r="Q1955" i="1"/>
  <c r="R1955" i="1"/>
  <c r="Q1956" i="1"/>
  <c r="R1956" i="1"/>
  <c r="Q1957" i="1"/>
  <c r="R1957" i="1"/>
  <c r="Q1958" i="1"/>
  <c r="R1958" i="1"/>
  <c r="Q1959" i="1"/>
  <c r="R1959" i="1"/>
  <c r="Q1960" i="1"/>
  <c r="R1960" i="1"/>
  <c r="Q1961" i="1"/>
  <c r="R1961" i="1"/>
  <c r="Q1962" i="1"/>
  <c r="R1962" i="1"/>
  <c r="Q1963" i="1"/>
  <c r="R1963" i="1"/>
  <c r="Q1964" i="1"/>
  <c r="R1964" i="1"/>
  <c r="Q1965" i="1"/>
  <c r="R1965" i="1"/>
  <c r="Q1966" i="1"/>
  <c r="R1966" i="1"/>
  <c r="Q1967" i="1"/>
  <c r="R1967" i="1"/>
  <c r="Q1968" i="1"/>
  <c r="R1968" i="1"/>
  <c r="Q1969" i="1"/>
  <c r="R1969" i="1"/>
  <c r="Q1970" i="1"/>
  <c r="R1970" i="1"/>
  <c r="Q1971" i="1"/>
  <c r="R1971" i="1"/>
  <c r="Q1972" i="1"/>
  <c r="R1972" i="1"/>
  <c r="Q1973" i="1"/>
  <c r="R1973" i="1"/>
  <c r="Q1974" i="1"/>
  <c r="R1974" i="1"/>
  <c r="Q1975" i="1"/>
  <c r="R1975" i="1"/>
  <c r="Q1976" i="1"/>
  <c r="R1976" i="1"/>
  <c r="Q1977" i="1"/>
  <c r="R1977" i="1"/>
  <c r="Q1978" i="1"/>
  <c r="R1978" i="1"/>
  <c r="Q1979" i="1"/>
  <c r="R1979" i="1"/>
  <c r="Q1980" i="1"/>
  <c r="R1980" i="1"/>
  <c r="Q1981" i="1"/>
  <c r="R1981" i="1"/>
  <c r="Q1982" i="1"/>
  <c r="R1982" i="1"/>
  <c r="Q1983" i="1"/>
  <c r="R1983" i="1"/>
  <c r="Q1984" i="1"/>
  <c r="R1984" i="1"/>
  <c r="Q1985" i="1"/>
  <c r="R1985" i="1"/>
  <c r="Q1986" i="1"/>
  <c r="R1986" i="1"/>
  <c r="Q1987" i="1"/>
  <c r="R1987" i="1"/>
  <c r="Q1988" i="1"/>
  <c r="R1988" i="1"/>
  <c r="Q1989" i="1"/>
  <c r="R1989" i="1"/>
  <c r="Q1990" i="1"/>
  <c r="R1990" i="1"/>
  <c r="Q1991" i="1"/>
  <c r="R1991" i="1"/>
  <c r="Q1992" i="1"/>
  <c r="R1992" i="1"/>
  <c r="Q1993" i="1"/>
  <c r="R1993" i="1"/>
  <c r="Q1994" i="1"/>
  <c r="R1994" i="1"/>
  <c r="Q1995" i="1"/>
  <c r="R1995" i="1"/>
  <c r="Q1996" i="1"/>
  <c r="R1996" i="1"/>
  <c r="Q1997" i="1"/>
  <c r="R1997" i="1"/>
  <c r="Q1998" i="1"/>
  <c r="R1998" i="1"/>
  <c r="Q1999" i="1"/>
  <c r="R1999" i="1"/>
  <c r="Q2000" i="1"/>
  <c r="R2000" i="1"/>
  <c r="Q2001" i="1"/>
  <c r="R2001" i="1"/>
  <c r="Q2002" i="1"/>
  <c r="R2002" i="1"/>
  <c r="Q2003" i="1"/>
  <c r="R2003" i="1"/>
  <c r="Q2004" i="1"/>
  <c r="R2004" i="1"/>
  <c r="Q2005" i="1"/>
  <c r="R2005" i="1"/>
  <c r="Q2006" i="1"/>
  <c r="R2006" i="1"/>
  <c r="Q2007" i="1"/>
  <c r="R2007" i="1"/>
  <c r="Q2008" i="1"/>
  <c r="R2008" i="1"/>
  <c r="Q2009" i="1"/>
  <c r="R2009" i="1"/>
  <c r="Q2010" i="1"/>
  <c r="R2010" i="1"/>
  <c r="Q2011" i="1"/>
  <c r="R2011" i="1"/>
  <c r="Q2012" i="1"/>
  <c r="R2012" i="1"/>
  <c r="Q2013" i="1"/>
  <c r="R2013" i="1"/>
  <c r="Q2014" i="1"/>
  <c r="R2014" i="1"/>
  <c r="Q2015" i="1"/>
  <c r="R2015" i="1"/>
  <c r="Q2016" i="1"/>
  <c r="R2016" i="1"/>
  <c r="Q2017" i="1"/>
  <c r="R2017" i="1"/>
  <c r="Q2018" i="1"/>
  <c r="R2018" i="1"/>
  <c r="Q2019" i="1"/>
  <c r="R2019" i="1"/>
  <c r="Q2020" i="1"/>
  <c r="R2020" i="1"/>
  <c r="Q2021" i="1"/>
  <c r="R2021" i="1"/>
  <c r="Q2022" i="1"/>
  <c r="R2022" i="1"/>
  <c r="Q2023" i="1"/>
  <c r="R2023" i="1"/>
  <c r="Q2024" i="1"/>
  <c r="R2024" i="1"/>
  <c r="Q2025" i="1"/>
  <c r="R2025" i="1"/>
  <c r="Q2026" i="1"/>
  <c r="R2026" i="1"/>
  <c r="Q2027" i="1"/>
  <c r="R2027" i="1"/>
  <c r="Q2028" i="1"/>
  <c r="R2028" i="1"/>
  <c r="Q2029" i="1"/>
  <c r="R2029" i="1"/>
  <c r="Q2030" i="1"/>
  <c r="R2030" i="1"/>
  <c r="Q2031" i="1"/>
  <c r="R2031" i="1"/>
  <c r="Q2032" i="1"/>
  <c r="R2032" i="1"/>
  <c r="Q2033" i="1"/>
  <c r="R2033" i="1"/>
  <c r="Q2034" i="1"/>
  <c r="R2034" i="1"/>
  <c r="Q2035" i="1"/>
  <c r="R2035" i="1"/>
  <c r="Q2036" i="1"/>
  <c r="R2036" i="1"/>
  <c r="Q2037" i="1"/>
  <c r="R2037" i="1"/>
  <c r="Q2038" i="1"/>
  <c r="R2038" i="1"/>
  <c r="Q2039" i="1"/>
  <c r="R2039" i="1"/>
  <c r="Q2040" i="1"/>
  <c r="R2040" i="1"/>
  <c r="Q2041" i="1"/>
  <c r="R2041" i="1"/>
  <c r="Q2042" i="1"/>
  <c r="R2042" i="1"/>
  <c r="Q2043" i="1"/>
  <c r="R2043" i="1"/>
  <c r="Q2044" i="1"/>
  <c r="R2044" i="1"/>
  <c r="Q2045" i="1"/>
  <c r="R2045" i="1"/>
  <c r="Q2046" i="1"/>
  <c r="R2046" i="1"/>
  <c r="Q2047" i="1"/>
  <c r="R2047" i="1"/>
  <c r="Q2048" i="1"/>
  <c r="R2048" i="1"/>
  <c r="Q2049" i="1"/>
  <c r="R2049" i="1"/>
  <c r="Q2050" i="1"/>
  <c r="R2050" i="1"/>
  <c r="Q2051" i="1"/>
  <c r="R2051" i="1"/>
  <c r="Q2052" i="1"/>
  <c r="R2052" i="1"/>
  <c r="Q2053" i="1"/>
  <c r="R2053" i="1"/>
  <c r="Q2054" i="1"/>
  <c r="R2054" i="1"/>
  <c r="Q2055" i="1"/>
  <c r="R2055" i="1"/>
  <c r="Q2056" i="1"/>
  <c r="R2056" i="1"/>
  <c r="Q2057" i="1"/>
  <c r="R2057" i="1"/>
  <c r="Q2058" i="1"/>
  <c r="R2058" i="1"/>
  <c r="Q2059" i="1"/>
  <c r="R2059" i="1"/>
  <c r="Q2060" i="1"/>
  <c r="R2060" i="1"/>
  <c r="Q2061" i="1"/>
  <c r="R2061" i="1"/>
  <c r="Q2062" i="1"/>
  <c r="R2062" i="1"/>
  <c r="Q2063" i="1"/>
  <c r="R2063" i="1"/>
  <c r="Q2064" i="1"/>
  <c r="R2064" i="1"/>
  <c r="Q2065" i="1"/>
  <c r="R2065" i="1"/>
  <c r="Q2066" i="1"/>
  <c r="R2066" i="1"/>
  <c r="Q2067" i="1"/>
  <c r="R2067" i="1"/>
  <c r="Q2068" i="1"/>
  <c r="R2068" i="1"/>
  <c r="Q2069" i="1"/>
  <c r="R2069" i="1"/>
  <c r="Q2070" i="1"/>
  <c r="R2070" i="1"/>
  <c r="Q2071" i="1"/>
  <c r="R2071" i="1"/>
  <c r="Q2072" i="1"/>
  <c r="R2072" i="1"/>
  <c r="Q2073" i="1"/>
  <c r="R2073" i="1"/>
  <c r="Q2074" i="1"/>
  <c r="R2074" i="1"/>
  <c r="Q2075" i="1"/>
  <c r="R2075" i="1"/>
  <c r="Q2076" i="1"/>
  <c r="R2076" i="1"/>
  <c r="Q2077" i="1"/>
  <c r="R2077" i="1"/>
  <c r="Q2078" i="1"/>
  <c r="R2078" i="1"/>
  <c r="Q2079" i="1"/>
  <c r="R2079" i="1"/>
  <c r="Q2080" i="1"/>
  <c r="R2080" i="1"/>
  <c r="Q2081" i="1"/>
  <c r="R2081" i="1"/>
  <c r="Q2082" i="1"/>
  <c r="R2082" i="1"/>
  <c r="Q2083" i="1"/>
  <c r="R2083" i="1"/>
  <c r="Q2084" i="1"/>
  <c r="R2084" i="1"/>
  <c r="Q2085" i="1"/>
  <c r="R2085" i="1"/>
  <c r="Q2086" i="1"/>
  <c r="R2086" i="1"/>
  <c r="Q2087" i="1"/>
  <c r="R2087" i="1"/>
  <c r="Q2088" i="1"/>
  <c r="R2088" i="1"/>
  <c r="Q2089" i="1"/>
  <c r="R2089" i="1"/>
  <c r="Q2090" i="1"/>
  <c r="R2090" i="1"/>
  <c r="Q2091" i="1"/>
  <c r="R2091" i="1"/>
  <c r="Q2092" i="1"/>
  <c r="R2092" i="1"/>
  <c r="Q2093" i="1"/>
  <c r="R2093" i="1"/>
  <c r="Q2094" i="1"/>
  <c r="R2094" i="1"/>
  <c r="Q2095" i="1"/>
  <c r="R2095" i="1"/>
  <c r="Q2096" i="1"/>
  <c r="R2096" i="1"/>
  <c r="Q2097" i="1"/>
  <c r="R2097" i="1"/>
  <c r="Q2098" i="1"/>
  <c r="R2098" i="1"/>
  <c r="Q2099" i="1"/>
  <c r="R2099" i="1"/>
  <c r="Q2100" i="1"/>
  <c r="R2100" i="1"/>
  <c r="Q2101" i="1"/>
  <c r="R2101" i="1"/>
  <c r="Q2102" i="1"/>
  <c r="R2102" i="1"/>
  <c r="Q2103" i="1"/>
  <c r="R2103" i="1"/>
  <c r="Q2104" i="1"/>
  <c r="R2104" i="1"/>
  <c r="Q2105" i="1"/>
  <c r="R2105" i="1"/>
  <c r="Q2106" i="1"/>
  <c r="R2106" i="1"/>
  <c r="Q2107" i="1"/>
  <c r="R2107" i="1"/>
  <c r="Q2108" i="1"/>
  <c r="R2108" i="1"/>
  <c r="Q2109" i="1"/>
  <c r="R2109" i="1"/>
  <c r="Q2110" i="1"/>
  <c r="R2110" i="1"/>
  <c r="Q2111" i="1"/>
  <c r="R2111" i="1"/>
  <c r="Q2112" i="1"/>
  <c r="R2112" i="1"/>
  <c r="Q2113" i="1"/>
  <c r="R2113" i="1"/>
  <c r="Q2114" i="1"/>
  <c r="R2114" i="1"/>
  <c r="Q2115" i="1"/>
  <c r="R2115" i="1"/>
  <c r="Q2116" i="1"/>
  <c r="R2116" i="1"/>
  <c r="Q2117" i="1"/>
  <c r="R2117" i="1"/>
  <c r="Q2118" i="1"/>
  <c r="R2118" i="1"/>
  <c r="Q2119" i="1"/>
  <c r="R2119" i="1"/>
  <c r="Q2120" i="1"/>
  <c r="R2120" i="1"/>
  <c r="Q2121" i="1"/>
  <c r="R2121" i="1"/>
  <c r="Q2122" i="1"/>
  <c r="R2122" i="1"/>
  <c r="Q2123" i="1"/>
  <c r="R2123" i="1"/>
  <c r="Q2124" i="1"/>
  <c r="R2124" i="1"/>
  <c r="Q2125" i="1"/>
  <c r="R2125" i="1"/>
  <c r="Q2126" i="1"/>
  <c r="R2126" i="1"/>
  <c r="Q2127" i="1"/>
  <c r="R2127" i="1"/>
  <c r="Q2128" i="1"/>
  <c r="R2128" i="1"/>
  <c r="Q2129" i="1"/>
  <c r="R2129" i="1"/>
  <c r="Q2130" i="1"/>
  <c r="R2130" i="1"/>
  <c r="Q2131" i="1"/>
  <c r="R2131" i="1"/>
  <c r="Q2132" i="1"/>
  <c r="R2132" i="1"/>
  <c r="Q2133" i="1"/>
  <c r="R2133" i="1"/>
  <c r="Q2134" i="1"/>
  <c r="R2134" i="1"/>
  <c r="Q2135" i="1"/>
  <c r="R2135" i="1"/>
  <c r="Q2136" i="1"/>
  <c r="R2136" i="1"/>
  <c r="Q2137" i="1"/>
  <c r="R2137" i="1"/>
  <c r="Q2138" i="1"/>
  <c r="R2138" i="1"/>
  <c r="Q2139" i="1"/>
  <c r="R2139" i="1"/>
  <c r="Q2140" i="1"/>
  <c r="R2140" i="1"/>
  <c r="Q2141" i="1"/>
  <c r="R2141" i="1"/>
  <c r="Q2142" i="1"/>
  <c r="R2142" i="1"/>
  <c r="Q2143" i="1"/>
  <c r="R2143" i="1"/>
  <c r="Q2144" i="1"/>
  <c r="R2144" i="1"/>
  <c r="Q2145" i="1"/>
  <c r="R2145" i="1"/>
  <c r="Q2146" i="1"/>
  <c r="R2146" i="1"/>
  <c r="Q2147" i="1"/>
  <c r="R2147" i="1"/>
  <c r="Q2148" i="1"/>
  <c r="R2148" i="1"/>
  <c r="Q2149" i="1"/>
  <c r="R2149" i="1"/>
  <c r="Q2150" i="1"/>
  <c r="R2150" i="1"/>
  <c r="Q2151" i="1"/>
  <c r="R2151" i="1"/>
  <c r="Q2152" i="1"/>
  <c r="R2152" i="1"/>
  <c r="Q2153" i="1"/>
  <c r="R2153" i="1"/>
  <c r="Q2154" i="1"/>
  <c r="R2154" i="1"/>
  <c r="Q2155" i="1"/>
  <c r="R2155" i="1"/>
  <c r="Q2156" i="1"/>
  <c r="R2156" i="1"/>
  <c r="Q2157" i="1"/>
  <c r="R2157" i="1"/>
  <c r="Q2158" i="1"/>
  <c r="R2158" i="1"/>
  <c r="Q2159" i="1"/>
  <c r="R2159" i="1"/>
  <c r="Q2160" i="1"/>
  <c r="R2160" i="1"/>
  <c r="Q2161" i="1"/>
  <c r="R2161" i="1"/>
  <c r="Q2162" i="1"/>
  <c r="R2162" i="1"/>
  <c r="Q2163" i="1"/>
  <c r="R2163" i="1"/>
  <c r="Q2164" i="1"/>
  <c r="R2164" i="1"/>
  <c r="Q2165" i="1"/>
  <c r="R2165" i="1"/>
  <c r="Q2166" i="1"/>
  <c r="R2166" i="1"/>
  <c r="Q2167" i="1"/>
  <c r="R2167" i="1"/>
  <c r="Q2168" i="1"/>
  <c r="R2168" i="1"/>
  <c r="Q2169" i="1"/>
  <c r="R2169" i="1"/>
  <c r="Q2170" i="1"/>
  <c r="R2170" i="1"/>
  <c r="Q2171" i="1"/>
  <c r="R2171" i="1"/>
  <c r="Q2172" i="1"/>
  <c r="R2172" i="1"/>
  <c r="Q2173" i="1"/>
  <c r="R2173" i="1"/>
  <c r="Q2174" i="1"/>
  <c r="R2174" i="1"/>
  <c r="Q2175" i="1"/>
  <c r="R2175" i="1"/>
  <c r="Q2176" i="1"/>
  <c r="R2176" i="1"/>
  <c r="Q2177" i="1"/>
  <c r="R2177" i="1"/>
  <c r="Q2178" i="1"/>
  <c r="R2178" i="1"/>
  <c r="Q2179" i="1"/>
  <c r="R2179" i="1"/>
  <c r="Q2180" i="1"/>
  <c r="R2180" i="1"/>
  <c r="Q2181" i="1"/>
  <c r="R2181" i="1"/>
  <c r="Q2182" i="1"/>
  <c r="R2182" i="1"/>
  <c r="Q2183" i="1"/>
  <c r="R2183" i="1"/>
  <c r="Q2184" i="1"/>
  <c r="R2184" i="1"/>
  <c r="Q2185" i="1"/>
  <c r="R2185" i="1"/>
  <c r="Q2186" i="1"/>
  <c r="R2186" i="1"/>
  <c r="Q2187" i="1"/>
  <c r="R2187" i="1"/>
  <c r="Q2188" i="1"/>
  <c r="R2188" i="1"/>
  <c r="Q2189" i="1"/>
  <c r="R2189" i="1"/>
  <c r="Q2190" i="1"/>
  <c r="R2190" i="1"/>
  <c r="Q2191" i="1"/>
  <c r="R2191" i="1"/>
  <c r="Q2192" i="1"/>
  <c r="R2192" i="1"/>
  <c r="Q2193" i="1"/>
  <c r="R2193" i="1"/>
  <c r="Q2194" i="1"/>
  <c r="R2194" i="1"/>
  <c r="Q2195" i="1"/>
  <c r="R2195" i="1"/>
  <c r="Q2196" i="1"/>
  <c r="R2196" i="1"/>
  <c r="Q2197" i="1"/>
  <c r="R2197" i="1"/>
  <c r="Q2198" i="1"/>
  <c r="R2198" i="1"/>
  <c r="Q2199" i="1"/>
  <c r="R2199" i="1"/>
  <c r="Q2200" i="1"/>
  <c r="R2200" i="1"/>
  <c r="Q2201" i="1"/>
  <c r="R2201" i="1"/>
  <c r="Q2202" i="1"/>
  <c r="R2202" i="1"/>
  <c r="Q2203" i="1"/>
  <c r="R2203" i="1"/>
  <c r="Q2204" i="1"/>
  <c r="R2204" i="1"/>
  <c r="Q2205" i="1"/>
  <c r="R2205" i="1"/>
  <c r="Q2206" i="1"/>
  <c r="R2206" i="1"/>
  <c r="Q2207" i="1"/>
  <c r="R2207" i="1"/>
  <c r="Q2208" i="1"/>
  <c r="R2208" i="1"/>
  <c r="Q2209" i="1"/>
  <c r="R2209" i="1"/>
  <c r="Q2210" i="1"/>
  <c r="R2210" i="1"/>
  <c r="Q2211" i="1"/>
  <c r="R2211" i="1"/>
  <c r="Q2212" i="1"/>
  <c r="R2212" i="1"/>
  <c r="Q2213" i="1"/>
  <c r="R2213" i="1"/>
  <c r="Q2214" i="1"/>
  <c r="R2214" i="1"/>
  <c r="Q2215" i="1"/>
  <c r="R2215" i="1"/>
  <c r="Q2216" i="1"/>
  <c r="R2216" i="1"/>
  <c r="Q2217" i="1"/>
  <c r="R2217" i="1"/>
  <c r="Q2218" i="1"/>
  <c r="R2218" i="1"/>
  <c r="Q2219" i="1"/>
  <c r="R2219" i="1"/>
  <c r="Q2220" i="1"/>
  <c r="R2220" i="1"/>
  <c r="Q2221" i="1"/>
  <c r="R2221" i="1"/>
  <c r="Q2222" i="1"/>
  <c r="R2222" i="1"/>
  <c r="Q2223" i="1"/>
  <c r="R2223" i="1"/>
  <c r="Q2224" i="1"/>
  <c r="R2224" i="1"/>
  <c r="Q2225" i="1"/>
  <c r="R2225" i="1"/>
  <c r="Q2226" i="1"/>
  <c r="R2226" i="1"/>
  <c r="Q2227" i="1"/>
  <c r="R2227" i="1"/>
  <c r="Q2228" i="1"/>
  <c r="R2228" i="1"/>
  <c r="Q2229" i="1"/>
  <c r="R2229" i="1"/>
  <c r="Q2230" i="1"/>
  <c r="R2230" i="1"/>
  <c r="Q2231" i="1"/>
  <c r="R2231" i="1"/>
  <c r="Q2232" i="1"/>
  <c r="R2232" i="1"/>
  <c r="Q2233" i="1"/>
  <c r="R2233" i="1"/>
  <c r="Q2234" i="1"/>
  <c r="R2234" i="1"/>
  <c r="Q2235" i="1"/>
  <c r="R2235" i="1"/>
  <c r="Q2236" i="1"/>
  <c r="R2236" i="1"/>
  <c r="Q2237" i="1"/>
  <c r="R2237" i="1"/>
  <c r="Q2238" i="1"/>
  <c r="R2238" i="1"/>
  <c r="Q2239" i="1"/>
  <c r="R2239" i="1"/>
  <c r="Q2240" i="1"/>
  <c r="R2240" i="1"/>
  <c r="Q2241" i="1"/>
  <c r="R2241" i="1"/>
  <c r="Q2242" i="1"/>
  <c r="R2242" i="1"/>
  <c r="Q2243" i="1"/>
  <c r="R2243" i="1"/>
  <c r="Q2244" i="1"/>
  <c r="R2244" i="1"/>
  <c r="Q2245" i="1"/>
  <c r="R2245" i="1"/>
  <c r="Q2246" i="1"/>
  <c r="R2246" i="1"/>
  <c r="Q2247" i="1"/>
  <c r="R2247" i="1"/>
  <c r="Q2248" i="1"/>
  <c r="R2248" i="1"/>
  <c r="Q2249" i="1"/>
  <c r="R2249" i="1"/>
  <c r="Q2250" i="1"/>
  <c r="R2250" i="1"/>
  <c r="Q2251" i="1"/>
  <c r="R2251" i="1"/>
  <c r="Q2252" i="1"/>
  <c r="R2252" i="1"/>
  <c r="Q2253" i="1"/>
  <c r="R2253" i="1"/>
  <c r="Q2254" i="1"/>
  <c r="R2254" i="1"/>
  <c r="Q2255" i="1"/>
  <c r="R2255" i="1"/>
  <c r="Q2256" i="1"/>
  <c r="R2256" i="1"/>
  <c r="Q2257" i="1"/>
  <c r="R2257" i="1"/>
  <c r="Q2258" i="1"/>
  <c r="R2258" i="1"/>
  <c r="Q2259" i="1"/>
  <c r="R2259" i="1"/>
  <c r="Q2260" i="1"/>
  <c r="R2260" i="1"/>
  <c r="Q2261" i="1"/>
  <c r="R2261" i="1"/>
  <c r="Q2262" i="1"/>
  <c r="R2262" i="1"/>
  <c r="Q2263" i="1"/>
  <c r="R2263" i="1"/>
  <c r="Q2264" i="1"/>
  <c r="R2264" i="1"/>
  <c r="Q2265" i="1"/>
  <c r="R2265" i="1"/>
  <c r="Q2266" i="1"/>
  <c r="R2266" i="1"/>
  <c r="Q2267" i="1"/>
  <c r="R2267" i="1"/>
  <c r="Q2268" i="1"/>
  <c r="R2268" i="1"/>
  <c r="Q2269" i="1"/>
  <c r="R2269" i="1"/>
  <c r="Q2270" i="1"/>
  <c r="R2270" i="1"/>
  <c r="Q2271" i="1"/>
  <c r="R2271" i="1"/>
  <c r="Q2272" i="1"/>
  <c r="R2272" i="1"/>
  <c r="Q2273" i="1"/>
  <c r="R2273" i="1"/>
  <c r="Q2274" i="1"/>
  <c r="R2274" i="1"/>
  <c r="Q2275" i="1"/>
  <c r="R2275" i="1"/>
  <c r="Q2276" i="1"/>
  <c r="R2276" i="1"/>
  <c r="Q2277" i="1"/>
  <c r="R2277" i="1"/>
  <c r="Q2278" i="1"/>
  <c r="R2278" i="1"/>
  <c r="Q2279" i="1"/>
  <c r="R2279" i="1"/>
  <c r="Q2280" i="1"/>
  <c r="R2280" i="1"/>
  <c r="Q2281" i="1"/>
  <c r="R2281" i="1"/>
  <c r="Q2282" i="1"/>
  <c r="R2282" i="1"/>
  <c r="Q2283" i="1"/>
  <c r="R2283" i="1"/>
  <c r="Q2284" i="1"/>
  <c r="R2284" i="1"/>
  <c r="Q2285" i="1"/>
  <c r="R2285" i="1"/>
  <c r="Q2286" i="1"/>
  <c r="R2286" i="1"/>
  <c r="Q2287" i="1"/>
  <c r="R2287" i="1"/>
  <c r="Q2288" i="1"/>
  <c r="R2288" i="1"/>
  <c r="Q2289" i="1"/>
  <c r="R2289" i="1"/>
  <c r="Q2290" i="1"/>
  <c r="R2290" i="1"/>
  <c r="Q2291" i="1"/>
  <c r="R2291" i="1"/>
  <c r="Q2292" i="1"/>
  <c r="R2292" i="1"/>
  <c r="Q2293" i="1"/>
  <c r="R2293" i="1"/>
  <c r="Q2294" i="1"/>
  <c r="R2294" i="1"/>
  <c r="Q2295" i="1"/>
  <c r="R2295" i="1"/>
  <c r="Q2296" i="1"/>
  <c r="R2296" i="1"/>
  <c r="Q2297" i="1"/>
  <c r="R2297" i="1"/>
  <c r="Q2298" i="1"/>
  <c r="R2298" i="1"/>
  <c r="Q2299" i="1"/>
  <c r="R2299" i="1"/>
  <c r="Q2300" i="1"/>
  <c r="R2300" i="1"/>
  <c r="Q2301" i="1"/>
  <c r="R2301" i="1"/>
  <c r="Q2302" i="1"/>
  <c r="R2302" i="1"/>
  <c r="Q2303" i="1"/>
  <c r="R2303" i="1"/>
  <c r="Q2304" i="1"/>
  <c r="R2304" i="1"/>
  <c r="Q2305" i="1"/>
  <c r="R2305" i="1"/>
  <c r="Q2306" i="1"/>
  <c r="R2306" i="1"/>
  <c r="Q2307" i="1"/>
  <c r="R2307" i="1"/>
  <c r="Q2308" i="1"/>
  <c r="R2308" i="1"/>
  <c r="Q2309" i="1"/>
  <c r="R2309" i="1"/>
  <c r="Q2310" i="1"/>
  <c r="R2310" i="1"/>
  <c r="Q2311" i="1"/>
  <c r="R2311" i="1"/>
  <c r="Q2312" i="1"/>
  <c r="R2312" i="1"/>
  <c r="Q2313" i="1"/>
  <c r="R2313" i="1"/>
  <c r="Q2314" i="1"/>
  <c r="R2314" i="1"/>
  <c r="Q2315" i="1"/>
  <c r="R2315" i="1"/>
  <c r="Q2316" i="1"/>
  <c r="R2316" i="1"/>
  <c r="Q2317" i="1"/>
  <c r="R2317" i="1"/>
  <c r="Q2318" i="1"/>
  <c r="R2318" i="1"/>
  <c r="Q2319" i="1"/>
  <c r="R2319" i="1"/>
  <c r="Q2320" i="1"/>
  <c r="R2320" i="1"/>
  <c r="Q2321" i="1"/>
  <c r="R2321" i="1"/>
  <c r="Q2322" i="1"/>
  <c r="R2322" i="1"/>
  <c r="Q2323" i="1"/>
  <c r="R2323" i="1"/>
  <c r="Q2324" i="1"/>
  <c r="R2324" i="1"/>
  <c r="Q2325" i="1"/>
  <c r="R2325" i="1"/>
  <c r="Q2326" i="1"/>
  <c r="R2326" i="1"/>
  <c r="Q2327" i="1"/>
  <c r="R2327" i="1"/>
  <c r="Q2328" i="1"/>
  <c r="R2328" i="1"/>
  <c r="Q2329" i="1"/>
  <c r="R2329" i="1"/>
  <c r="Q2330" i="1"/>
  <c r="R2330" i="1"/>
  <c r="Q2331" i="1"/>
  <c r="R2331" i="1"/>
  <c r="Q2332" i="1"/>
  <c r="R2332" i="1"/>
  <c r="Q2333" i="1"/>
  <c r="R2333" i="1"/>
  <c r="Q2334" i="1"/>
  <c r="R2334" i="1"/>
  <c r="Q2335" i="1"/>
  <c r="R2335" i="1"/>
  <c r="Q2336" i="1"/>
  <c r="R2336" i="1"/>
  <c r="Q2337" i="1"/>
  <c r="R2337" i="1"/>
  <c r="Q2338" i="1"/>
  <c r="R2338" i="1"/>
  <c r="Q2339" i="1"/>
  <c r="R2339" i="1"/>
  <c r="Q2340" i="1"/>
  <c r="R2340" i="1"/>
  <c r="Q2341" i="1"/>
  <c r="R2341" i="1"/>
  <c r="Q2342" i="1"/>
  <c r="R2342" i="1"/>
  <c r="Q2343" i="1"/>
  <c r="R2343" i="1"/>
  <c r="Q2344" i="1"/>
  <c r="R2344" i="1"/>
  <c r="Q2345" i="1"/>
  <c r="R2345" i="1"/>
  <c r="Q2346" i="1"/>
  <c r="R2346" i="1"/>
  <c r="Q2347" i="1"/>
  <c r="R2347" i="1"/>
  <c r="Q2348" i="1"/>
  <c r="R2348" i="1"/>
  <c r="Q2349" i="1"/>
  <c r="R2349" i="1"/>
  <c r="Q2350" i="1"/>
  <c r="R2350" i="1"/>
  <c r="Q2351" i="1"/>
  <c r="R2351" i="1"/>
  <c r="Q2352" i="1"/>
  <c r="R2352" i="1"/>
  <c r="Q2353" i="1"/>
  <c r="R2353" i="1"/>
  <c r="Q2354" i="1"/>
  <c r="R2354" i="1"/>
  <c r="Q2355" i="1"/>
  <c r="R2355" i="1"/>
  <c r="Q2356" i="1"/>
  <c r="R2356" i="1"/>
  <c r="Q2357" i="1"/>
  <c r="R2357" i="1"/>
  <c r="Q2358" i="1"/>
  <c r="R2358" i="1"/>
  <c r="Q2359" i="1"/>
  <c r="R2359" i="1"/>
  <c r="Q2360" i="1"/>
  <c r="R2360" i="1"/>
  <c r="Q2361" i="1"/>
  <c r="R2361" i="1"/>
  <c r="Q2362" i="1"/>
  <c r="R2362" i="1"/>
  <c r="Q2363" i="1"/>
  <c r="R2363" i="1"/>
  <c r="Q2364" i="1"/>
  <c r="R2364" i="1"/>
  <c r="Q2365" i="1"/>
  <c r="R2365" i="1"/>
  <c r="Q2366" i="1"/>
  <c r="R2366" i="1"/>
  <c r="Q2367" i="1"/>
  <c r="R2367" i="1"/>
  <c r="Q2368" i="1"/>
  <c r="R2368" i="1"/>
  <c r="Q2369" i="1"/>
  <c r="R2369" i="1"/>
  <c r="Q2370" i="1"/>
  <c r="R2370" i="1"/>
  <c r="Q2371" i="1"/>
  <c r="R2371" i="1"/>
  <c r="Q2372" i="1"/>
  <c r="R2372" i="1"/>
  <c r="Q2373" i="1"/>
  <c r="R2373" i="1"/>
  <c r="Q2374" i="1"/>
  <c r="R2374" i="1"/>
  <c r="Q2375" i="1"/>
  <c r="R2375" i="1"/>
  <c r="Q2376" i="1"/>
  <c r="R2376" i="1"/>
  <c r="Q2377" i="1"/>
  <c r="R2377" i="1"/>
  <c r="Q2378" i="1"/>
  <c r="R2378" i="1"/>
  <c r="Q2379" i="1"/>
  <c r="R2379" i="1"/>
  <c r="Q2380" i="1"/>
  <c r="R2380" i="1"/>
  <c r="Q2381" i="1"/>
  <c r="R2381" i="1"/>
  <c r="Q2382" i="1"/>
  <c r="R2382" i="1"/>
  <c r="Q2383" i="1"/>
  <c r="R2383" i="1"/>
  <c r="Q2384" i="1"/>
  <c r="R2384" i="1"/>
  <c r="Q2385" i="1"/>
  <c r="R2385" i="1"/>
  <c r="Q2386" i="1"/>
  <c r="R2386" i="1"/>
  <c r="Q2387" i="1"/>
  <c r="R2387" i="1"/>
  <c r="Q2388" i="1"/>
  <c r="R2388" i="1"/>
  <c r="Q2389" i="1"/>
  <c r="R2389" i="1"/>
  <c r="Q2390" i="1"/>
  <c r="R2390" i="1"/>
  <c r="Q2391" i="1"/>
  <c r="R2391" i="1"/>
  <c r="Q2392" i="1"/>
  <c r="R2392" i="1"/>
  <c r="Q2393" i="1"/>
  <c r="R2393" i="1"/>
  <c r="Q2394" i="1"/>
  <c r="R2394" i="1"/>
  <c r="Q2395" i="1"/>
  <c r="R2395" i="1"/>
  <c r="Q2396" i="1"/>
  <c r="R2396" i="1"/>
  <c r="Q2397" i="1"/>
  <c r="R2397" i="1"/>
  <c r="Q2398" i="1"/>
  <c r="R2398" i="1"/>
  <c r="Q2399" i="1"/>
  <c r="R2399" i="1"/>
  <c r="Q2400" i="1"/>
  <c r="R2400" i="1"/>
  <c r="Q2401" i="1"/>
  <c r="R2401" i="1"/>
  <c r="Q2402" i="1"/>
  <c r="R2402" i="1"/>
  <c r="Q2403" i="1"/>
  <c r="R2403" i="1"/>
  <c r="Q2404" i="1"/>
  <c r="R2404" i="1"/>
  <c r="Q2405" i="1"/>
  <c r="R2405" i="1"/>
  <c r="Q2406" i="1"/>
  <c r="R2406" i="1"/>
  <c r="Q2407" i="1"/>
  <c r="R2407" i="1"/>
  <c r="Q2408" i="1"/>
  <c r="R2408" i="1"/>
  <c r="Q2409" i="1"/>
  <c r="R2409" i="1"/>
  <c r="Q2410" i="1"/>
  <c r="R2410" i="1"/>
  <c r="Q2411" i="1"/>
  <c r="R2411" i="1"/>
  <c r="Q2412" i="1"/>
  <c r="R2412" i="1"/>
  <c r="Q2413" i="1"/>
  <c r="R2413" i="1"/>
  <c r="Q2414" i="1"/>
  <c r="R2414" i="1"/>
  <c r="Q2415" i="1"/>
  <c r="R2415" i="1"/>
  <c r="Q2416" i="1"/>
  <c r="R2416" i="1"/>
  <c r="Q2417" i="1"/>
  <c r="R2417" i="1"/>
  <c r="Q2418" i="1"/>
  <c r="R2418" i="1"/>
  <c r="Q2419" i="1"/>
  <c r="R2419" i="1"/>
  <c r="Q2420" i="1"/>
  <c r="R2420" i="1"/>
  <c r="Q2421" i="1"/>
  <c r="R2421" i="1"/>
  <c r="Q2422" i="1"/>
  <c r="R2422" i="1"/>
  <c r="Q2423" i="1"/>
  <c r="R2423" i="1"/>
  <c r="Q2424" i="1"/>
  <c r="R2424" i="1"/>
  <c r="Q2425" i="1"/>
  <c r="R2425" i="1"/>
  <c r="Q2426" i="1"/>
  <c r="R2426" i="1"/>
  <c r="Q2427" i="1"/>
  <c r="R2427" i="1"/>
  <c r="Q2428" i="1"/>
  <c r="R2428" i="1"/>
  <c r="Q2429" i="1"/>
  <c r="R2429" i="1"/>
  <c r="Q2430" i="1"/>
  <c r="R2430" i="1"/>
  <c r="Q2431" i="1"/>
  <c r="R2431" i="1"/>
  <c r="Q2432" i="1"/>
  <c r="R2432" i="1"/>
  <c r="Q2433" i="1"/>
  <c r="R2433" i="1"/>
  <c r="Q2434" i="1"/>
  <c r="R2434" i="1"/>
  <c r="Q2435" i="1"/>
  <c r="R2435" i="1"/>
  <c r="Q2436" i="1"/>
  <c r="R2436" i="1"/>
  <c r="Q2437" i="1"/>
  <c r="R2437" i="1"/>
  <c r="Q2438" i="1"/>
  <c r="R2438" i="1"/>
  <c r="Q2439" i="1"/>
  <c r="R2439" i="1"/>
  <c r="Q2440" i="1"/>
  <c r="R2440" i="1"/>
  <c r="Q2441" i="1"/>
  <c r="R2441" i="1"/>
  <c r="Q2442" i="1"/>
  <c r="R2442" i="1"/>
  <c r="Q2443" i="1"/>
  <c r="R2443" i="1"/>
  <c r="Q2444" i="1"/>
  <c r="R2444" i="1"/>
  <c r="Q2445" i="1"/>
  <c r="R2445" i="1"/>
  <c r="Q2446" i="1"/>
  <c r="R2446" i="1"/>
  <c r="Q2447" i="1"/>
  <c r="R2447" i="1"/>
  <c r="Q2448" i="1"/>
  <c r="R2448" i="1"/>
  <c r="Q2449" i="1"/>
  <c r="R2449" i="1"/>
  <c r="Q2450" i="1"/>
  <c r="R2450" i="1"/>
  <c r="Q2451" i="1"/>
  <c r="R2451" i="1"/>
  <c r="Q2452" i="1"/>
  <c r="R2452" i="1"/>
  <c r="Q2453" i="1"/>
  <c r="R2453" i="1"/>
  <c r="Q2454" i="1"/>
  <c r="R2454" i="1"/>
  <c r="Q2455" i="1"/>
  <c r="R2455" i="1"/>
  <c r="Q2456" i="1"/>
  <c r="R2456" i="1"/>
  <c r="Q2457" i="1"/>
  <c r="R2457" i="1"/>
  <c r="Q2458" i="1"/>
  <c r="R2458" i="1"/>
  <c r="Q2459" i="1"/>
  <c r="R2459" i="1"/>
  <c r="Q2460" i="1"/>
  <c r="R2460" i="1"/>
  <c r="Q2461" i="1"/>
  <c r="R2461" i="1"/>
  <c r="Q2462" i="1"/>
  <c r="R2462" i="1"/>
  <c r="Q2463" i="1"/>
  <c r="R2463" i="1"/>
  <c r="Q2464" i="1"/>
  <c r="R2464" i="1"/>
  <c r="Q2465" i="1"/>
  <c r="R2465" i="1"/>
  <c r="Q2466" i="1"/>
  <c r="R2466" i="1"/>
  <c r="Q2467" i="1"/>
  <c r="R2467" i="1"/>
  <c r="Q2468" i="1"/>
  <c r="R2468" i="1"/>
  <c r="Q2469" i="1"/>
  <c r="R2469" i="1"/>
  <c r="Q2470" i="1"/>
  <c r="R2470" i="1"/>
  <c r="Q2471" i="1"/>
  <c r="R2471" i="1"/>
  <c r="Q2472" i="1"/>
  <c r="R2472" i="1"/>
  <c r="Q2473" i="1"/>
  <c r="R2473" i="1"/>
  <c r="Q2474" i="1"/>
  <c r="R2474" i="1"/>
  <c r="Q2475" i="1"/>
  <c r="R2475" i="1"/>
  <c r="Q2476" i="1"/>
  <c r="R2476" i="1"/>
  <c r="Q2477" i="1"/>
  <c r="R2477" i="1"/>
  <c r="Q2478" i="1"/>
  <c r="R2478" i="1"/>
  <c r="Q2479" i="1"/>
  <c r="R2479" i="1"/>
  <c r="Q2480" i="1"/>
  <c r="R2480" i="1"/>
  <c r="Q2481" i="1"/>
  <c r="R2481" i="1"/>
  <c r="Q2482" i="1"/>
  <c r="R2482" i="1"/>
  <c r="Q2483" i="1"/>
  <c r="R2483" i="1"/>
  <c r="Q2484" i="1"/>
  <c r="R2484" i="1"/>
  <c r="Q2485" i="1"/>
  <c r="R2485" i="1"/>
  <c r="Q2486" i="1"/>
  <c r="R2486" i="1"/>
  <c r="Q2487" i="1"/>
  <c r="R2487" i="1"/>
  <c r="Q2488" i="1"/>
  <c r="R2488" i="1"/>
  <c r="Q2489" i="1"/>
  <c r="R2489" i="1"/>
  <c r="Q2490" i="1"/>
  <c r="R2490" i="1"/>
  <c r="Q2491" i="1"/>
  <c r="R2491" i="1"/>
  <c r="Q2492" i="1"/>
  <c r="R2492" i="1"/>
  <c r="Q2493" i="1"/>
  <c r="R2493" i="1"/>
  <c r="Q2494" i="1"/>
  <c r="R2494" i="1"/>
  <c r="Q2495" i="1"/>
  <c r="R2495" i="1"/>
  <c r="Q2496" i="1"/>
  <c r="R2496" i="1"/>
  <c r="Q2497" i="1"/>
  <c r="R2497" i="1"/>
  <c r="Q2498" i="1"/>
  <c r="R2498" i="1"/>
  <c r="Q2499" i="1"/>
  <c r="R2499" i="1"/>
  <c r="Q2500" i="1"/>
  <c r="R2500" i="1"/>
  <c r="Q2501" i="1"/>
  <c r="R2501" i="1"/>
  <c r="Q2502" i="1"/>
  <c r="R2502" i="1"/>
  <c r="Q2503" i="1"/>
  <c r="R2503" i="1"/>
  <c r="Q2504" i="1"/>
  <c r="R2504" i="1"/>
  <c r="Q2505" i="1"/>
  <c r="R2505" i="1"/>
  <c r="Q2506" i="1"/>
  <c r="R2506" i="1"/>
  <c r="Q2507" i="1"/>
  <c r="R2507" i="1"/>
  <c r="Q2508" i="1"/>
  <c r="R2508" i="1"/>
  <c r="Q2509" i="1"/>
  <c r="R2509" i="1"/>
  <c r="Q2510" i="1"/>
  <c r="R2510" i="1"/>
  <c r="Q2511" i="1"/>
  <c r="R2511" i="1"/>
  <c r="Q2512" i="1"/>
  <c r="R2512" i="1"/>
  <c r="Q2513" i="1"/>
  <c r="R2513" i="1"/>
  <c r="Q2514" i="1"/>
  <c r="R2514" i="1"/>
  <c r="Q2515" i="1"/>
  <c r="R2515" i="1"/>
  <c r="Q2516" i="1"/>
  <c r="R2516" i="1"/>
  <c r="Q2517" i="1"/>
  <c r="R2517" i="1"/>
  <c r="Q2518" i="1"/>
  <c r="R2518" i="1"/>
  <c r="Q2519" i="1"/>
  <c r="R2519" i="1"/>
  <c r="Q2520" i="1"/>
  <c r="R2520" i="1"/>
  <c r="Q2521" i="1"/>
  <c r="R2521" i="1"/>
  <c r="Q2522" i="1"/>
  <c r="R2522" i="1"/>
  <c r="Q2523" i="1"/>
  <c r="R2523" i="1"/>
  <c r="Q2524" i="1"/>
  <c r="R2524" i="1"/>
  <c r="Q2525" i="1"/>
  <c r="R2525" i="1"/>
  <c r="Q2526" i="1"/>
  <c r="R2526" i="1"/>
  <c r="Q2527" i="1"/>
  <c r="R2527" i="1"/>
  <c r="Q2528" i="1"/>
  <c r="R2528" i="1"/>
  <c r="Q2529" i="1"/>
  <c r="R2529" i="1"/>
  <c r="Q2530" i="1"/>
  <c r="R2530" i="1"/>
  <c r="Q2531" i="1"/>
  <c r="R2531" i="1"/>
  <c r="Q2532" i="1"/>
  <c r="R2532" i="1"/>
  <c r="Q2533" i="1"/>
  <c r="R2533" i="1"/>
  <c r="Q2534" i="1"/>
  <c r="R2534" i="1"/>
  <c r="Q2535" i="1"/>
  <c r="R2535" i="1"/>
  <c r="Q2536" i="1"/>
  <c r="R2536" i="1"/>
  <c r="Q2537" i="1"/>
  <c r="R2537" i="1"/>
  <c r="Q2538" i="1"/>
  <c r="R2538" i="1"/>
  <c r="Q2539" i="1"/>
  <c r="R2539" i="1"/>
  <c r="Q2540" i="1"/>
  <c r="R2540" i="1"/>
  <c r="Q2541" i="1"/>
  <c r="R2541" i="1"/>
  <c r="Q2542" i="1"/>
  <c r="R2542" i="1"/>
  <c r="Q2543" i="1"/>
  <c r="R2543" i="1"/>
  <c r="Q2544" i="1"/>
  <c r="R2544" i="1"/>
  <c r="Q2545" i="1"/>
  <c r="R2545" i="1"/>
  <c r="Q2546" i="1"/>
  <c r="R2546" i="1"/>
  <c r="Q2547" i="1"/>
  <c r="R2547" i="1"/>
  <c r="Q2548" i="1"/>
  <c r="R2548" i="1"/>
  <c r="Q2549" i="1"/>
  <c r="R2549" i="1"/>
  <c r="Q2550" i="1"/>
  <c r="R2550" i="1"/>
  <c r="Q2551" i="1"/>
  <c r="R2551" i="1"/>
  <c r="Q2552" i="1"/>
  <c r="R2552" i="1"/>
  <c r="Q2553" i="1"/>
  <c r="R2553" i="1"/>
  <c r="Q2554" i="1"/>
  <c r="R2554" i="1"/>
  <c r="Q2555" i="1"/>
  <c r="R2555" i="1"/>
  <c r="Q2556" i="1"/>
  <c r="R2556" i="1"/>
  <c r="Q2557" i="1"/>
  <c r="R2557" i="1"/>
  <c r="Q2558" i="1"/>
  <c r="R2558" i="1"/>
  <c r="Q2559" i="1"/>
  <c r="R2559" i="1"/>
  <c r="Q2560" i="1"/>
  <c r="R2560" i="1"/>
  <c r="Q2561" i="1"/>
  <c r="R2561" i="1"/>
  <c r="Q2562" i="1"/>
  <c r="R2562" i="1"/>
  <c r="Q2563" i="1"/>
  <c r="R2563" i="1"/>
  <c r="Q2564" i="1"/>
  <c r="R2564" i="1"/>
  <c r="Q2565" i="1"/>
  <c r="R2565" i="1"/>
  <c r="Q2566" i="1"/>
  <c r="R2566" i="1"/>
  <c r="Q2567" i="1"/>
  <c r="R2567" i="1"/>
  <c r="Q2568" i="1"/>
  <c r="R2568" i="1"/>
  <c r="Q2569" i="1"/>
  <c r="R2569" i="1"/>
  <c r="Q2570" i="1"/>
  <c r="R2570" i="1"/>
  <c r="Q2571" i="1"/>
  <c r="R2571" i="1"/>
  <c r="Q2572" i="1"/>
  <c r="R2572" i="1"/>
  <c r="Q2573" i="1"/>
  <c r="R2573" i="1"/>
  <c r="Q2574" i="1"/>
  <c r="R2574" i="1"/>
  <c r="Q2575" i="1"/>
  <c r="R2575" i="1"/>
  <c r="Q2576" i="1"/>
  <c r="R2576" i="1"/>
  <c r="Q2577" i="1"/>
  <c r="R2577" i="1"/>
  <c r="Q2578" i="1"/>
  <c r="R2578" i="1"/>
  <c r="Q2579" i="1"/>
  <c r="R2579" i="1"/>
  <c r="Q2580" i="1"/>
  <c r="R2580" i="1"/>
  <c r="Q2581" i="1"/>
  <c r="R2581" i="1"/>
  <c r="Q2582" i="1"/>
  <c r="R2582" i="1"/>
  <c r="Q2583" i="1"/>
  <c r="R2583" i="1"/>
  <c r="Q2584" i="1"/>
  <c r="R2584" i="1"/>
  <c r="Q2585" i="1"/>
  <c r="R2585" i="1"/>
  <c r="Q2586" i="1"/>
  <c r="R2586" i="1"/>
  <c r="Q2587" i="1"/>
  <c r="R2587" i="1"/>
  <c r="Q2588" i="1"/>
  <c r="R2588" i="1"/>
  <c r="Q2589" i="1"/>
  <c r="R2589" i="1"/>
  <c r="Q2590" i="1"/>
  <c r="R2590" i="1"/>
  <c r="Q2591" i="1"/>
  <c r="R2591" i="1"/>
  <c r="Q2592" i="1"/>
  <c r="R2592" i="1"/>
  <c r="Q2593" i="1"/>
  <c r="R2593" i="1"/>
  <c r="Q2594" i="1"/>
  <c r="R2594" i="1"/>
  <c r="Q2595" i="1"/>
  <c r="R2595" i="1"/>
  <c r="Q2596" i="1"/>
  <c r="R2596" i="1"/>
  <c r="Q2597" i="1"/>
  <c r="R2597" i="1"/>
  <c r="Q2598" i="1"/>
  <c r="R2598" i="1"/>
  <c r="Q2599" i="1"/>
  <c r="R2599" i="1"/>
  <c r="Q2600" i="1"/>
  <c r="R2600" i="1"/>
  <c r="Q2601" i="1"/>
  <c r="R2601" i="1"/>
  <c r="Q2602" i="1"/>
  <c r="R2602" i="1"/>
  <c r="Q2603" i="1"/>
  <c r="R2603" i="1"/>
  <c r="Q2604" i="1"/>
  <c r="R2604" i="1"/>
  <c r="Q2605" i="1"/>
  <c r="R2605" i="1"/>
  <c r="Q2606" i="1"/>
  <c r="R2606" i="1"/>
  <c r="Q2607" i="1"/>
  <c r="R2607" i="1"/>
  <c r="Q2608" i="1"/>
  <c r="R2608" i="1"/>
  <c r="Q2609" i="1"/>
  <c r="R2609" i="1"/>
  <c r="Q2610" i="1"/>
  <c r="R2610" i="1"/>
  <c r="Q2611" i="1"/>
  <c r="R2611" i="1"/>
  <c r="Q2612" i="1"/>
  <c r="R2612" i="1"/>
  <c r="Q2613" i="1"/>
  <c r="R2613" i="1"/>
  <c r="Q2614" i="1"/>
  <c r="R2614" i="1"/>
  <c r="Q2615" i="1"/>
  <c r="R2615" i="1"/>
  <c r="Q2616" i="1"/>
  <c r="R2616" i="1"/>
  <c r="Q2617" i="1"/>
  <c r="R2617" i="1"/>
  <c r="Q2618" i="1"/>
  <c r="R2618" i="1"/>
  <c r="Q2619" i="1"/>
  <c r="R2619" i="1"/>
  <c r="Q2620" i="1"/>
  <c r="R2620" i="1"/>
  <c r="Q2621" i="1"/>
  <c r="R2621" i="1"/>
  <c r="Q2622" i="1"/>
  <c r="R2622" i="1"/>
  <c r="Q2623" i="1"/>
  <c r="R2623" i="1"/>
  <c r="Q2624" i="1"/>
  <c r="R2624" i="1"/>
  <c r="Q2625" i="1"/>
  <c r="R2625" i="1"/>
  <c r="Q2626" i="1"/>
  <c r="R2626" i="1"/>
  <c r="Q2627" i="1"/>
  <c r="R2627" i="1"/>
  <c r="Q2628" i="1"/>
  <c r="R2628" i="1"/>
  <c r="Q2629" i="1"/>
  <c r="R2629" i="1"/>
  <c r="Q2630" i="1"/>
  <c r="R2630" i="1"/>
  <c r="Q2631" i="1"/>
  <c r="R2631" i="1"/>
  <c r="Q2632" i="1"/>
  <c r="R2632" i="1"/>
  <c r="Q2633" i="1"/>
  <c r="R2633" i="1"/>
  <c r="Q2634" i="1"/>
  <c r="R2634" i="1"/>
  <c r="Q2635" i="1"/>
  <c r="R2635" i="1"/>
  <c r="Q2636" i="1"/>
  <c r="R2636" i="1"/>
  <c r="Q2637" i="1"/>
  <c r="R2637" i="1"/>
  <c r="Q2638" i="1"/>
  <c r="R2638" i="1"/>
  <c r="Q2639" i="1"/>
  <c r="R2639" i="1"/>
  <c r="Q2640" i="1"/>
  <c r="R2640" i="1"/>
  <c r="Q2641" i="1"/>
  <c r="R2641" i="1"/>
  <c r="Q2642" i="1"/>
  <c r="R2642" i="1"/>
  <c r="Q2643" i="1"/>
  <c r="R2643" i="1"/>
  <c r="Q2644" i="1"/>
  <c r="R2644" i="1"/>
  <c r="Q2645" i="1"/>
  <c r="R2645" i="1"/>
  <c r="Q2646" i="1"/>
  <c r="R2646" i="1"/>
  <c r="Q2647" i="1"/>
  <c r="R2647" i="1"/>
  <c r="Q2648" i="1"/>
  <c r="R2648" i="1"/>
  <c r="Q2649" i="1"/>
  <c r="R2649" i="1"/>
  <c r="Q2650" i="1"/>
  <c r="R2650" i="1"/>
  <c r="Q2651" i="1"/>
  <c r="R2651" i="1"/>
  <c r="Q2652" i="1"/>
  <c r="R2652" i="1"/>
  <c r="Q2653" i="1"/>
  <c r="R2653" i="1"/>
  <c r="Q2654" i="1"/>
  <c r="R2654" i="1"/>
  <c r="Q2655" i="1"/>
  <c r="R2655" i="1"/>
  <c r="Q2656" i="1"/>
  <c r="R2656" i="1"/>
  <c r="Q2657" i="1"/>
  <c r="R2657" i="1"/>
  <c r="Q2658" i="1"/>
  <c r="R2658" i="1"/>
  <c r="Q2659" i="1"/>
  <c r="R2659" i="1"/>
  <c r="Q2660" i="1"/>
  <c r="R2660" i="1"/>
  <c r="Q2661" i="1"/>
  <c r="R2661" i="1"/>
  <c r="Q2662" i="1"/>
  <c r="R2662" i="1"/>
  <c r="Q2663" i="1"/>
  <c r="R2663" i="1"/>
  <c r="Q2664" i="1"/>
  <c r="R2664" i="1"/>
  <c r="Q2665" i="1"/>
  <c r="R2665" i="1"/>
  <c r="Q2666" i="1"/>
  <c r="R2666" i="1"/>
  <c r="Q2667" i="1"/>
  <c r="R2667" i="1"/>
  <c r="Q2668" i="1"/>
  <c r="R2668" i="1"/>
  <c r="Q2669" i="1"/>
  <c r="R2669" i="1"/>
  <c r="Q2670" i="1"/>
  <c r="R2670" i="1"/>
  <c r="Q2671" i="1"/>
  <c r="R2671" i="1"/>
  <c r="Q2672" i="1"/>
  <c r="R2672" i="1"/>
  <c r="Q2673" i="1"/>
  <c r="R2673" i="1"/>
  <c r="Q2674" i="1"/>
  <c r="R2674" i="1"/>
  <c r="Q2675" i="1"/>
  <c r="R2675" i="1"/>
  <c r="Q2676" i="1"/>
  <c r="R2676" i="1"/>
  <c r="Q2677" i="1"/>
  <c r="R2677" i="1"/>
  <c r="Q2678" i="1"/>
  <c r="R2678" i="1"/>
  <c r="Q2679" i="1"/>
  <c r="R2679" i="1"/>
  <c r="Q2680" i="1"/>
  <c r="R2680" i="1"/>
  <c r="Q2681" i="1"/>
  <c r="R2681" i="1"/>
  <c r="Q2682" i="1"/>
  <c r="R2682" i="1"/>
  <c r="Q2683" i="1"/>
  <c r="R2683" i="1"/>
  <c r="Q2684" i="1"/>
  <c r="R2684" i="1"/>
  <c r="Q2685" i="1"/>
  <c r="R2685" i="1"/>
  <c r="Q2686" i="1"/>
  <c r="R2686" i="1"/>
  <c r="Q2687" i="1"/>
  <c r="R2687" i="1"/>
  <c r="Q2688" i="1"/>
  <c r="R2688" i="1"/>
  <c r="Q2689" i="1"/>
  <c r="R2689" i="1"/>
  <c r="Q2690" i="1"/>
  <c r="R2690" i="1"/>
  <c r="Q2691" i="1"/>
  <c r="R2691" i="1"/>
  <c r="Q2692" i="1"/>
  <c r="R2692" i="1"/>
  <c r="Q2693" i="1"/>
  <c r="R2693" i="1"/>
  <c r="Q2694" i="1"/>
  <c r="R2694" i="1"/>
  <c r="Q2695" i="1"/>
  <c r="R2695" i="1"/>
  <c r="Q2696" i="1"/>
  <c r="R2696" i="1"/>
  <c r="Q2697" i="1"/>
  <c r="R2697" i="1"/>
  <c r="Q2698" i="1"/>
  <c r="R2698" i="1"/>
  <c r="Q2699" i="1"/>
  <c r="R2699" i="1"/>
  <c r="Q2700" i="1"/>
  <c r="R2700" i="1"/>
  <c r="Q2701" i="1"/>
  <c r="R2701" i="1"/>
  <c r="Q2702" i="1"/>
  <c r="R2702" i="1"/>
  <c r="Q2703" i="1"/>
  <c r="R2703" i="1"/>
  <c r="Q2704" i="1"/>
  <c r="R2704" i="1"/>
  <c r="Q2705" i="1"/>
  <c r="R2705" i="1"/>
  <c r="Q2706" i="1"/>
  <c r="R2706" i="1"/>
  <c r="Q2707" i="1"/>
  <c r="R2707" i="1"/>
  <c r="Q2708" i="1"/>
  <c r="R2708" i="1"/>
  <c r="Q2709" i="1"/>
  <c r="R2709" i="1"/>
  <c r="Q2710" i="1"/>
  <c r="R2710" i="1"/>
  <c r="Q2711" i="1"/>
  <c r="R2711" i="1"/>
  <c r="Q2712" i="1"/>
  <c r="R2712" i="1"/>
  <c r="Q2713" i="1"/>
  <c r="R2713" i="1"/>
  <c r="Q2714" i="1"/>
  <c r="R2714" i="1"/>
  <c r="Q2715" i="1"/>
  <c r="R2715" i="1"/>
  <c r="Q2716" i="1"/>
  <c r="R2716" i="1"/>
  <c r="Q2717" i="1"/>
  <c r="R2717" i="1"/>
  <c r="Q2718" i="1"/>
  <c r="R2718" i="1"/>
  <c r="Q2719" i="1"/>
  <c r="R2719" i="1"/>
  <c r="Q2720" i="1"/>
  <c r="R2720" i="1"/>
  <c r="Q2721" i="1"/>
  <c r="R2721" i="1"/>
  <c r="Q2722" i="1"/>
  <c r="R2722" i="1"/>
  <c r="Q2723" i="1"/>
  <c r="R2723" i="1"/>
  <c r="Q2724" i="1"/>
  <c r="R2724" i="1"/>
  <c r="Q2725" i="1"/>
  <c r="R2725" i="1"/>
  <c r="Q2726" i="1"/>
  <c r="R2726" i="1"/>
  <c r="Q2727" i="1"/>
  <c r="R2727" i="1"/>
  <c r="Q2728" i="1"/>
  <c r="R2728" i="1"/>
  <c r="Q2729" i="1"/>
  <c r="R2729" i="1"/>
  <c r="Q2730" i="1"/>
  <c r="R2730" i="1"/>
  <c r="Q2731" i="1"/>
  <c r="R2731" i="1"/>
  <c r="Q2732" i="1"/>
  <c r="R2732" i="1"/>
  <c r="Q2733" i="1"/>
  <c r="R2733" i="1"/>
  <c r="Q2734" i="1"/>
  <c r="R2734" i="1"/>
  <c r="Q2735" i="1"/>
  <c r="R2735" i="1"/>
  <c r="Q2736" i="1"/>
  <c r="R2736" i="1"/>
  <c r="Q2737" i="1"/>
  <c r="R2737" i="1"/>
  <c r="Q2738" i="1"/>
  <c r="R2738" i="1"/>
  <c r="Q2739" i="1"/>
  <c r="R2739" i="1"/>
  <c r="Q2740" i="1"/>
  <c r="R2740" i="1"/>
  <c r="Q2741" i="1"/>
  <c r="R2741" i="1"/>
  <c r="Q2742" i="1"/>
  <c r="R2742" i="1"/>
  <c r="Q2743" i="1"/>
  <c r="R2743" i="1"/>
  <c r="Q2744" i="1"/>
  <c r="R2744" i="1"/>
  <c r="Q2745" i="1"/>
  <c r="R2745" i="1"/>
  <c r="Q2746" i="1"/>
  <c r="R2746" i="1"/>
  <c r="Q2747" i="1"/>
  <c r="R2747" i="1"/>
  <c r="Q2748" i="1"/>
  <c r="R2748" i="1"/>
  <c r="Q2749" i="1"/>
  <c r="R2749" i="1"/>
  <c r="Q2750" i="1"/>
  <c r="R2750" i="1"/>
  <c r="Q2751" i="1"/>
  <c r="R2751" i="1"/>
  <c r="Q2752" i="1"/>
  <c r="R2752" i="1"/>
  <c r="Q2753" i="1"/>
  <c r="R2753" i="1"/>
  <c r="Q2754" i="1"/>
  <c r="R2754" i="1"/>
  <c r="Q2755" i="1"/>
  <c r="R2755" i="1"/>
  <c r="Q2756" i="1"/>
  <c r="R2756" i="1"/>
  <c r="Q2757" i="1"/>
  <c r="R2757" i="1"/>
  <c r="Q2758" i="1"/>
  <c r="R2758" i="1"/>
  <c r="Q2759" i="1"/>
  <c r="R2759" i="1"/>
  <c r="Q2760" i="1"/>
  <c r="R2760" i="1"/>
  <c r="Q2761" i="1"/>
  <c r="R2761" i="1"/>
  <c r="Q2762" i="1"/>
  <c r="R2762" i="1"/>
  <c r="Q2763" i="1"/>
  <c r="R2763" i="1"/>
  <c r="Q2764" i="1"/>
  <c r="R2764" i="1"/>
  <c r="Q2765" i="1"/>
  <c r="R2765" i="1"/>
  <c r="Q2766" i="1"/>
  <c r="R2766" i="1"/>
  <c r="Q2767" i="1"/>
  <c r="R2767" i="1"/>
  <c r="Q2768" i="1"/>
  <c r="R2768" i="1"/>
  <c r="Q2769" i="1"/>
  <c r="R2769" i="1"/>
  <c r="Q2770" i="1"/>
  <c r="R2770" i="1"/>
  <c r="Q2771" i="1"/>
  <c r="R2771" i="1"/>
  <c r="Q2772" i="1"/>
  <c r="R2772" i="1"/>
  <c r="Q2773" i="1"/>
  <c r="R2773" i="1"/>
  <c r="Q2774" i="1"/>
  <c r="R2774" i="1"/>
  <c r="Q2775" i="1"/>
  <c r="R2775" i="1"/>
  <c r="Q2776" i="1"/>
  <c r="R2776" i="1"/>
  <c r="Q2777" i="1"/>
  <c r="R2777" i="1"/>
  <c r="Q2778" i="1"/>
  <c r="R2778" i="1"/>
  <c r="Q2779" i="1"/>
  <c r="R2779" i="1"/>
  <c r="Q2780" i="1"/>
  <c r="R2780" i="1"/>
  <c r="Q2781" i="1"/>
  <c r="R2781" i="1"/>
  <c r="Q2782" i="1"/>
  <c r="R2782" i="1"/>
  <c r="Q2783" i="1"/>
  <c r="R2783" i="1"/>
  <c r="Q2784" i="1"/>
  <c r="R2784" i="1"/>
  <c r="Q2785" i="1"/>
  <c r="R2785" i="1"/>
  <c r="Q2786" i="1"/>
  <c r="R2786" i="1"/>
  <c r="Q2787" i="1"/>
  <c r="R2787" i="1"/>
  <c r="Q2788" i="1"/>
  <c r="R2788" i="1"/>
  <c r="Q2789" i="1"/>
  <c r="R2789" i="1"/>
  <c r="Q2790" i="1"/>
  <c r="R2790" i="1"/>
  <c r="Q2791" i="1"/>
  <c r="R2791" i="1"/>
  <c r="Q2792" i="1"/>
  <c r="R2792" i="1"/>
  <c r="Q2793" i="1"/>
  <c r="R2793" i="1"/>
  <c r="Q2794" i="1"/>
  <c r="R2794" i="1"/>
  <c r="Q2795" i="1"/>
  <c r="R2795" i="1"/>
  <c r="Q2796" i="1"/>
  <c r="R2796" i="1"/>
  <c r="Q2797" i="1"/>
  <c r="R2797" i="1"/>
  <c r="Q2798" i="1"/>
  <c r="R2798" i="1"/>
  <c r="Q2799" i="1"/>
  <c r="R2799" i="1"/>
  <c r="Q2800" i="1"/>
  <c r="R2800" i="1"/>
  <c r="Q2801" i="1"/>
  <c r="R2801" i="1"/>
  <c r="Q2802" i="1"/>
  <c r="R2802" i="1"/>
  <c r="Q2803" i="1"/>
  <c r="R2803" i="1"/>
  <c r="Q2804" i="1"/>
  <c r="R2804" i="1"/>
  <c r="Q2805" i="1"/>
  <c r="R2805" i="1"/>
  <c r="Q2806" i="1"/>
  <c r="R2806" i="1"/>
  <c r="Q2807" i="1"/>
  <c r="R2807" i="1"/>
  <c r="Q2808" i="1"/>
  <c r="R2808" i="1"/>
  <c r="Q2809" i="1"/>
  <c r="R2809" i="1"/>
  <c r="Q2810" i="1"/>
  <c r="R2810" i="1"/>
  <c r="Q2811" i="1"/>
  <c r="R2811" i="1"/>
  <c r="Q2812" i="1"/>
  <c r="R2812" i="1"/>
  <c r="Q2813" i="1"/>
  <c r="R2813" i="1"/>
  <c r="Q2814" i="1"/>
  <c r="R2814" i="1"/>
  <c r="Q2815" i="1"/>
  <c r="R2815" i="1"/>
  <c r="Q2816" i="1"/>
  <c r="R2816" i="1"/>
  <c r="Q2817" i="1"/>
  <c r="R2817" i="1"/>
  <c r="Q2818" i="1"/>
  <c r="R2818" i="1"/>
  <c r="Q2819" i="1"/>
  <c r="R2819" i="1"/>
  <c r="Q2820" i="1"/>
  <c r="R2820" i="1"/>
  <c r="Q2821" i="1"/>
  <c r="R2821" i="1"/>
  <c r="Q2822" i="1"/>
  <c r="R2822" i="1"/>
  <c r="Q2823" i="1"/>
  <c r="R2823" i="1"/>
  <c r="Q2824" i="1"/>
  <c r="R2824" i="1"/>
  <c r="Q2825" i="1"/>
  <c r="R2825" i="1"/>
  <c r="Q2826" i="1"/>
  <c r="R2826" i="1"/>
  <c r="Q2827" i="1"/>
  <c r="R2827" i="1"/>
  <c r="Q2828" i="1"/>
  <c r="R2828" i="1"/>
  <c r="Q2829" i="1"/>
  <c r="R2829" i="1"/>
  <c r="Q2830" i="1"/>
  <c r="R2830" i="1"/>
  <c r="Q2831" i="1"/>
  <c r="R2831" i="1"/>
  <c r="Q2832" i="1"/>
  <c r="R2832" i="1"/>
  <c r="Q2833" i="1"/>
  <c r="R2833" i="1"/>
  <c r="Q2834" i="1"/>
  <c r="R2834" i="1"/>
  <c r="Q2835" i="1"/>
  <c r="R2835" i="1"/>
  <c r="Q2836" i="1"/>
  <c r="R2836" i="1"/>
  <c r="Q2837" i="1"/>
  <c r="R2837" i="1"/>
  <c r="Q2838" i="1"/>
  <c r="R2838" i="1"/>
  <c r="Q2839" i="1"/>
  <c r="R2839" i="1"/>
  <c r="Q2840" i="1"/>
  <c r="R2840" i="1"/>
  <c r="Q2841" i="1"/>
  <c r="R2841" i="1"/>
  <c r="Q2842" i="1"/>
  <c r="R2842" i="1"/>
  <c r="Q2843" i="1"/>
  <c r="R2843" i="1"/>
  <c r="Q2844" i="1"/>
  <c r="R2844" i="1"/>
  <c r="Q2845" i="1"/>
  <c r="R2845" i="1"/>
  <c r="Q2846" i="1"/>
  <c r="R2846" i="1"/>
  <c r="Q2847" i="1"/>
  <c r="R2847" i="1"/>
  <c r="Q2848" i="1"/>
  <c r="R2848" i="1"/>
  <c r="Q2849" i="1"/>
  <c r="R2849" i="1"/>
  <c r="Q2850" i="1"/>
  <c r="R2850" i="1"/>
  <c r="Q2851" i="1"/>
  <c r="R2851" i="1"/>
  <c r="Q2852" i="1"/>
  <c r="R2852" i="1"/>
  <c r="Q2853" i="1"/>
  <c r="R2853" i="1"/>
  <c r="Q2854" i="1"/>
  <c r="R2854" i="1"/>
  <c r="Q2855" i="1"/>
  <c r="R2855" i="1"/>
  <c r="Q2856" i="1"/>
  <c r="R2856" i="1"/>
  <c r="Q2857" i="1"/>
  <c r="R2857" i="1"/>
  <c r="Q2858" i="1"/>
  <c r="R2858" i="1"/>
  <c r="Q2859" i="1"/>
  <c r="R2859" i="1"/>
  <c r="Q2860" i="1"/>
  <c r="R2860" i="1"/>
  <c r="Q2861" i="1"/>
  <c r="R2861" i="1"/>
  <c r="Q2862" i="1"/>
  <c r="R2862" i="1"/>
  <c r="Q2863" i="1"/>
  <c r="R2863" i="1"/>
  <c r="Q2864" i="1"/>
  <c r="R2864" i="1"/>
  <c r="Q2865" i="1"/>
  <c r="R2865" i="1"/>
  <c r="Q2866" i="1"/>
  <c r="R2866" i="1"/>
  <c r="Q2867" i="1"/>
  <c r="R2867" i="1"/>
  <c r="Q2868" i="1"/>
  <c r="R2868" i="1"/>
  <c r="Q2869" i="1"/>
  <c r="R2869" i="1"/>
  <c r="Q2870" i="1"/>
  <c r="R2870" i="1"/>
  <c r="Q2871" i="1"/>
  <c r="R2871" i="1"/>
  <c r="Q2872" i="1"/>
  <c r="R2872" i="1"/>
  <c r="Q2873" i="1"/>
  <c r="R2873" i="1"/>
  <c r="Q2874" i="1"/>
  <c r="R2874" i="1"/>
  <c r="Q2875" i="1"/>
  <c r="R2875" i="1"/>
  <c r="Q2876" i="1"/>
  <c r="R2876" i="1"/>
  <c r="Q2877" i="1"/>
  <c r="R2877" i="1"/>
  <c r="Q2878" i="1"/>
  <c r="R2878" i="1"/>
  <c r="Q2879" i="1"/>
  <c r="R2879" i="1"/>
  <c r="Q2880" i="1"/>
  <c r="R2880" i="1"/>
  <c r="Q2881" i="1"/>
  <c r="R2881" i="1"/>
  <c r="Q2882" i="1"/>
  <c r="R2882" i="1"/>
  <c r="Q2883" i="1"/>
  <c r="R2883" i="1"/>
  <c r="Q2884" i="1"/>
  <c r="R2884" i="1"/>
  <c r="Q2885" i="1"/>
  <c r="R2885" i="1"/>
  <c r="Q2886" i="1"/>
  <c r="R2886" i="1"/>
  <c r="Q2887" i="1"/>
  <c r="R2887" i="1"/>
  <c r="Q2888" i="1"/>
  <c r="R2888" i="1"/>
  <c r="Q2889" i="1"/>
  <c r="R2889" i="1"/>
  <c r="Q2890" i="1"/>
  <c r="R2890" i="1"/>
  <c r="Q2891" i="1"/>
  <c r="R2891" i="1"/>
  <c r="Q2892" i="1"/>
  <c r="R2892" i="1"/>
  <c r="Q2893" i="1"/>
  <c r="R2893" i="1"/>
  <c r="Q2894" i="1"/>
  <c r="R2894" i="1"/>
  <c r="Q2895" i="1"/>
  <c r="R2895" i="1"/>
  <c r="Q2896" i="1"/>
  <c r="R2896" i="1"/>
  <c r="Q2897" i="1"/>
  <c r="R2897" i="1"/>
  <c r="Q2898" i="1"/>
  <c r="R2898" i="1"/>
  <c r="Q2899" i="1"/>
  <c r="R2899" i="1"/>
  <c r="Q2900" i="1"/>
  <c r="R2900" i="1"/>
  <c r="Q2901" i="1"/>
  <c r="R2901" i="1"/>
  <c r="Q2902" i="1"/>
  <c r="R2902" i="1"/>
  <c r="Q2903" i="1"/>
  <c r="R2903" i="1"/>
  <c r="Q2904" i="1"/>
  <c r="R2904" i="1"/>
  <c r="Q2905" i="1"/>
  <c r="R2905" i="1"/>
  <c r="Q2906" i="1"/>
  <c r="R2906" i="1"/>
  <c r="Q2907" i="1"/>
  <c r="R2907" i="1"/>
  <c r="Q2908" i="1"/>
  <c r="R2908" i="1"/>
  <c r="Q2909" i="1"/>
  <c r="R2909" i="1"/>
  <c r="Q2910" i="1"/>
  <c r="R2910" i="1"/>
  <c r="Q2911" i="1"/>
  <c r="R2911" i="1"/>
  <c r="Q2912" i="1"/>
  <c r="R2912" i="1"/>
  <c r="Q2913" i="1"/>
  <c r="R2913" i="1"/>
  <c r="Q2914" i="1"/>
  <c r="R2914" i="1"/>
  <c r="Q2915" i="1"/>
  <c r="R2915" i="1"/>
  <c r="Q2916" i="1"/>
  <c r="R2916" i="1"/>
  <c r="Q2917" i="1"/>
  <c r="R2917" i="1"/>
  <c r="Q2918" i="1"/>
  <c r="R2918" i="1"/>
  <c r="Q2919" i="1"/>
  <c r="R2919" i="1"/>
  <c r="Q2920" i="1"/>
  <c r="R2920" i="1"/>
  <c r="Q2921" i="1"/>
  <c r="R2921" i="1"/>
  <c r="Q2922" i="1"/>
  <c r="R2922" i="1"/>
  <c r="Q2923" i="1"/>
  <c r="R2923" i="1"/>
  <c r="Q2924" i="1"/>
  <c r="R2924" i="1"/>
  <c r="Q2925" i="1"/>
  <c r="R2925" i="1"/>
  <c r="Q2926" i="1"/>
  <c r="R2926" i="1"/>
  <c r="Q2927" i="1"/>
  <c r="R2927" i="1"/>
  <c r="Q2928" i="1"/>
  <c r="R2928" i="1"/>
  <c r="Q2929" i="1"/>
  <c r="R2929" i="1"/>
  <c r="Q2930" i="1"/>
  <c r="R2930" i="1"/>
  <c r="Q2931" i="1"/>
  <c r="R2931" i="1"/>
  <c r="Q2932" i="1"/>
  <c r="R2932" i="1"/>
  <c r="Q2933" i="1"/>
  <c r="R2933" i="1"/>
  <c r="Q2934" i="1"/>
  <c r="R2934" i="1"/>
  <c r="Q2935" i="1"/>
  <c r="R2935" i="1"/>
  <c r="Q2936" i="1"/>
  <c r="R2936" i="1"/>
  <c r="Q2937" i="1"/>
  <c r="R2937" i="1"/>
  <c r="Q2938" i="1"/>
  <c r="R2938" i="1"/>
  <c r="Q2939" i="1"/>
  <c r="R2939" i="1"/>
  <c r="Q2940" i="1"/>
  <c r="R2940" i="1"/>
  <c r="Q2941" i="1"/>
  <c r="R2941" i="1"/>
  <c r="Q2942" i="1"/>
  <c r="R2942" i="1"/>
  <c r="Q2943" i="1"/>
  <c r="R2943" i="1"/>
  <c r="Q2944" i="1"/>
  <c r="R2944" i="1"/>
  <c r="Q2945" i="1"/>
  <c r="R2945" i="1"/>
  <c r="Q2946" i="1"/>
  <c r="R2946" i="1"/>
  <c r="Q2947" i="1"/>
  <c r="R2947" i="1"/>
  <c r="Q2948" i="1"/>
  <c r="R2948" i="1"/>
  <c r="Q2949" i="1"/>
  <c r="R2949" i="1"/>
  <c r="Q2950" i="1"/>
  <c r="R2950" i="1"/>
  <c r="Q2951" i="1"/>
  <c r="R2951" i="1"/>
  <c r="Q2952" i="1"/>
  <c r="R2952" i="1"/>
  <c r="Q2953" i="1"/>
  <c r="R2953" i="1"/>
  <c r="Q2954" i="1"/>
  <c r="R2954" i="1"/>
  <c r="Q2955" i="1"/>
  <c r="R2955" i="1"/>
  <c r="Q2956" i="1"/>
  <c r="R2956" i="1"/>
  <c r="Q2957" i="1"/>
  <c r="R2957" i="1"/>
  <c r="Q2958" i="1"/>
  <c r="R2958" i="1"/>
  <c r="Q2959" i="1"/>
  <c r="R2959" i="1"/>
  <c r="Q2960" i="1"/>
  <c r="R2960" i="1"/>
  <c r="Q2961" i="1"/>
  <c r="R2961" i="1"/>
  <c r="Q2962" i="1"/>
  <c r="R2962" i="1"/>
  <c r="Q2963" i="1"/>
  <c r="R2963" i="1"/>
  <c r="Q2964" i="1"/>
  <c r="R2964" i="1"/>
  <c r="Q2965" i="1"/>
  <c r="R2965" i="1"/>
  <c r="Q2966" i="1"/>
  <c r="R2966" i="1"/>
  <c r="Q2967" i="1"/>
  <c r="R2967" i="1"/>
  <c r="Q2968" i="1"/>
  <c r="R2968" i="1"/>
  <c r="Q2969" i="1"/>
  <c r="R2969" i="1"/>
  <c r="Q2970" i="1"/>
  <c r="R2970" i="1"/>
  <c r="Q2971" i="1"/>
  <c r="R2971" i="1"/>
  <c r="Q2972" i="1"/>
  <c r="R2972" i="1"/>
  <c r="Q2973" i="1"/>
  <c r="R2973" i="1"/>
  <c r="Q2974" i="1"/>
  <c r="R2974" i="1"/>
  <c r="Q2975" i="1"/>
  <c r="R2975" i="1"/>
  <c r="Q2976" i="1"/>
  <c r="R2976" i="1"/>
  <c r="Q2977" i="1"/>
  <c r="R2977" i="1"/>
  <c r="Q2978" i="1"/>
  <c r="R2978" i="1"/>
  <c r="Q2979" i="1"/>
  <c r="R2979" i="1"/>
  <c r="Q2980" i="1"/>
  <c r="R2980" i="1"/>
  <c r="Q2981" i="1"/>
  <c r="R2981" i="1"/>
  <c r="Q2982" i="1"/>
  <c r="R2982" i="1"/>
  <c r="Q2983" i="1"/>
  <c r="R2983" i="1"/>
  <c r="Q2984" i="1"/>
  <c r="R2984" i="1"/>
  <c r="Q2985" i="1"/>
  <c r="R2985" i="1"/>
  <c r="Q2986" i="1"/>
  <c r="R2986" i="1"/>
  <c r="Q2987" i="1"/>
  <c r="R2987" i="1"/>
  <c r="Q2988" i="1"/>
  <c r="R2988" i="1"/>
  <c r="Q2989" i="1"/>
  <c r="R2989" i="1"/>
  <c r="Q2990" i="1"/>
  <c r="R2990" i="1"/>
  <c r="Q2991" i="1"/>
  <c r="R2991" i="1"/>
  <c r="Q2992" i="1"/>
  <c r="R2992" i="1"/>
  <c r="Q2993" i="1"/>
  <c r="R2993" i="1"/>
  <c r="Q2994" i="1"/>
  <c r="R2994" i="1"/>
  <c r="Q2995" i="1"/>
  <c r="R2995" i="1"/>
  <c r="Q2996" i="1"/>
  <c r="R2996" i="1"/>
  <c r="Q2997" i="1"/>
  <c r="R2997" i="1"/>
  <c r="Q2998" i="1"/>
  <c r="R2998" i="1"/>
  <c r="Q2999" i="1"/>
  <c r="R2999" i="1"/>
  <c r="Q3000" i="1"/>
  <c r="R3000" i="1"/>
  <c r="Q3001" i="1"/>
  <c r="R3001" i="1"/>
  <c r="Q3002" i="1"/>
  <c r="R3002" i="1"/>
  <c r="Q3003" i="1"/>
  <c r="R3003" i="1"/>
  <c r="Q3004" i="1"/>
  <c r="R3004" i="1"/>
  <c r="Q3005" i="1"/>
  <c r="R3005" i="1"/>
  <c r="Q3006" i="1"/>
  <c r="R3006" i="1"/>
  <c r="Q3007" i="1"/>
  <c r="R3007" i="1"/>
  <c r="Q3008" i="1"/>
  <c r="R3008" i="1"/>
  <c r="Q3009" i="1"/>
  <c r="R3009" i="1"/>
  <c r="Q3010" i="1"/>
  <c r="R3010" i="1"/>
  <c r="Q3011" i="1"/>
  <c r="R3011" i="1"/>
  <c r="Q3012" i="1"/>
  <c r="R3012" i="1"/>
  <c r="Q3013" i="1"/>
  <c r="R3013" i="1"/>
  <c r="Q3014" i="1"/>
  <c r="R3014" i="1"/>
  <c r="Q3015" i="1"/>
  <c r="R3015" i="1"/>
  <c r="Q3016" i="1"/>
  <c r="R3016" i="1"/>
  <c r="Q3017" i="1"/>
  <c r="R3017" i="1"/>
  <c r="Q3018" i="1"/>
  <c r="R3018" i="1"/>
  <c r="Q3019" i="1"/>
  <c r="R3019" i="1"/>
  <c r="Q3020" i="1"/>
  <c r="R3020" i="1"/>
  <c r="Q3021" i="1"/>
  <c r="R3021" i="1"/>
  <c r="Q3022" i="1"/>
  <c r="R3022" i="1"/>
  <c r="Q3023" i="1"/>
  <c r="R3023" i="1"/>
  <c r="Q3024" i="1"/>
  <c r="R3024" i="1"/>
  <c r="Q3025" i="1"/>
  <c r="R3025" i="1"/>
  <c r="Q3026" i="1"/>
  <c r="R3026" i="1"/>
  <c r="Q3027" i="1"/>
  <c r="R3027" i="1"/>
  <c r="Q3028" i="1"/>
  <c r="R3028" i="1"/>
  <c r="Q3029" i="1"/>
  <c r="R3029" i="1"/>
  <c r="Q3030" i="1"/>
  <c r="R3030" i="1"/>
  <c r="Q3031" i="1"/>
  <c r="R3031" i="1"/>
  <c r="Q3032" i="1"/>
  <c r="R3032" i="1"/>
  <c r="Q3033" i="1"/>
  <c r="R3033" i="1"/>
  <c r="Q3034" i="1"/>
  <c r="R3034" i="1"/>
  <c r="Q3035" i="1"/>
  <c r="R3035" i="1"/>
  <c r="Q3036" i="1"/>
  <c r="R3036" i="1"/>
  <c r="Q3037" i="1"/>
  <c r="R3037" i="1"/>
  <c r="Q3038" i="1"/>
  <c r="R3038" i="1"/>
  <c r="Q3039" i="1"/>
  <c r="R3039" i="1"/>
  <c r="Q3040" i="1"/>
  <c r="R3040" i="1"/>
  <c r="Q3041" i="1"/>
  <c r="R3041" i="1"/>
  <c r="Q3042" i="1"/>
  <c r="R3042" i="1"/>
  <c r="Q3043" i="1"/>
  <c r="R3043" i="1"/>
  <c r="Q3044" i="1"/>
  <c r="R3044" i="1"/>
  <c r="Q3045" i="1"/>
  <c r="R3045" i="1"/>
  <c r="Q3046" i="1"/>
  <c r="R3046" i="1"/>
  <c r="Q3047" i="1"/>
  <c r="R3047" i="1"/>
  <c r="Q3048" i="1"/>
  <c r="R3048" i="1"/>
  <c r="Q3049" i="1"/>
  <c r="R3049" i="1"/>
  <c r="Q3050" i="1"/>
  <c r="R3050" i="1"/>
  <c r="Q3051" i="1"/>
  <c r="R3051" i="1"/>
  <c r="Q3052" i="1"/>
  <c r="R3052" i="1"/>
  <c r="Q3053" i="1"/>
  <c r="R3053" i="1"/>
  <c r="Q3054" i="1"/>
  <c r="R3054" i="1"/>
  <c r="Q3055" i="1"/>
  <c r="R3055" i="1"/>
  <c r="Q3056" i="1"/>
  <c r="R3056" i="1"/>
  <c r="Q3057" i="1"/>
  <c r="R3057" i="1"/>
  <c r="Q3058" i="1"/>
  <c r="R3058" i="1"/>
  <c r="Q3059" i="1"/>
  <c r="R3059" i="1"/>
  <c r="Q3060" i="1"/>
  <c r="R3060" i="1"/>
  <c r="Q3061" i="1"/>
  <c r="R3061" i="1"/>
  <c r="Q3062" i="1"/>
  <c r="R3062" i="1"/>
  <c r="Q3063" i="1"/>
  <c r="R3063" i="1"/>
  <c r="Q3064" i="1"/>
  <c r="R3064" i="1"/>
  <c r="Q3065" i="1"/>
  <c r="R3065" i="1"/>
  <c r="Q3066" i="1"/>
  <c r="R3066" i="1"/>
  <c r="Q3067" i="1"/>
  <c r="R3067" i="1"/>
  <c r="Q3068" i="1"/>
  <c r="R3068" i="1"/>
  <c r="Q3069" i="1"/>
  <c r="R3069" i="1"/>
  <c r="Q3070" i="1"/>
  <c r="R3070" i="1"/>
  <c r="Q3071" i="1"/>
  <c r="R3071" i="1"/>
  <c r="Q3072" i="1"/>
  <c r="R3072" i="1"/>
  <c r="Q3073" i="1"/>
  <c r="R3073" i="1"/>
  <c r="Q3074" i="1"/>
  <c r="R3074" i="1"/>
  <c r="Q3075" i="1"/>
  <c r="R3075" i="1"/>
  <c r="Q3076" i="1"/>
  <c r="R3076" i="1"/>
  <c r="Q3077" i="1"/>
  <c r="R3077" i="1"/>
  <c r="Q3078" i="1"/>
  <c r="R3078" i="1"/>
  <c r="Q3079" i="1"/>
  <c r="R3079" i="1"/>
  <c r="Q3080" i="1"/>
  <c r="R3080" i="1"/>
  <c r="Q3081" i="1"/>
  <c r="R3081" i="1"/>
  <c r="Q3082" i="1"/>
  <c r="R3082" i="1"/>
  <c r="Q3083" i="1"/>
  <c r="R3083" i="1"/>
  <c r="Q3084" i="1"/>
  <c r="R3084" i="1"/>
  <c r="Q3085" i="1"/>
  <c r="R3085" i="1"/>
  <c r="Q3086" i="1"/>
  <c r="R3086" i="1"/>
  <c r="Q3087" i="1"/>
  <c r="R3087" i="1"/>
  <c r="Q3088" i="1"/>
  <c r="R3088" i="1"/>
  <c r="Q3089" i="1"/>
  <c r="R3089" i="1"/>
  <c r="Q3090" i="1"/>
  <c r="R3090" i="1"/>
  <c r="Q3091" i="1"/>
  <c r="R3091" i="1"/>
  <c r="Q3092" i="1"/>
  <c r="R3092" i="1"/>
  <c r="Q3093" i="1"/>
  <c r="R3093" i="1"/>
  <c r="Q3094" i="1"/>
  <c r="R3094" i="1"/>
  <c r="Q3095" i="1"/>
  <c r="R3095" i="1"/>
  <c r="Q3096" i="1"/>
  <c r="R3096" i="1"/>
  <c r="Q3097" i="1"/>
  <c r="R3097" i="1"/>
  <c r="Q3098" i="1"/>
  <c r="R3098" i="1"/>
  <c r="Q3099" i="1"/>
  <c r="R3099" i="1"/>
  <c r="Q3100" i="1"/>
  <c r="R3100" i="1"/>
  <c r="Q3101" i="1"/>
  <c r="R3101" i="1"/>
  <c r="Q3102" i="1"/>
  <c r="R3102" i="1"/>
  <c r="Q3103" i="1"/>
  <c r="R3103" i="1"/>
  <c r="Q3104" i="1"/>
  <c r="R3104" i="1"/>
  <c r="Q3105" i="1"/>
  <c r="R3105" i="1"/>
  <c r="Q3106" i="1"/>
  <c r="R3106" i="1"/>
  <c r="Q3107" i="1"/>
  <c r="R3107" i="1"/>
  <c r="Q3108" i="1"/>
  <c r="R3108" i="1"/>
  <c r="Q3109" i="1"/>
  <c r="R3109" i="1"/>
  <c r="Q3110" i="1"/>
  <c r="R3110" i="1"/>
  <c r="Q3111" i="1"/>
  <c r="R3111" i="1"/>
  <c r="Q3112" i="1"/>
  <c r="R3112" i="1"/>
  <c r="Q3113" i="1"/>
  <c r="R3113" i="1"/>
  <c r="Q3114" i="1"/>
  <c r="R3114" i="1"/>
  <c r="Q3115" i="1"/>
  <c r="R3115" i="1"/>
  <c r="Q3116" i="1"/>
  <c r="R3116" i="1"/>
  <c r="Q3117" i="1"/>
  <c r="R3117" i="1"/>
  <c r="Q3118" i="1"/>
  <c r="R3118" i="1"/>
  <c r="Q3119" i="1"/>
  <c r="R3119" i="1"/>
  <c r="Q3120" i="1"/>
  <c r="R3120" i="1"/>
  <c r="Q3121" i="1"/>
  <c r="R3121" i="1"/>
  <c r="Q3122" i="1"/>
  <c r="R3122" i="1"/>
  <c r="Q3123" i="1"/>
  <c r="R3123" i="1"/>
  <c r="Q3124" i="1"/>
  <c r="R3124" i="1"/>
  <c r="Q3125" i="1"/>
  <c r="R3125" i="1"/>
  <c r="Q3126" i="1"/>
  <c r="R3126" i="1"/>
  <c r="Q3127" i="1"/>
  <c r="R3127" i="1"/>
  <c r="Q3128" i="1"/>
  <c r="R3128" i="1"/>
  <c r="Q3129" i="1"/>
  <c r="R3129" i="1"/>
  <c r="Q3130" i="1"/>
  <c r="R3130" i="1"/>
  <c r="Q3131" i="1"/>
  <c r="R3131" i="1"/>
  <c r="Q3132" i="1"/>
  <c r="R3132" i="1"/>
  <c r="Q3133" i="1"/>
  <c r="R3133" i="1"/>
  <c r="Q3134" i="1"/>
  <c r="R3134" i="1"/>
  <c r="Q3135" i="1"/>
  <c r="R3135" i="1"/>
  <c r="Q3136" i="1"/>
  <c r="R3136" i="1"/>
  <c r="Q3137" i="1"/>
  <c r="R3137" i="1"/>
  <c r="Q3138" i="1"/>
  <c r="R3138" i="1"/>
  <c r="Q3139" i="1"/>
  <c r="R3139" i="1"/>
  <c r="Q3140" i="1"/>
  <c r="R3140" i="1"/>
  <c r="Q3141" i="1"/>
  <c r="R3141" i="1"/>
  <c r="Q3142" i="1"/>
  <c r="R3142" i="1"/>
  <c r="Q3143" i="1"/>
  <c r="R3143" i="1"/>
  <c r="Q3144" i="1"/>
  <c r="R3144" i="1"/>
  <c r="Q3145" i="1"/>
  <c r="R3145" i="1"/>
  <c r="Q3146" i="1"/>
  <c r="R3146" i="1"/>
  <c r="Q3147" i="1"/>
  <c r="R3147" i="1"/>
  <c r="Q3148" i="1"/>
  <c r="R3148" i="1"/>
  <c r="Q3149" i="1"/>
  <c r="R3149" i="1"/>
  <c r="Q3150" i="1"/>
  <c r="R3150" i="1"/>
  <c r="Q3151" i="1"/>
  <c r="R3151" i="1"/>
  <c r="Q3152" i="1"/>
  <c r="R3152" i="1"/>
  <c r="Q3153" i="1"/>
  <c r="R3153" i="1"/>
  <c r="Q3154" i="1"/>
  <c r="R3154" i="1"/>
  <c r="Q3155" i="1"/>
  <c r="R3155" i="1"/>
  <c r="Q3156" i="1"/>
  <c r="R3156" i="1"/>
  <c r="Q3157" i="1"/>
  <c r="R3157" i="1"/>
  <c r="Q3158" i="1"/>
  <c r="R3158" i="1"/>
  <c r="Q3159" i="1"/>
  <c r="R3159" i="1"/>
  <c r="Q3160" i="1"/>
  <c r="R3160" i="1"/>
  <c r="Q3161" i="1"/>
  <c r="R3161" i="1"/>
  <c r="Q3162" i="1"/>
  <c r="R3162" i="1"/>
  <c r="Q3163" i="1"/>
  <c r="R3163" i="1"/>
  <c r="Q3164" i="1"/>
  <c r="R3164" i="1"/>
  <c r="Q3165" i="1"/>
  <c r="R3165" i="1"/>
  <c r="Q3166" i="1"/>
  <c r="R3166" i="1"/>
  <c r="Q3167" i="1"/>
  <c r="R3167" i="1"/>
  <c r="Q3168" i="1"/>
  <c r="R3168" i="1"/>
  <c r="Q3169" i="1"/>
  <c r="R3169" i="1"/>
  <c r="Q3170" i="1"/>
  <c r="R3170" i="1"/>
  <c r="Q3171" i="1"/>
  <c r="R3171" i="1"/>
  <c r="Q3172" i="1"/>
  <c r="R3172" i="1"/>
  <c r="Q3173" i="1"/>
  <c r="R3173" i="1"/>
  <c r="Q3174" i="1"/>
  <c r="R3174" i="1"/>
  <c r="Q3175" i="1"/>
  <c r="R3175" i="1"/>
  <c r="Q3176" i="1"/>
  <c r="R3176" i="1"/>
  <c r="Q3177" i="1"/>
  <c r="R3177" i="1"/>
  <c r="Q3178" i="1"/>
  <c r="R3178" i="1"/>
  <c r="Q3179" i="1"/>
  <c r="R3179" i="1"/>
  <c r="Q3180" i="1"/>
  <c r="R3180" i="1"/>
  <c r="Q3181" i="1"/>
  <c r="R3181" i="1"/>
  <c r="Q3182" i="1"/>
  <c r="R3182" i="1"/>
  <c r="Q3183" i="1"/>
  <c r="R3183" i="1"/>
  <c r="Q3184" i="1"/>
  <c r="R3184" i="1"/>
  <c r="Q3185" i="1"/>
  <c r="R3185" i="1"/>
  <c r="Q3186" i="1"/>
  <c r="R3186" i="1"/>
  <c r="Q3187" i="1"/>
  <c r="R3187" i="1"/>
  <c r="Q3188" i="1"/>
  <c r="R3188" i="1"/>
  <c r="Q3189" i="1"/>
  <c r="R3189" i="1"/>
  <c r="Q3190" i="1"/>
  <c r="R3190" i="1"/>
  <c r="Q3191" i="1"/>
  <c r="R3191" i="1"/>
  <c r="Q3192" i="1"/>
  <c r="R3192" i="1"/>
  <c r="Q3193" i="1"/>
  <c r="R3193" i="1"/>
  <c r="Q3194" i="1"/>
  <c r="R3194" i="1"/>
  <c r="Q3195" i="1"/>
  <c r="R3195" i="1"/>
  <c r="Q3196" i="1"/>
  <c r="R3196" i="1"/>
  <c r="Q3197" i="1"/>
  <c r="R3197" i="1"/>
  <c r="Q3198" i="1"/>
  <c r="R3198" i="1"/>
  <c r="Q3199" i="1"/>
  <c r="R3199" i="1"/>
  <c r="Q3200" i="1"/>
  <c r="R3200" i="1"/>
  <c r="Q3201" i="1"/>
  <c r="R3201" i="1"/>
  <c r="Q3202" i="1"/>
  <c r="R3202" i="1"/>
  <c r="Q3203" i="1"/>
  <c r="R3203" i="1"/>
  <c r="Q3204" i="1"/>
  <c r="R3204" i="1"/>
  <c r="Q3205" i="1"/>
  <c r="R3205" i="1"/>
  <c r="Q3206" i="1"/>
  <c r="R3206" i="1"/>
  <c r="Q3207" i="1"/>
  <c r="R3207" i="1"/>
  <c r="Q3208" i="1"/>
  <c r="R3208" i="1"/>
  <c r="Q3209" i="1"/>
  <c r="R3209" i="1"/>
  <c r="Q3210" i="1"/>
  <c r="R3210" i="1"/>
  <c r="Q3211" i="1"/>
  <c r="R3211" i="1"/>
  <c r="Q3212" i="1"/>
  <c r="R3212" i="1"/>
  <c r="Q3213" i="1"/>
  <c r="R3213" i="1"/>
  <c r="Q3214" i="1"/>
  <c r="R3214" i="1"/>
  <c r="Q3215" i="1"/>
  <c r="R3215" i="1"/>
  <c r="Q3216" i="1"/>
  <c r="R3216" i="1"/>
  <c r="Q3217" i="1"/>
  <c r="R3217" i="1"/>
  <c r="Q3218" i="1"/>
  <c r="R3218" i="1"/>
  <c r="Q3219" i="1"/>
  <c r="R3219" i="1"/>
  <c r="Q3220" i="1"/>
  <c r="R3220" i="1"/>
  <c r="Q3221" i="1"/>
  <c r="R3221" i="1"/>
  <c r="Q3222" i="1"/>
  <c r="R3222" i="1"/>
  <c r="Q3223" i="1"/>
  <c r="R3223" i="1"/>
  <c r="Q3224" i="1"/>
  <c r="R3224" i="1"/>
  <c r="Q3225" i="1"/>
  <c r="R3225" i="1"/>
  <c r="Q3226" i="1"/>
  <c r="R3226" i="1"/>
  <c r="Q3227" i="1"/>
  <c r="R3227" i="1"/>
  <c r="Q3228" i="1"/>
  <c r="R3228" i="1"/>
  <c r="Q3229" i="1"/>
  <c r="R3229" i="1"/>
  <c r="Q3230" i="1"/>
  <c r="R3230" i="1"/>
  <c r="Q3231" i="1"/>
  <c r="R3231" i="1"/>
  <c r="Q3232" i="1"/>
  <c r="R3232" i="1"/>
  <c r="Q3233" i="1"/>
  <c r="R3233" i="1"/>
  <c r="Q3234" i="1"/>
  <c r="R3234" i="1"/>
  <c r="Q3235" i="1"/>
  <c r="R3235" i="1"/>
  <c r="Q3236" i="1"/>
  <c r="R3236" i="1"/>
  <c r="Q3237" i="1"/>
  <c r="R3237" i="1"/>
  <c r="Q3238" i="1"/>
  <c r="R3238" i="1"/>
  <c r="Q3239" i="1"/>
  <c r="R3239" i="1"/>
  <c r="Q3240" i="1"/>
  <c r="R3240" i="1"/>
  <c r="Q3241" i="1"/>
  <c r="R3241" i="1"/>
  <c r="Q3242" i="1"/>
  <c r="R3242" i="1"/>
  <c r="Q3243" i="1"/>
  <c r="R3243" i="1"/>
  <c r="Q3244" i="1"/>
  <c r="R3244" i="1"/>
  <c r="Q3245" i="1"/>
  <c r="R3245" i="1"/>
  <c r="Q3246" i="1"/>
  <c r="R3246" i="1"/>
  <c r="Q3247" i="1"/>
  <c r="R3247" i="1"/>
  <c r="Q3248" i="1"/>
  <c r="R3248" i="1"/>
  <c r="Q3249" i="1"/>
  <c r="R3249" i="1"/>
  <c r="Q3250" i="1"/>
  <c r="R3250" i="1"/>
  <c r="Q3251" i="1"/>
  <c r="R3251" i="1"/>
  <c r="Q3252" i="1"/>
  <c r="R3252" i="1"/>
  <c r="Q3253" i="1"/>
  <c r="R3253" i="1"/>
  <c r="Q3254" i="1"/>
  <c r="R3254" i="1"/>
  <c r="Q3255" i="1"/>
  <c r="R3255" i="1"/>
  <c r="Q3256" i="1"/>
  <c r="R3256" i="1"/>
  <c r="Q3257" i="1"/>
  <c r="R3257" i="1"/>
  <c r="Q3258" i="1"/>
  <c r="R3258" i="1"/>
  <c r="Q3259" i="1"/>
  <c r="R3259" i="1"/>
  <c r="Q3260" i="1"/>
  <c r="R3260" i="1"/>
  <c r="Q3261" i="1"/>
  <c r="R3261" i="1"/>
  <c r="Q3262" i="1"/>
  <c r="R3262" i="1"/>
  <c r="Q3263" i="1"/>
  <c r="R3263" i="1"/>
  <c r="Q3264" i="1"/>
  <c r="R3264" i="1"/>
  <c r="Q3265" i="1"/>
  <c r="R3265" i="1"/>
  <c r="Q3266" i="1"/>
  <c r="R3266" i="1"/>
  <c r="Q3267" i="1"/>
  <c r="R3267" i="1"/>
  <c r="Q3268" i="1"/>
  <c r="R3268" i="1"/>
  <c r="Q3269" i="1"/>
  <c r="R3269" i="1"/>
  <c r="Q3270" i="1"/>
  <c r="R3270" i="1"/>
  <c r="Q3271" i="1"/>
  <c r="R3271" i="1"/>
  <c r="Q3272" i="1"/>
  <c r="R3272" i="1"/>
  <c r="Q3273" i="1"/>
  <c r="R3273" i="1"/>
  <c r="Q3274" i="1"/>
  <c r="R3274" i="1"/>
  <c r="Q3275" i="1"/>
  <c r="R3275" i="1"/>
  <c r="Q3276" i="1"/>
  <c r="R3276" i="1"/>
  <c r="Q3277" i="1"/>
  <c r="R3277" i="1"/>
  <c r="Q3278" i="1"/>
  <c r="R3278" i="1"/>
  <c r="Q3279" i="1"/>
  <c r="R3279" i="1"/>
  <c r="Q3280" i="1"/>
  <c r="R3280" i="1"/>
  <c r="Q3281" i="1"/>
  <c r="R3281" i="1"/>
  <c r="Q3282" i="1"/>
  <c r="R3282" i="1"/>
  <c r="Q3283" i="1"/>
  <c r="R3283" i="1"/>
  <c r="Q3284" i="1"/>
  <c r="R3284" i="1"/>
  <c r="Q3285" i="1"/>
  <c r="R3285" i="1"/>
  <c r="Q3286" i="1"/>
  <c r="R3286" i="1"/>
  <c r="Q3287" i="1"/>
  <c r="R3287" i="1"/>
  <c r="Q3288" i="1"/>
  <c r="R3288" i="1"/>
  <c r="Q3289" i="1"/>
  <c r="R3289" i="1"/>
  <c r="Q3290" i="1"/>
  <c r="R3290" i="1"/>
  <c r="Q3291" i="1"/>
  <c r="R3291" i="1"/>
  <c r="Q3292" i="1"/>
  <c r="R3292" i="1"/>
  <c r="Q3293" i="1"/>
  <c r="R3293" i="1"/>
  <c r="Q3294" i="1"/>
  <c r="R3294" i="1"/>
  <c r="Q3295" i="1"/>
  <c r="R3295" i="1"/>
  <c r="Q3296" i="1"/>
  <c r="R3296" i="1"/>
  <c r="Q3297" i="1"/>
  <c r="R3297" i="1"/>
  <c r="Q3298" i="1"/>
  <c r="R3298" i="1"/>
  <c r="Q3299" i="1"/>
  <c r="R3299" i="1"/>
  <c r="Q3300" i="1"/>
  <c r="R3300" i="1"/>
  <c r="Q3301" i="1"/>
  <c r="R3301" i="1"/>
  <c r="Q3302" i="1"/>
  <c r="R3302" i="1"/>
  <c r="Q3303" i="1"/>
  <c r="R3303" i="1"/>
  <c r="Q3304" i="1"/>
  <c r="R3304" i="1"/>
  <c r="Q3305" i="1"/>
  <c r="R3305" i="1"/>
  <c r="Q3306" i="1"/>
  <c r="R3306" i="1"/>
  <c r="Q3307" i="1"/>
  <c r="R3307" i="1"/>
  <c r="Q3308" i="1"/>
  <c r="R3308" i="1"/>
  <c r="Q3309" i="1"/>
  <c r="R3309" i="1"/>
  <c r="Q3310" i="1"/>
  <c r="R3310" i="1"/>
  <c r="Q3311" i="1"/>
  <c r="R3311" i="1"/>
  <c r="Q3312" i="1"/>
  <c r="R3312" i="1"/>
  <c r="Q3313" i="1"/>
  <c r="R3313" i="1"/>
  <c r="Q3314" i="1"/>
  <c r="R3314" i="1"/>
  <c r="Q3315" i="1"/>
  <c r="R3315" i="1"/>
  <c r="Q3316" i="1"/>
  <c r="R3316" i="1"/>
  <c r="Q3317" i="1"/>
  <c r="R3317" i="1"/>
  <c r="Q3318" i="1"/>
  <c r="R3318" i="1"/>
  <c r="Q3319" i="1"/>
  <c r="R3319" i="1"/>
  <c r="Q3320" i="1"/>
  <c r="R3320" i="1"/>
  <c r="Q3321" i="1"/>
  <c r="R3321" i="1"/>
  <c r="Q3322" i="1"/>
  <c r="R3322" i="1"/>
  <c r="Q3323" i="1"/>
  <c r="R3323" i="1"/>
  <c r="Q3324" i="1"/>
  <c r="R3324" i="1"/>
  <c r="Q3325" i="1"/>
  <c r="R3325" i="1"/>
  <c r="Q3326" i="1"/>
  <c r="R3326" i="1"/>
  <c r="Q3327" i="1"/>
  <c r="R3327" i="1"/>
  <c r="Q3328" i="1"/>
  <c r="R3328" i="1"/>
  <c r="Q3329" i="1"/>
  <c r="R3329" i="1"/>
  <c r="Q3330" i="1"/>
  <c r="R3330" i="1"/>
  <c r="Q3331" i="1"/>
  <c r="R3331" i="1"/>
  <c r="Q3332" i="1"/>
  <c r="R3332" i="1"/>
  <c r="Q3333" i="1"/>
  <c r="R3333" i="1"/>
  <c r="Q3334" i="1"/>
  <c r="R3334" i="1"/>
  <c r="Q3335" i="1"/>
  <c r="R3335" i="1"/>
  <c r="Q3336" i="1"/>
  <c r="R3336" i="1"/>
  <c r="Q3337" i="1"/>
  <c r="R3337" i="1"/>
  <c r="Q3338" i="1"/>
  <c r="R3338" i="1"/>
  <c r="Q3339" i="1"/>
  <c r="R3339" i="1"/>
  <c r="Q3340" i="1"/>
  <c r="R3340" i="1"/>
  <c r="Q3341" i="1"/>
  <c r="R3341" i="1"/>
  <c r="Q3342" i="1"/>
  <c r="R3342" i="1"/>
  <c r="Q3343" i="1"/>
  <c r="R3343" i="1"/>
  <c r="Q3344" i="1"/>
  <c r="R3344" i="1"/>
  <c r="Q3345" i="1"/>
  <c r="R3345" i="1"/>
  <c r="Q3346" i="1"/>
  <c r="R3346" i="1"/>
  <c r="Q3347" i="1"/>
  <c r="R3347" i="1"/>
  <c r="Q3348" i="1"/>
  <c r="R3348" i="1"/>
  <c r="Q3349" i="1"/>
  <c r="R3349" i="1"/>
  <c r="Q3350" i="1"/>
  <c r="R3350" i="1"/>
  <c r="Q3351" i="1"/>
  <c r="R3351" i="1"/>
  <c r="Q3352" i="1"/>
  <c r="R3352" i="1"/>
  <c r="Q3353" i="1"/>
  <c r="R3353" i="1"/>
  <c r="Q3354" i="1"/>
  <c r="R3354" i="1"/>
  <c r="Q3355" i="1"/>
  <c r="R3355" i="1"/>
  <c r="Q3356" i="1"/>
  <c r="R3356" i="1"/>
  <c r="Q3357" i="1"/>
  <c r="R3357" i="1"/>
  <c r="Q3358" i="1"/>
  <c r="R3358" i="1"/>
  <c r="Q3359" i="1"/>
  <c r="R3359" i="1"/>
  <c r="Q3360" i="1"/>
  <c r="R3360" i="1"/>
  <c r="Q3361" i="1"/>
  <c r="R3361" i="1"/>
  <c r="Q3362" i="1"/>
  <c r="R3362" i="1"/>
  <c r="Q3363" i="1"/>
  <c r="R3363" i="1"/>
  <c r="Q3364" i="1"/>
  <c r="R3364" i="1"/>
  <c r="Q3365" i="1"/>
  <c r="R3365" i="1"/>
  <c r="Q3366" i="1"/>
  <c r="R3366" i="1"/>
  <c r="Q3367" i="1"/>
  <c r="R3367" i="1"/>
  <c r="Q3368" i="1"/>
  <c r="R3368" i="1"/>
  <c r="Q3369" i="1"/>
  <c r="R3369" i="1"/>
  <c r="Q3370" i="1"/>
  <c r="R3370" i="1"/>
  <c r="Q3371" i="1"/>
  <c r="R3371" i="1"/>
  <c r="Q3372" i="1"/>
  <c r="R3372" i="1"/>
  <c r="Q3373" i="1"/>
  <c r="R3373" i="1"/>
  <c r="Q3374" i="1"/>
  <c r="R3374" i="1"/>
  <c r="Q3375" i="1"/>
  <c r="R3375" i="1"/>
  <c r="Q3376" i="1"/>
  <c r="R3376" i="1"/>
  <c r="Q3377" i="1"/>
  <c r="R3377" i="1"/>
  <c r="Q3378" i="1"/>
  <c r="R3378" i="1"/>
  <c r="Q3379" i="1"/>
  <c r="R3379" i="1"/>
  <c r="Q3380" i="1"/>
  <c r="R3380" i="1"/>
  <c r="Q3381" i="1"/>
  <c r="R3381" i="1"/>
  <c r="Q3382" i="1"/>
  <c r="R3382" i="1"/>
  <c r="Q3383" i="1"/>
  <c r="R3383" i="1"/>
  <c r="Q3384" i="1"/>
  <c r="R3384" i="1"/>
  <c r="Q3385" i="1"/>
  <c r="R3385" i="1"/>
  <c r="Q3386" i="1"/>
  <c r="R3386" i="1"/>
  <c r="Q3387" i="1"/>
  <c r="R3387" i="1"/>
  <c r="Q3388" i="1"/>
  <c r="R3388" i="1"/>
  <c r="Q3389" i="1"/>
  <c r="R3389" i="1"/>
  <c r="Q3390" i="1"/>
  <c r="R3390" i="1"/>
  <c r="Q3391" i="1"/>
  <c r="R3391" i="1"/>
  <c r="Q3392" i="1"/>
  <c r="R3392" i="1"/>
  <c r="Q3393" i="1"/>
  <c r="R3393" i="1"/>
  <c r="Q3394" i="1"/>
  <c r="R3394" i="1"/>
  <c r="Q3395" i="1"/>
  <c r="R3395" i="1"/>
  <c r="Q3396" i="1"/>
  <c r="R3396" i="1"/>
  <c r="Q3397" i="1"/>
  <c r="R3397" i="1"/>
  <c r="Q3398" i="1"/>
  <c r="R3398" i="1"/>
  <c r="Q3399" i="1"/>
  <c r="R3399" i="1"/>
  <c r="Q3400" i="1"/>
  <c r="R3400" i="1"/>
  <c r="Q3401" i="1"/>
  <c r="R3401" i="1"/>
  <c r="Q3402" i="1"/>
  <c r="R3402" i="1"/>
  <c r="Q3403" i="1"/>
  <c r="R3403" i="1"/>
  <c r="Q3404" i="1"/>
  <c r="R3404" i="1"/>
  <c r="Q3405" i="1"/>
  <c r="R3405" i="1"/>
  <c r="Q3406" i="1"/>
  <c r="R3406" i="1"/>
  <c r="Q3407" i="1"/>
  <c r="R3407" i="1"/>
  <c r="Q3408" i="1"/>
  <c r="R3408" i="1"/>
  <c r="Q3409" i="1"/>
  <c r="R3409" i="1"/>
  <c r="Q3410" i="1"/>
  <c r="R3410" i="1"/>
  <c r="Q3411" i="1"/>
  <c r="R3411" i="1"/>
  <c r="Q3412" i="1"/>
  <c r="R3412" i="1"/>
  <c r="Q3413" i="1"/>
  <c r="R3413" i="1"/>
  <c r="Q3414" i="1"/>
  <c r="R3414" i="1"/>
  <c r="Q3415" i="1"/>
  <c r="R3415" i="1"/>
  <c r="Q3416" i="1"/>
  <c r="R3416" i="1"/>
  <c r="Q3417" i="1"/>
  <c r="R3417" i="1"/>
  <c r="Q3418" i="1"/>
  <c r="R3418" i="1"/>
  <c r="Q3419" i="1"/>
  <c r="R3419" i="1"/>
  <c r="Q3420" i="1"/>
  <c r="R3420" i="1"/>
  <c r="Q3421" i="1"/>
  <c r="R3421" i="1"/>
  <c r="Q3422" i="1"/>
  <c r="R3422" i="1"/>
  <c r="Q3423" i="1"/>
  <c r="R3423" i="1"/>
  <c r="Q3424" i="1"/>
  <c r="R3424" i="1"/>
  <c r="Q3425" i="1"/>
  <c r="R3425" i="1"/>
  <c r="Q3426" i="1"/>
  <c r="R3426" i="1"/>
  <c r="Q3427" i="1"/>
  <c r="R3427" i="1"/>
  <c r="Q3428" i="1"/>
  <c r="R3428" i="1"/>
  <c r="Q3429" i="1"/>
  <c r="R3429" i="1"/>
  <c r="Q3430" i="1"/>
  <c r="R3430" i="1"/>
  <c r="Q3431" i="1"/>
  <c r="R3431" i="1"/>
  <c r="Q3432" i="1"/>
  <c r="R3432" i="1"/>
  <c r="Q3433" i="1"/>
  <c r="R3433" i="1"/>
  <c r="Q3434" i="1"/>
  <c r="R3434" i="1"/>
  <c r="Q3435" i="1"/>
  <c r="R3435" i="1"/>
  <c r="Q3436" i="1"/>
  <c r="R3436" i="1"/>
  <c r="Q3437" i="1"/>
  <c r="R3437" i="1"/>
  <c r="Q3438" i="1"/>
  <c r="R3438" i="1"/>
  <c r="Q3439" i="1"/>
  <c r="R3439" i="1"/>
  <c r="Q3440" i="1"/>
  <c r="R3440" i="1"/>
  <c r="Q3441" i="1"/>
  <c r="R3441" i="1"/>
  <c r="Q3442" i="1"/>
  <c r="R3442" i="1"/>
  <c r="Q3443" i="1"/>
  <c r="R3443" i="1"/>
  <c r="Q3444" i="1"/>
  <c r="R3444" i="1"/>
  <c r="Q3445" i="1"/>
  <c r="R3445" i="1"/>
  <c r="Q3446" i="1"/>
  <c r="R3446" i="1"/>
  <c r="Q3447" i="1"/>
  <c r="R3447" i="1"/>
  <c r="Q3448" i="1"/>
  <c r="R3448" i="1"/>
  <c r="Q3449" i="1"/>
  <c r="R3449" i="1"/>
  <c r="Q3450" i="1"/>
  <c r="R3450" i="1"/>
  <c r="Q3451" i="1"/>
  <c r="R3451" i="1"/>
  <c r="Q3452" i="1"/>
  <c r="R3452" i="1"/>
  <c r="Q3453" i="1"/>
  <c r="R3453" i="1"/>
  <c r="Q3454" i="1"/>
  <c r="R3454" i="1"/>
  <c r="Q3455" i="1"/>
  <c r="R3455" i="1"/>
  <c r="Q3456" i="1"/>
  <c r="R3456" i="1"/>
  <c r="Q3457" i="1"/>
  <c r="R3457" i="1"/>
  <c r="Q3458" i="1"/>
  <c r="R3458" i="1"/>
  <c r="Q3459" i="1"/>
  <c r="R3459" i="1"/>
  <c r="Q3460" i="1"/>
  <c r="R3460" i="1"/>
  <c r="Q3461" i="1"/>
  <c r="R3461" i="1"/>
  <c r="Q3462" i="1"/>
  <c r="R3462" i="1"/>
  <c r="Q3463" i="1"/>
  <c r="R3463" i="1"/>
  <c r="Q3464" i="1"/>
  <c r="R3464" i="1"/>
  <c r="Q3465" i="1"/>
  <c r="R3465" i="1"/>
  <c r="Q3466" i="1"/>
  <c r="R3466" i="1"/>
  <c r="Q3467" i="1"/>
  <c r="R3467" i="1"/>
  <c r="Q3468" i="1"/>
  <c r="R3468" i="1"/>
  <c r="Q3469" i="1"/>
  <c r="R3469" i="1"/>
  <c r="Q3470" i="1"/>
  <c r="R3470" i="1"/>
  <c r="Q3471" i="1"/>
  <c r="R3471" i="1"/>
  <c r="Q3472" i="1"/>
  <c r="R3472" i="1"/>
  <c r="Q3473" i="1"/>
  <c r="R3473" i="1"/>
  <c r="Q3474" i="1"/>
  <c r="R3474" i="1"/>
  <c r="Q3475" i="1"/>
  <c r="R3475" i="1"/>
  <c r="Q3476" i="1"/>
  <c r="R3476" i="1"/>
  <c r="Q3477" i="1"/>
  <c r="R3477" i="1"/>
  <c r="Q3478" i="1"/>
  <c r="R3478" i="1"/>
  <c r="Q3479" i="1"/>
  <c r="R3479" i="1"/>
  <c r="Q3480" i="1"/>
  <c r="R3480" i="1"/>
  <c r="Q3481" i="1"/>
  <c r="R3481" i="1"/>
  <c r="Q3482" i="1"/>
  <c r="R3482" i="1"/>
  <c r="Q3483" i="1"/>
  <c r="R3483" i="1"/>
  <c r="Q3484" i="1"/>
  <c r="R3484" i="1"/>
  <c r="Q3485" i="1"/>
  <c r="R3485" i="1"/>
  <c r="Q3486" i="1"/>
  <c r="R3486" i="1"/>
  <c r="Q3487" i="1"/>
  <c r="R3487" i="1"/>
  <c r="Q3488" i="1"/>
  <c r="R3488" i="1"/>
  <c r="Q3489" i="1"/>
  <c r="R3489" i="1"/>
  <c r="Q3490" i="1"/>
  <c r="R3490" i="1"/>
  <c r="Q3491" i="1"/>
  <c r="R3491" i="1"/>
  <c r="Q3492" i="1"/>
  <c r="R3492" i="1"/>
  <c r="Q3493" i="1"/>
  <c r="R3493" i="1"/>
  <c r="Q3494" i="1"/>
  <c r="R3494" i="1"/>
  <c r="Q3495" i="1"/>
  <c r="R3495" i="1"/>
  <c r="Q3496" i="1"/>
  <c r="R3496" i="1"/>
  <c r="Q3497" i="1"/>
  <c r="R3497" i="1"/>
  <c r="Q3498" i="1"/>
  <c r="R3498" i="1"/>
  <c r="Q3499" i="1"/>
  <c r="R3499" i="1"/>
  <c r="Q3500" i="1"/>
  <c r="R3500" i="1"/>
  <c r="Q3501" i="1"/>
  <c r="R3501" i="1"/>
  <c r="Q3502" i="1"/>
  <c r="R3502" i="1"/>
  <c r="Q3503" i="1"/>
  <c r="R3503" i="1"/>
  <c r="Q3504" i="1"/>
  <c r="R3504" i="1"/>
  <c r="Q3505" i="1"/>
  <c r="R3505" i="1"/>
  <c r="Q3506" i="1"/>
  <c r="R3506" i="1"/>
  <c r="Q3507" i="1"/>
  <c r="R3507" i="1"/>
  <c r="Q3508" i="1"/>
  <c r="R3508" i="1"/>
  <c r="Q3509" i="1"/>
  <c r="R3509" i="1"/>
  <c r="Q3510" i="1"/>
  <c r="R3510" i="1"/>
  <c r="Q3511" i="1"/>
  <c r="R3511" i="1"/>
  <c r="Q3512" i="1"/>
  <c r="R3512" i="1"/>
  <c r="Q3513" i="1"/>
  <c r="R3513" i="1"/>
  <c r="Q3514" i="1"/>
  <c r="R3514" i="1"/>
  <c r="Q3515" i="1"/>
  <c r="R3515" i="1"/>
  <c r="Q3516" i="1"/>
  <c r="R3516" i="1"/>
  <c r="Q3517" i="1"/>
  <c r="R3517" i="1"/>
  <c r="Q3518" i="1"/>
  <c r="R3518" i="1"/>
  <c r="Q3519" i="1"/>
  <c r="R3519" i="1"/>
  <c r="Q3520" i="1"/>
  <c r="R3520" i="1"/>
  <c r="Q3521" i="1"/>
  <c r="R3521" i="1"/>
  <c r="Q3522" i="1"/>
  <c r="R3522" i="1"/>
  <c r="Q3523" i="1"/>
  <c r="R3523" i="1"/>
  <c r="Q3524" i="1"/>
  <c r="R3524" i="1"/>
  <c r="Q3525" i="1"/>
  <c r="R3525" i="1"/>
  <c r="Q3526" i="1"/>
  <c r="R3526" i="1"/>
  <c r="Q3527" i="1"/>
  <c r="R3527" i="1"/>
  <c r="Q3528" i="1"/>
  <c r="R3528" i="1"/>
  <c r="Q3529" i="1"/>
  <c r="R3529" i="1"/>
  <c r="Q3530" i="1"/>
  <c r="R3530" i="1"/>
  <c r="Q3531" i="1"/>
  <c r="R3531" i="1"/>
  <c r="Q3532" i="1"/>
  <c r="R3532" i="1"/>
  <c r="Q3533" i="1"/>
  <c r="R3533" i="1"/>
  <c r="Q3534" i="1"/>
  <c r="R3534" i="1"/>
  <c r="Q3535" i="1"/>
  <c r="R3535" i="1"/>
  <c r="Q3536" i="1"/>
  <c r="R3536" i="1"/>
  <c r="Q3537" i="1"/>
  <c r="R3537" i="1"/>
  <c r="Q3538" i="1"/>
  <c r="R3538" i="1"/>
  <c r="Q3539" i="1"/>
  <c r="R3539" i="1"/>
  <c r="Q3540" i="1"/>
  <c r="R3540" i="1"/>
  <c r="Q3541" i="1"/>
  <c r="R3541" i="1"/>
  <c r="Q3542" i="1"/>
  <c r="R3542" i="1"/>
  <c r="Q3543" i="1"/>
  <c r="R3543" i="1"/>
  <c r="Q3544" i="1"/>
  <c r="R3544" i="1"/>
  <c r="Q3545" i="1"/>
  <c r="R3545" i="1"/>
  <c r="Q3546" i="1"/>
  <c r="R3546" i="1"/>
  <c r="Q3547" i="1"/>
  <c r="R3547" i="1"/>
  <c r="Q3548" i="1"/>
  <c r="R3548" i="1"/>
  <c r="Q3549" i="1"/>
  <c r="R3549" i="1"/>
  <c r="Q3550" i="1"/>
  <c r="R3550" i="1"/>
  <c r="Q3551" i="1"/>
  <c r="R3551" i="1"/>
  <c r="Q3552" i="1"/>
  <c r="R3552" i="1"/>
  <c r="Q3553" i="1"/>
  <c r="R3553" i="1"/>
  <c r="Q3554" i="1"/>
  <c r="R3554" i="1"/>
  <c r="Q3555" i="1"/>
  <c r="R3555" i="1"/>
  <c r="Q3556" i="1"/>
  <c r="R3556" i="1"/>
  <c r="Q3557" i="1"/>
  <c r="R3557" i="1"/>
  <c r="Q3558" i="1"/>
  <c r="R3558" i="1"/>
  <c r="Q3559" i="1"/>
  <c r="R3559" i="1"/>
  <c r="Q3560" i="1"/>
  <c r="R3560" i="1"/>
  <c r="Q3561" i="1"/>
  <c r="R3561" i="1"/>
  <c r="Q3562" i="1"/>
  <c r="R3562" i="1"/>
  <c r="Q3563" i="1"/>
  <c r="R3563" i="1"/>
  <c r="Q3564" i="1"/>
  <c r="R3564" i="1"/>
  <c r="Q3565" i="1"/>
  <c r="R3565" i="1"/>
  <c r="Q3566" i="1"/>
  <c r="R3566" i="1"/>
  <c r="Q3567" i="1"/>
  <c r="R3567" i="1"/>
  <c r="Q3568" i="1"/>
  <c r="R3568" i="1"/>
  <c r="Q3569" i="1"/>
  <c r="R3569" i="1"/>
  <c r="Q3570" i="1"/>
  <c r="R3570" i="1"/>
  <c r="Q3571" i="1"/>
  <c r="R3571" i="1"/>
  <c r="Q3572" i="1"/>
  <c r="R3572" i="1"/>
  <c r="Q3573" i="1"/>
  <c r="R3573" i="1"/>
  <c r="Q3574" i="1"/>
  <c r="R3574" i="1"/>
  <c r="Q3575" i="1"/>
  <c r="R3575" i="1"/>
  <c r="Q3576" i="1"/>
  <c r="R3576" i="1"/>
  <c r="Q3577" i="1"/>
  <c r="R3577" i="1"/>
  <c r="Q3578" i="1"/>
  <c r="R3578" i="1"/>
  <c r="Q3579" i="1"/>
  <c r="R3579" i="1"/>
  <c r="Q3580" i="1"/>
  <c r="R3580" i="1"/>
  <c r="Q3581" i="1"/>
  <c r="R3581" i="1"/>
  <c r="Q3582" i="1"/>
  <c r="R3582" i="1"/>
  <c r="Q3583" i="1"/>
  <c r="R3583" i="1"/>
  <c r="Q3584" i="1"/>
  <c r="R3584" i="1"/>
  <c r="Q3585" i="1"/>
  <c r="R3585" i="1"/>
  <c r="Q3586" i="1"/>
  <c r="R3586" i="1"/>
  <c r="Q3587" i="1"/>
  <c r="R3587" i="1"/>
  <c r="Q3588" i="1"/>
  <c r="R3588" i="1"/>
  <c r="Q3589" i="1"/>
  <c r="R3589" i="1"/>
  <c r="Q3590" i="1"/>
  <c r="R3590" i="1"/>
  <c r="Q3591" i="1"/>
  <c r="R3591" i="1"/>
  <c r="Q3592" i="1"/>
  <c r="R3592" i="1"/>
  <c r="Q3593" i="1"/>
  <c r="R3593" i="1"/>
  <c r="Q3594" i="1"/>
  <c r="R3594" i="1"/>
  <c r="Q3595" i="1"/>
  <c r="R3595" i="1"/>
  <c r="Q3596" i="1"/>
  <c r="R3596" i="1"/>
  <c r="Q3597" i="1"/>
  <c r="R3597" i="1"/>
  <c r="Q3598" i="1"/>
  <c r="R3598" i="1"/>
  <c r="Q3599" i="1"/>
  <c r="R3599" i="1"/>
  <c r="Q3600" i="1"/>
  <c r="R3600" i="1"/>
  <c r="Q3601" i="1"/>
  <c r="R3601" i="1"/>
  <c r="Q3602" i="1"/>
  <c r="R3602" i="1"/>
  <c r="Q3603" i="1"/>
  <c r="R3603" i="1"/>
  <c r="Q3604" i="1"/>
  <c r="R3604" i="1"/>
  <c r="Q3605" i="1"/>
  <c r="R3605" i="1"/>
  <c r="Q3606" i="1"/>
  <c r="R3606" i="1"/>
  <c r="Q3607" i="1"/>
  <c r="R3607" i="1"/>
  <c r="Q3608" i="1"/>
  <c r="R3608" i="1"/>
  <c r="Q3609" i="1"/>
  <c r="R3609" i="1"/>
  <c r="Q3610" i="1"/>
  <c r="R3610" i="1"/>
  <c r="Q3611" i="1"/>
  <c r="R3611" i="1"/>
  <c r="Q3612" i="1"/>
  <c r="R3612" i="1"/>
  <c r="Q3613" i="1"/>
  <c r="R3613" i="1"/>
  <c r="Q3614" i="1"/>
  <c r="R3614" i="1"/>
  <c r="Q3615" i="1"/>
  <c r="R3615" i="1"/>
  <c r="Q3616" i="1"/>
  <c r="R3616" i="1"/>
  <c r="Q3617" i="1"/>
  <c r="R3617" i="1"/>
  <c r="Q3618" i="1"/>
  <c r="R3618" i="1"/>
  <c r="Q3619" i="1"/>
  <c r="R3619" i="1"/>
  <c r="Q3620" i="1"/>
  <c r="R3620" i="1"/>
  <c r="Q3621" i="1"/>
  <c r="R3621" i="1"/>
  <c r="Q3622" i="1"/>
  <c r="R3622" i="1"/>
  <c r="Q3623" i="1"/>
  <c r="R3623" i="1"/>
  <c r="Q3624" i="1"/>
  <c r="R3624" i="1"/>
  <c r="Q3625" i="1"/>
  <c r="R3625" i="1"/>
  <c r="Q3626" i="1"/>
  <c r="R3626" i="1"/>
  <c r="Q3627" i="1"/>
  <c r="R3627" i="1"/>
  <c r="Q3628" i="1"/>
  <c r="R3628" i="1"/>
  <c r="Q3629" i="1"/>
  <c r="R3629" i="1"/>
  <c r="Q3630" i="1"/>
  <c r="R3630" i="1"/>
  <c r="Q3631" i="1"/>
  <c r="R3631" i="1"/>
  <c r="Q3632" i="1"/>
  <c r="R3632" i="1"/>
  <c r="Q3633" i="1"/>
  <c r="R3633" i="1"/>
  <c r="Q3634" i="1"/>
  <c r="R3634" i="1"/>
  <c r="Q3635" i="1"/>
  <c r="R3635" i="1"/>
  <c r="Q3636" i="1"/>
  <c r="R3636" i="1"/>
  <c r="Q3637" i="1"/>
  <c r="R3637" i="1"/>
  <c r="Q3638" i="1"/>
  <c r="R3638" i="1"/>
  <c r="Q3639" i="1"/>
  <c r="R3639" i="1"/>
  <c r="Q3640" i="1"/>
  <c r="R3640" i="1"/>
  <c r="Q3641" i="1"/>
  <c r="R3641" i="1"/>
  <c r="Q3642" i="1"/>
  <c r="R3642" i="1"/>
  <c r="Q3643" i="1"/>
  <c r="R3643" i="1"/>
  <c r="Q3644" i="1"/>
  <c r="R3644" i="1"/>
  <c r="Q3645" i="1"/>
  <c r="R3645" i="1"/>
  <c r="Q3646" i="1"/>
  <c r="R3646" i="1"/>
  <c r="Q3647" i="1"/>
  <c r="R3647" i="1"/>
  <c r="Q3648" i="1"/>
  <c r="R3648" i="1"/>
  <c r="Q3649" i="1"/>
  <c r="R3649" i="1"/>
  <c r="Q3650" i="1"/>
  <c r="R3650" i="1"/>
  <c r="Q3651" i="1"/>
  <c r="R3651" i="1"/>
  <c r="Q3652" i="1"/>
  <c r="R3652" i="1"/>
  <c r="Q3653" i="1"/>
  <c r="R3653" i="1"/>
  <c r="Q3654" i="1"/>
  <c r="R3654" i="1"/>
  <c r="Q3655" i="1"/>
  <c r="R3655" i="1"/>
  <c r="Q3656" i="1"/>
  <c r="R3656" i="1"/>
  <c r="Q3657" i="1"/>
  <c r="R3657" i="1"/>
  <c r="Q3658" i="1"/>
  <c r="R3658" i="1"/>
  <c r="Q3659" i="1"/>
  <c r="R3659" i="1"/>
  <c r="Q3660" i="1"/>
  <c r="R3660" i="1"/>
  <c r="Q3661" i="1"/>
  <c r="R3661" i="1"/>
  <c r="Q3662" i="1"/>
  <c r="R3662" i="1"/>
  <c r="Q3663" i="1"/>
  <c r="R3663" i="1"/>
  <c r="Q3664" i="1"/>
  <c r="R3664" i="1"/>
  <c r="Q3665" i="1"/>
  <c r="R3665" i="1"/>
  <c r="Q3666" i="1"/>
  <c r="R3666" i="1"/>
  <c r="Q3667" i="1"/>
  <c r="R3667" i="1"/>
  <c r="Q3668" i="1"/>
  <c r="R3668" i="1"/>
  <c r="Q3669" i="1"/>
  <c r="R3669" i="1"/>
  <c r="Q3670" i="1"/>
  <c r="R3670" i="1"/>
  <c r="Q3671" i="1"/>
  <c r="R3671" i="1"/>
  <c r="Q3672" i="1"/>
  <c r="R3672" i="1"/>
  <c r="Q3673" i="1"/>
  <c r="R3673" i="1"/>
  <c r="Q3674" i="1"/>
  <c r="R3674" i="1"/>
  <c r="Q3675" i="1"/>
  <c r="R3675" i="1"/>
  <c r="Q3676" i="1"/>
  <c r="R3676" i="1"/>
  <c r="Q3677" i="1"/>
  <c r="R3677" i="1"/>
  <c r="Q3678" i="1"/>
  <c r="R3678" i="1"/>
  <c r="Q3679" i="1"/>
  <c r="R3679" i="1"/>
  <c r="Q3680" i="1"/>
  <c r="R3680" i="1"/>
  <c r="Q3681" i="1"/>
  <c r="R3681" i="1"/>
  <c r="Q3682" i="1"/>
  <c r="R3682" i="1"/>
  <c r="Q3683" i="1"/>
  <c r="R3683" i="1"/>
  <c r="Q3684" i="1"/>
  <c r="R3684" i="1"/>
  <c r="Q3685" i="1"/>
  <c r="R3685" i="1"/>
  <c r="Q3686" i="1"/>
  <c r="R3686" i="1"/>
  <c r="Q3687" i="1"/>
  <c r="R3687" i="1"/>
  <c r="Q3688" i="1"/>
  <c r="R3688" i="1"/>
  <c r="Q3689" i="1"/>
  <c r="R3689" i="1"/>
  <c r="Q3690" i="1"/>
  <c r="R3690" i="1"/>
  <c r="Q3691" i="1"/>
  <c r="R3691" i="1"/>
  <c r="Q3692" i="1"/>
  <c r="R3692" i="1"/>
  <c r="Q3693" i="1"/>
  <c r="R3693" i="1"/>
  <c r="Q3694" i="1"/>
  <c r="R3694" i="1"/>
  <c r="Q3695" i="1"/>
  <c r="R3695" i="1"/>
  <c r="Q3696" i="1"/>
  <c r="R3696" i="1"/>
  <c r="Q3697" i="1"/>
  <c r="R3697" i="1"/>
  <c r="Q3698" i="1"/>
  <c r="R3698" i="1"/>
  <c r="Q3699" i="1"/>
  <c r="R3699" i="1"/>
  <c r="Q3700" i="1"/>
  <c r="R3700" i="1"/>
  <c r="Q3701" i="1"/>
  <c r="R3701" i="1"/>
  <c r="Q3702" i="1"/>
  <c r="R3702" i="1"/>
  <c r="Q3703" i="1"/>
  <c r="R3703" i="1"/>
  <c r="Q3704" i="1"/>
  <c r="R3704" i="1"/>
  <c r="Q3705" i="1"/>
  <c r="R3705" i="1"/>
  <c r="Q3706" i="1"/>
  <c r="R3706" i="1"/>
  <c r="Q3707" i="1"/>
  <c r="R3707" i="1"/>
  <c r="Q3708" i="1"/>
  <c r="R3708" i="1"/>
  <c r="Q3709" i="1"/>
  <c r="R3709" i="1"/>
  <c r="Q3710" i="1"/>
  <c r="R3710" i="1"/>
  <c r="Q3711" i="1"/>
  <c r="R3711" i="1"/>
  <c r="Q3712" i="1"/>
  <c r="R3712" i="1"/>
  <c r="Q3713" i="1"/>
  <c r="R3713" i="1"/>
  <c r="Q3714" i="1"/>
  <c r="R3714" i="1"/>
  <c r="Q3715" i="1"/>
  <c r="R3715" i="1"/>
  <c r="Q3716" i="1"/>
  <c r="R3716" i="1"/>
  <c r="Q3717" i="1"/>
  <c r="R3717" i="1"/>
  <c r="Q3718" i="1"/>
  <c r="R3718" i="1"/>
  <c r="Q3719" i="1"/>
  <c r="R3719" i="1"/>
  <c r="Q3720" i="1"/>
  <c r="R3720" i="1"/>
  <c r="Q3721" i="1"/>
  <c r="R3721" i="1"/>
  <c r="Q3722" i="1"/>
  <c r="R3722" i="1"/>
  <c r="Q3723" i="1"/>
  <c r="R3723" i="1"/>
  <c r="Q3724" i="1"/>
  <c r="R3724" i="1"/>
  <c r="Q3725" i="1"/>
  <c r="R3725" i="1"/>
  <c r="Q3726" i="1"/>
  <c r="R3726" i="1"/>
  <c r="Q3727" i="1"/>
  <c r="R3727" i="1"/>
  <c r="Q3728" i="1"/>
  <c r="R3728" i="1"/>
  <c r="Q3729" i="1"/>
  <c r="R3729" i="1"/>
  <c r="Q3730" i="1"/>
  <c r="R3730" i="1"/>
  <c r="Q3731" i="1"/>
  <c r="R3731" i="1"/>
  <c r="Q3732" i="1"/>
  <c r="R3732" i="1"/>
  <c r="Q3733" i="1"/>
  <c r="R3733" i="1"/>
  <c r="Q3734" i="1"/>
  <c r="R3734" i="1"/>
  <c r="Q3735" i="1"/>
  <c r="R3735" i="1"/>
  <c r="Q3736" i="1"/>
  <c r="R3736" i="1"/>
  <c r="Q3737" i="1"/>
  <c r="R3737" i="1"/>
  <c r="Q3738" i="1"/>
  <c r="R3738" i="1"/>
  <c r="Q3739" i="1"/>
  <c r="R3739" i="1"/>
  <c r="Q3740" i="1"/>
  <c r="R3740" i="1"/>
  <c r="Q3741" i="1"/>
  <c r="R3741" i="1"/>
  <c r="Q3742" i="1"/>
  <c r="R3742" i="1"/>
  <c r="Q3743" i="1"/>
  <c r="R3743" i="1"/>
  <c r="Q3744" i="1"/>
  <c r="R3744" i="1"/>
  <c r="Q3745" i="1"/>
  <c r="R3745" i="1"/>
  <c r="Q3746" i="1"/>
  <c r="R3746" i="1"/>
  <c r="Q3747" i="1"/>
  <c r="R3747" i="1"/>
  <c r="Q3748" i="1"/>
  <c r="R3748" i="1"/>
  <c r="Q3749" i="1"/>
  <c r="R3749" i="1"/>
  <c r="Q3750" i="1"/>
  <c r="R3750" i="1"/>
  <c r="Q3751" i="1"/>
  <c r="R3751" i="1"/>
  <c r="Q3752" i="1"/>
  <c r="R3752" i="1"/>
  <c r="Q3753" i="1"/>
  <c r="R3753" i="1"/>
  <c r="Q3754" i="1"/>
  <c r="R3754" i="1"/>
  <c r="Q3755" i="1"/>
  <c r="R3755" i="1"/>
  <c r="Q3756" i="1"/>
  <c r="R3756" i="1"/>
  <c r="Q3757" i="1"/>
  <c r="R3757" i="1"/>
  <c r="Q3758" i="1"/>
  <c r="R3758" i="1"/>
  <c r="Q3759" i="1"/>
  <c r="R3759" i="1"/>
  <c r="Q3760" i="1"/>
  <c r="R3760" i="1"/>
  <c r="Q3761" i="1"/>
  <c r="R3761" i="1"/>
  <c r="Q3762" i="1"/>
  <c r="R3762" i="1"/>
  <c r="Q3763" i="1"/>
  <c r="R3763" i="1"/>
  <c r="Q3764" i="1"/>
  <c r="R3764" i="1"/>
  <c r="Q3765" i="1"/>
  <c r="R3765" i="1"/>
  <c r="Q3766" i="1"/>
  <c r="R3766" i="1"/>
  <c r="Q3767" i="1"/>
  <c r="R3767" i="1"/>
  <c r="Q3768" i="1"/>
  <c r="R3768" i="1"/>
  <c r="Q3769" i="1"/>
  <c r="R3769" i="1"/>
  <c r="Q3770" i="1"/>
  <c r="R3770" i="1"/>
  <c r="Q3771" i="1"/>
  <c r="R3771" i="1"/>
  <c r="Q3772" i="1"/>
  <c r="R3772" i="1"/>
  <c r="Q3773" i="1"/>
  <c r="R3773" i="1"/>
  <c r="Q3774" i="1"/>
  <c r="R3774" i="1"/>
  <c r="Q3775" i="1"/>
  <c r="R3775" i="1"/>
  <c r="Q3776" i="1"/>
  <c r="R3776" i="1"/>
  <c r="Q3777" i="1"/>
  <c r="R3777" i="1"/>
  <c r="Q3778" i="1"/>
  <c r="R3778" i="1"/>
  <c r="Q3779" i="1"/>
  <c r="R3779" i="1"/>
  <c r="Q3780" i="1"/>
  <c r="R3780" i="1"/>
  <c r="Q3781" i="1"/>
  <c r="R3781" i="1"/>
  <c r="Q3782" i="1"/>
  <c r="R3782" i="1"/>
  <c r="Q3783" i="1"/>
  <c r="R3783" i="1"/>
  <c r="Q3784" i="1"/>
  <c r="R3784" i="1"/>
  <c r="Q3785" i="1"/>
  <c r="R3785" i="1"/>
  <c r="Q3786" i="1"/>
  <c r="R3786" i="1"/>
  <c r="Q3787" i="1"/>
  <c r="R3787" i="1"/>
  <c r="Q3788" i="1"/>
  <c r="R3788" i="1"/>
  <c r="Q3789" i="1"/>
  <c r="R3789" i="1"/>
  <c r="Q3790" i="1"/>
  <c r="R3790" i="1"/>
  <c r="Q3791" i="1"/>
  <c r="R3791" i="1"/>
  <c r="Q3792" i="1"/>
  <c r="R3792" i="1"/>
  <c r="Q3793" i="1"/>
  <c r="R3793" i="1"/>
  <c r="Q3794" i="1"/>
  <c r="R3794" i="1"/>
  <c r="Q3795" i="1"/>
  <c r="R3795" i="1"/>
  <c r="Q3796" i="1"/>
  <c r="R3796" i="1"/>
  <c r="Q3797" i="1"/>
  <c r="R3797" i="1"/>
  <c r="Q3798" i="1"/>
  <c r="R3798" i="1"/>
  <c r="Q3799" i="1"/>
  <c r="R3799" i="1"/>
  <c r="Q3800" i="1"/>
  <c r="R3800" i="1"/>
  <c r="Q3801" i="1"/>
  <c r="R3801" i="1"/>
  <c r="Q3802" i="1"/>
  <c r="R3802" i="1"/>
  <c r="Q3803" i="1"/>
  <c r="R3803" i="1"/>
  <c r="Q3804" i="1"/>
  <c r="R3804" i="1"/>
  <c r="Q3805" i="1"/>
  <c r="R3805" i="1"/>
  <c r="Q3806" i="1"/>
  <c r="R3806" i="1"/>
  <c r="Q3807" i="1"/>
  <c r="R3807" i="1"/>
  <c r="Q3808" i="1"/>
  <c r="R3808" i="1"/>
  <c r="Q3809" i="1"/>
  <c r="R3809" i="1"/>
  <c r="Q3810" i="1"/>
  <c r="R3810" i="1"/>
  <c r="Q3811" i="1"/>
  <c r="R3811" i="1"/>
  <c r="Q3812" i="1"/>
  <c r="R3812" i="1"/>
  <c r="Q3813" i="1"/>
  <c r="R3813" i="1"/>
  <c r="Q3814" i="1"/>
  <c r="R3814" i="1"/>
  <c r="Q3815" i="1"/>
  <c r="R3815" i="1"/>
  <c r="Q3816" i="1"/>
  <c r="R3816" i="1"/>
  <c r="Q3817" i="1"/>
  <c r="R3817" i="1"/>
  <c r="Q3818" i="1"/>
  <c r="R3818" i="1"/>
  <c r="Q3819" i="1"/>
  <c r="R3819" i="1"/>
  <c r="Q3820" i="1"/>
  <c r="R3820" i="1"/>
  <c r="Q3821" i="1"/>
  <c r="R3821" i="1"/>
  <c r="Q3822" i="1"/>
  <c r="R3822" i="1"/>
  <c r="Q3823" i="1"/>
  <c r="R3823" i="1"/>
  <c r="Q3824" i="1"/>
  <c r="R3824" i="1"/>
  <c r="Q3825" i="1"/>
  <c r="R3825" i="1"/>
  <c r="Q3826" i="1"/>
  <c r="R3826" i="1"/>
  <c r="Q3827" i="1"/>
  <c r="R3827" i="1"/>
  <c r="Q3828" i="1"/>
  <c r="R3828" i="1"/>
  <c r="Q3829" i="1"/>
  <c r="R3829" i="1"/>
  <c r="Q3830" i="1"/>
  <c r="R3830" i="1"/>
  <c r="Q3831" i="1"/>
  <c r="R3831" i="1"/>
  <c r="Q3832" i="1"/>
  <c r="R3832" i="1"/>
  <c r="Q3833" i="1"/>
  <c r="R3833" i="1"/>
  <c r="Q3834" i="1"/>
  <c r="R3834" i="1"/>
  <c r="Q3835" i="1"/>
  <c r="R3835" i="1"/>
  <c r="Q3836" i="1"/>
  <c r="R3836" i="1"/>
  <c r="Q3837" i="1"/>
  <c r="R3837" i="1"/>
  <c r="Q3838" i="1"/>
  <c r="R3838" i="1"/>
  <c r="Q3839" i="1"/>
  <c r="R3839" i="1"/>
  <c r="Q3840" i="1"/>
  <c r="R3840" i="1"/>
  <c r="Q3841" i="1"/>
  <c r="R3841" i="1"/>
  <c r="Q3842" i="1"/>
  <c r="R3842" i="1"/>
  <c r="Q3843" i="1"/>
  <c r="R3843" i="1"/>
  <c r="Q3844" i="1"/>
  <c r="R3844" i="1"/>
  <c r="Q3845" i="1"/>
  <c r="R3845" i="1"/>
  <c r="Q3846" i="1"/>
  <c r="R3846" i="1"/>
  <c r="Q3847" i="1"/>
  <c r="R3847" i="1"/>
  <c r="Q3848" i="1"/>
  <c r="R3848" i="1"/>
  <c r="Q3849" i="1"/>
  <c r="R3849" i="1"/>
  <c r="Q3850" i="1"/>
  <c r="R3850" i="1"/>
  <c r="Q3851" i="1"/>
  <c r="R3851" i="1"/>
  <c r="Q3852" i="1"/>
  <c r="R3852" i="1"/>
  <c r="Q3853" i="1"/>
  <c r="R3853" i="1"/>
  <c r="Q3854" i="1"/>
  <c r="R3854" i="1"/>
  <c r="Q3855" i="1"/>
  <c r="R3855" i="1"/>
  <c r="Q3856" i="1"/>
  <c r="R3856" i="1"/>
  <c r="Q3857" i="1"/>
  <c r="R3857" i="1"/>
  <c r="Q3858" i="1"/>
  <c r="R3858" i="1"/>
  <c r="Q3859" i="1"/>
  <c r="R3859" i="1"/>
  <c r="Q3860" i="1"/>
  <c r="R3860" i="1"/>
  <c r="Q3861" i="1"/>
  <c r="R3861" i="1"/>
  <c r="Q3862" i="1"/>
  <c r="R3862" i="1"/>
  <c r="Q3863" i="1"/>
  <c r="R3863" i="1"/>
  <c r="Q3864" i="1"/>
  <c r="R3864" i="1"/>
  <c r="Q3865" i="1"/>
  <c r="R3865" i="1"/>
  <c r="Q3866" i="1"/>
  <c r="R3866" i="1"/>
  <c r="Q3867" i="1"/>
  <c r="R3867" i="1"/>
  <c r="Q3868" i="1"/>
  <c r="R3868" i="1"/>
  <c r="Q3869" i="1"/>
  <c r="R3869" i="1"/>
  <c r="Q3870" i="1"/>
  <c r="R3870" i="1"/>
  <c r="Q3871" i="1"/>
  <c r="R3871" i="1"/>
  <c r="Q3872" i="1"/>
  <c r="R3872" i="1"/>
  <c r="Q3873" i="1"/>
  <c r="R3873" i="1"/>
  <c r="Q3874" i="1"/>
  <c r="R3874" i="1"/>
  <c r="Q3875" i="1"/>
  <c r="R3875" i="1"/>
  <c r="Q3876" i="1"/>
  <c r="R3876" i="1"/>
  <c r="Q3877" i="1"/>
  <c r="R3877" i="1"/>
  <c r="Q3878" i="1"/>
  <c r="R3878" i="1"/>
  <c r="Q3879" i="1"/>
  <c r="R3879" i="1"/>
  <c r="Q3880" i="1"/>
  <c r="R3880" i="1"/>
  <c r="Q3881" i="1"/>
  <c r="R3881" i="1"/>
  <c r="Q3882" i="1"/>
  <c r="R3882" i="1"/>
  <c r="Q3883" i="1"/>
  <c r="R3883" i="1"/>
  <c r="Q3884" i="1"/>
  <c r="R3884" i="1"/>
  <c r="Q3885" i="1"/>
  <c r="R3885" i="1"/>
  <c r="Q3886" i="1"/>
  <c r="R3886" i="1"/>
  <c r="Q3887" i="1"/>
  <c r="R3887" i="1"/>
  <c r="Q3888" i="1"/>
  <c r="R3888" i="1"/>
  <c r="Q3889" i="1"/>
  <c r="R3889" i="1"/>
  <c r="Q3890" i="1"/>
  <c r="R3890" i="1"/>
  <c r="Q3891" i="1"/>
  <c r="R3891" i="1"/>
  <c r="Q3892" i="1"/>
  <c r="R3892" i="1"/>
  <c r="Q3893" i="1"/>
  <c r="R3893" i="1"/>
  <c r="Q3894" i="1"/>
  <c r="R3894" i="1"/>
  <c r="Q3895" i="1"/>
  <c r="R3895" i="1"/>
  <c r="Q3896" i="1"/>
  <c r="R3896" i="1"/>
  <c r="Q3897" i="1"/>
  <c r="R3897" i="1"/>
  <c r="Q3898" i="1"/>
  <c r="R3898" i="1"/>
  <c r="Q3899" i="1"/>
  <c r="R3899" i="1"/>
  <c r="Q3900" i="1"/>
  <c r="R3900" i="1"/>
  <c r="Q3901" i="1"/>
  <c r="R3901" i="1"/>
  <c r="Q3902" i="1"/>
  <c r="R3902" i="1"/>
  <c r="Q3903" i="1"/>
  <c r="R3903" i="1"/>
  <c r="Q3904" i="1"/>
  <c r="R3904" i="1"/>
  <c r="Q3905" i="1"/>
  <c r="R3905" i="1"/>
  <c r="Q3906" i="1"/>
  <c r="R3906" i="1"/>
  <c r="Q3907" i="1"/>
  <c r="R3907" i="1"/>
  <c r="Q3908" i="1"/>
  <c r="R3908" i="1"/>
  <c r="Q3909" i="1"/>
  <c r="R3909" i="1"/>
  <c r="Q3910" i="1"/>
  <c r="R3910" i="1"/>
  <c r="Q3911" i="1"/>
  <c r="R3911" i="1"/>
  <c r="Q3912" i="1"/>
  <c r="R3912" i="1"/>
  <c r="Q3913" i="1"/>
  <c r="R3913" i="1"/>
  <c r="Q3914" i="1"/>
  <c r="R3914" i="1"/>
  <c r="Q3915" i="1"/>
  <c r="R3915" i="1"/>
  <c r="Q3916" i="1"/>
  <c r="R3916" i="1"/>
  <c r="Q3917" i="1"/>
  <c r="R3917" i="1"/>
  <c r="Q3918" i="1"/>
  <c r="R3918" i="1"/>
  <c r="Q3919" i="1"/>
  <c r="R3919" i="1"/>
  <c r="Q3920" i="1"/>
  <c r="R3920" i="1"/>
  <c r="Q3921" i="1"/>
  <c r="R3921" i="1"/>
  <c r="Q3922" i="1"/>
  <c r="R3922" i="1"/>
  <c r="Q3923" i="1"/>
  <c r="R3923" i="1"/>
  <c r="Q3924" i="1"/>
  <c r="R3924" i="1"/>
  <c r="Q3925" i="1"/>
  <c r="R3925" i="1"/>
  <c r="Q3926" i="1"/>
  <c r="R3926" i="1"/>
  <c r="Q3927" i="1"/>
  <c r="R3927" i="1"/>
  <c r="Q3928" i="1"/>
  <c r="R3928" i="1"/>
  <c r="Q3929" i="1"/>
  <c r="R3929" i="1"/>
  <c r="Q3930" i="1"/>
  <c r="R3930" i="1"/>
  <c r="Q3931" i="1"/>
  <c r="R3931" i="1"/>
  <c r="Q3932" i="1"/>
  <c r="R3932" i="1"/>
  <c r="Q3933" i="1"/>
  <c r="R3933" i="1"/>
  <c r="Q3934" i="1"/>
  <c r="R3934" i="1"/>
  <c r="Q3935" i="1"/>
  <c r="R3935" i="1"/>
  <c r="Q3936" i="1"/>
  <c r="R3936" i="1"/>
  <c r="Q3937" i="1"/>
  <c r="R3937" i="1"/>
  <c r="Q3938" i="1"/>
  <c r="R3938" i="1"/>
  <c r="Q3939" i="1"/>
  <c r="R3939" i="1"/>
  <c r="Q3940" i="1"/>
  <c r="R3940" i="1"/>
  <c r="Q3941" i="1"/>
  <c r="R3941" i="1"/>
  <c r="Q3942" i="1"/>
  <c r="R3942" i="1"/>
  <c r="Q3943" i="1"/>
  <c r="R3943" i="1"/>
  <c r="Q3944" i="1"/>
  <c r="R3944" i="1"/>
  <c r="Q3945" i="1"/>
  <c r="R3945" i="1"/>
  <c r="Q3946" i="1"/>
  <c r="R3946" i="1"/>
  <c r="Q3947" i="1"/>
  <c r="R3947" i="1"/>
  <c r="Q3948" i="1"/>
  <c r="R3948" i="1"/>
  <c r="Q3949" i="1"/>
  <c r="R3949" i="1"/>
  <c r="Q3950" i="1"/>
  <c r="R3950" i="1"/>
  <c r="Q3951" i="1"/>
  <c r="R3951" i="1"/>
  <c r="Q3952" i="1"/>
  <c r="R3952" i="1"/>
  <c r="Q3953" i="1"/>
  <c r="R3953" i="1"/>
  <c r="Q3954" i="1"/>
  <c r="R3954" i="1"/>
  <c r="Q3955" i="1"/>
  <c r="R3955" i="1"/>
  <c r="Q3956" i="1"/>
  <c r="R3956" i="1"/>
  <c r="Q3957" i="1"/>
  <c r="R3957" i="1"/>
  <c r="Q3958" i="1"/>
  <c r="R3958" i="1"/>
  <c r="Q3959" i="1"/>
  <c r="R3959" i="1"/>
  <c r="Q3960" i="1"/>
  <c r="R3960" i="1"/>
  <c r="Q3961" i="1"/>
  <c r="R3961" i="1"/>
  <c r="Q3962" i="1"/>
  <c r="R3962" i="1"/>
  <c r="Q3963" i="1"/>
  <c r="R3963" i="1"/>
  <c r="Q3964" i="1"/>
  <c r="R3964" i="1"/>
  <c r="Q3965" i="1"/>
  <c r="R3965" i="1"/>
  <c r="Q3966" i="1"/>
  <c r="R3966" i="1"/>
  <c r="Q3967" i="1"/>
  <c r="R3967" i="1"/>
  <c r="Q3968" i="1"/>
  <c r="R3968" i="1"/>
  <c r="Q3969" i="1"/>
  <c r="R3969" i="1"/>
  <c r="Q3970" i="1"/>
  <c r="R3970" i="1"/>
  <c r="Q3971" i="1"/>
  <c r="R3971" i="1"/>
  <c r="Q3972" i="1"/>
  <c r="R3972" i="1"/>
  <c r="Q3973" i="1"/>
  <c r="R3973" i="1"/>
  <c r="Q3974" i="1"/>
  <c r="R3974" i="1"/>
  <c r="Q3975" i="1"/>
  <c r="R3975" i="1"/>
  <c r="Q3976" i="1"/>
  <c r="R3976" i="1"/>
  <c r="Q3977" i="1"/>
  <c r="R3977" i="1"/>
  <c r="Q3978" i="1"/>
  <c r="R3978" i="1"/>
  <c r="Q3979" i="1"/>
  <c r="R3979" i="1"/>
  <c r="Q3980" i="1"/>
  <c r="R3980" i="1"/>
  <c r="Q3981" i="1"/>
  <c r="R3981" i="1"/>
  <c r="Q3982" i="1"/>
  <c r="R3982" i="1"/>
  <c r="Q3983" i="1"/>
  <c r="R3983" i="1"/>
  <c r="Q3984" i="1"/>
  <c r="R3984" i="1"/>
  <c r="Q3985" i="1"/>
  <c r="R3985" i="1"/>
  <c r="Q3986" i="1"/>
  <c r="R3986" i="1"/>
  <c r="Q3987" i="1"/>
  <c r="R3987" i="1"/>
  <c r="Q3988" i="1"/>
  <c r="R3988" i="1"/>
  <c r="Q3989" i="1"/>
  <c r="R3989" i="1"/>
  <c r="Q3990" i="1"/>
  <c r="R3990" i="1"/>
  <c r="Q3991" i="1"/>
  <c r="R3991" i="1"/>
  <c r="Q3992" i="1"/>
  <c r="R3992" i="1"/>
  <c r="Q3993" i="1"/>
  <c r="R3993" i="1"/>
  <c r="Q3994" i="1"/>
  <c r="R3994" i="1"/>
  <c r="Q3995" i="1"/>
  <c r="R3995" i="1"/>
  <c r="Q3996" i="1"/>
  <c r="R3996" i="1"/>
  <c r="Q3997" i="1"/>
  <c r="R3997" i="1"/>
  <c r="Q3998" i="1"/>
  <c r="R3998" i="1"/>
  <c r="Q3999" i="1"/>
  <c r="R3999" i="1"/>
  <c r="Q4000" i="1"/>
  <c r="R4000" i="1"/>
  <c r="Q4001" i="1"/>
  <c r="R4001" i="1"/>
  <c r="Q4002" i="1"/>
  <c r="R4002" i="1"/>
  <c r="Q4003" i="1"/>
  <c r="R4003" i="1"/>
  <c r="Q4004" i="1"/>
  <c r="R4004" i="1"/>
  <c r="Q4005" i="1"/>
  <c r="R4005" i="1"/>
  <c r="Q4006" i="1"/>
  <c r="R4006" i="1"/>
  <c r="Q4007" i="1"/>
  <c r="R4007" i="1"/>
  <c r="Q4008" i="1"/>
  <c r="R4008" i="1"/>
  <c r="Q4009" i="1"/>
  <c r="R4009" i="1"/>
  <c r="Q4010" i="1"/>
  <c r="R4010" i="1"/>
  <c r="Q4011" i="1"/>
  <c r="R4011" i="1"/>
  <c r="Q4012" i="1"/>
  <c r="R4012" i="1"/>
  <c r="Q4013" i="1"/>
  <c r="R4013" i="1"/>
  <c r="Q4014" i="1"/>
  <c r="R4014" i="1"/>
  <c r="Q4015" i="1"/>
  <c r="R4015" i="1"/>
  <c r="Q4016" i="1"/>
  <c r="R4016" i="1"/>
  <c r="Q4017" i="1"/>
  <c r="R4017" i="1"/>
  <c r="Q4018" i="1"/>
  <c r="R4018" i="1"/>
  <c r="Q4019" i="1"/>
  <c r="R4019" i="1"/>
  <c r="Q4020" i="1"/>
  <c r="R4020" i="1"/>
  <c r="Q4021" i="1"/>
  <c r="R4021" i="1"/>
  <c r="Q4022" i="1"/>
  <c r="R4022" i="1"/>
  <c r="Q4023" i="1"/>
  <c r="R4023" i="1"/>
  <c r="Q4024" i="1"/>
  <c r="R4024" i="1"/>
  <c r="Q4025" i="1"/>
  <c r="R4025" i="1"/>
  <c r="Q4026" i="1"/>
  <c r="R4026" i="1"/>
  <c r="Q4027" i="1"/>
  <c r="R4027" i="1"/>
  <c r="Q4028" i="1"/>
  <c r="R4028" i="1"/>
  <c r="Q4029" i="1"/>
  <c r="R4029" i="1"/>
  <c r="Q4030" i="1"/>
  <c r="R4030" i="1"/>
  <c r="Q4031" i="1"/>
  <c r="R4031" i="1"/>
  <c r="Q4032" i="1"/>
  <c r="R4032" i="1"/>
  <c r="Q4033" i="1"/>
  <c r="R4033" i="1"/>
  <c r="Q4034" i="1"/>
  <c r="R4034" i="1"/>
  <c r="Q4035" i="1"/>
  <c r="R4035" i="1"/>
  <c r="Q4036" i="1"/>
  <c r="R4036" i="1"/>
  <c r="Q4037" i="1"/>
  <c r="R4037" i="1"/>
  <c r="Q4038" i="1"/>
  <c r="R4038" i="1"/>
  <c r="Q4039" i="1"/>
  <c r="R4039" i="1"/>
  <c r="Q4040" i="1"/>
  <c r="R4040" i="1"/>
  <c r="Q4041" i="1"/>
  <c r="R4041" i="1"/>
  <c r="Q4042" i="1"/>
  <c r="R4042" i="1"/>
  <c r="Q4043" i="1"/>
  <c r="R4043" i="1"/>
  <c r="Q4044" i="1"/>
  <c r="R4044" i="1"/>
  <c r="Q4045" i="1"/>
  <c r="R4045" i="1"/>
  <c r="Q4046" i="1"/>
  <c r="R4046" i="1"/>
  <c r="Q4047" i="1"/>
  <c r="R4047" i="1"/>
  <c r="Q4048" i="1"/>
  <c r="R4048" i="1"/>
  <c r="Q4049" i="1"/>
  <c r="R4049" i="1"/>
  <c r="Q4050" i="1"/>
  <c r="R4050" i="1"/>
  <c r="Q4051" i="1"/>
  <c r="R4051" i="1"/>
  <c r="Q4052" i="1"/>
  <c r="R4052" i="1"/>
  <c r="Q4053" i="1"/>
  <c r="R4053" i="1"/>
  <c r="Q4054" i="1"/>
  <c r="R4054" i="1"/>
  <c r="Q4055" i="1"/>
  <c r="R4055" i="1"/>
  <c r="Q4056" i="1"/>
  <c r="R4056" i="1"/>
  <c r="Q4057" i="1"/>
  <c r="R4057" i="1"/>
  <c r="Q4058" i="1"/>
  <c r="R4058" i="1"/>
  <c r="Q4059" i="1"/>
  <c r="R4059" i="1"/>
  <c r="Q4060" i="1"/>
  <c r="R4060" i="1"/>
  <c r="Q4061" i="1"/>
  <c r="R4061" i="1"/>
  <c r="Q4062" i="1"/>
  <c r="R4062" i="1"/>
  <c r="Q4063" i="1"/>
  <c r="R4063" i="1"/>
  <c r="Q4064" i="1"/>
  <c r="R4064" i="1"/>
  <c r="Q4065" i="1"/>
  <c r="R4065" i="1"/>
  <c r="Q4066" i="1"/>
  <c r="R4066" i="1"/>
  <c r="Q4067" i="1"/>
  <c r="R4067" i="1"/>
  <c r="Q4068" i="1"/>
  <c r="R4068" i="1"/>
  <c r="Q4069" i="1"/>
  <c r="R4069" i="1"/>
  <c r="Q4070" i="1"/>
  <c r="R4070" i="1"/>
  <c r="Q4071" i="1"/>
  <c r="R4071" i="1"/>
  <c r="Q4072" i="1"/>
  <c r="R4072" i="1"/>
  <c r="Q4073" i="1"/>
  <c r="R4073" i="1"/>
  <c r="Q4074" i="1"/>
  <c r="R4074" i="1"/>
  <c r="Q4075" i="1"/>
  <c r="R4075" i="1"/>
  <c r="Q4076" i="1"/>
  <c r="R4076" i="1"/>
  <c r="Q4077" i="1"/>
  <c r="R4077" i="1"/>
  <c r="Q4078" i="1"/>
  <c r="R4078" i="1"/>
  <c r="Q4079" i="1"/>
  <c r="R4079" i="1"/>
  <c r="Q4080" i="1"/>
  <c r="R4080" i="1"/>
  <c r="Q4081" i="1"/>
  <c r="R4081" i="1"/>
  <c r="Q4082" i="1"/>
  <c r="R4082" i="1"/>
  <c r="Q4083" i="1"/>
  <c r="R4083" i="1"/>
  <c r="Q4084" i="1"/>
  <c r="R4084" i="1"/>
  <c r="Q4085" i="1"/>
  <c r="R4085" i="1"/>
  <c r="Q4086" i="1"/>
  <c r="R4086" i="1"/>
  <c r="Q4087" i="1"/>
  <c r="R4087" i="1"/>
  <c r="Q4088" i="1"/>
  <c r="R4088" i="1"/>
  <c r="Q4089" i="1"/>
  <c r="R4089" i="1"/>
  <c r="Q4090" i="1"/>
  <c r="R4090" i="1"/>
  <c r="Q4091" i="1"/>
  <c r="R4091" i="1"/>
  <c r="Q4092" i="1"/>
  <c r="R4092" i="1"/>
  <c r="Q4093" i="1"/>
  <c r="R4093" i="1"/>
  <c r="Q4094" i="1"/>
  <c r="R4094" i="1"/>
  <c r="Q4095" i="1"/>
  <c r="R4095" i="1"/>
  <c r="Q4096" i="1"/>
  <c r="R4096" i="1"/>
  <c r="Q4097" i="1"/>
  <c r="R4097" i="1"/>
  <c r="Q4098" i="1"/>
  <c r="R4098" i="1"/>
  <c r="Q4099" i="1"/>
  <c r="R4099" i="1"/>
  <c r="Q4100" i="1"/>
  <c r="R4100" i="1"/>
  <c r="Q4101" i="1"/>
  <c r="R4101" i="1"/>
  <c r="Q4102" i="1"/>
  <c r="R4102" i="1"/>
  <c r="Q4103" i="1"/>
  <c r="R4103" i="1"/>
  <c r="Q4104" i="1"/>
  <c r="R4104" i="1"/>
  <c r="Q4105" i="1"/>
  <c r="R4105" i="1"/>
  <c r="Q4106" i="1"/>
  <c r="R4106" i="1"/>
  <c r="Q4107" i="1"/>
  <c r="R4107" i="1"/>
  <c r="Q4108" i="1"/>
  <c r="R4108" i="1"/>
  <c r="Q4109" i="1"/>
  <c r="R4109" i="1"/>
  <c r="Q4110" i="1"/>
  <c r="R4110" i="1"/>
  <c r="Q4111" i="1"/>
  <c r="R4111" i="1"/>
  <c r="Q4112" i="1"/>
  <c r="R4112" i="1"/>
  <c r="Q4113" i="1"/>
  <c r="R4113" i="1"/>
  <c r="Q4114" i="1"/>
  <c r="R4114" i="1"/>
  <c r="Q4115" i="1"/>
  <c r="R4115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I9" i="5" l="1"/>
  <c r="H10" i="5"/>
  <c r="H11" i="5"/>
  <c r="G10" i="5"/>
  <c r="I8" i="5"/>
  <c r="H12" i="5"/>
  <c r="G5" i="5"/>
  <c r="I2" i="5"/>
  <c r="G6" i="5"/>
  <c r="I3" i="5"/>
  <c r="I11" i="5"/>
  <c r="I6" i="5"/>
  <c r="G4" i="5"/>
  <c r="G12" i="5"/>
  <c r="H6" i="5"/>
  <c r="I4" i="5"/>
  <c r="I12" i="5"/>
  <c r="G8" i="5"/>
  <c r="H2" i="5"/>
  <c r="I5" i="5"/>
  <c r="G2" i="5"/>
  <c r="H4" i="5"/>
  <c r="G3" i="5"/>
  <c r="H5" i="5"/>
  <c r="H3" i="5"/>
</calcChain>
</file>

<file path=xl/sharedStrings.xml><?xml version="1.0" encoding="utf-8"?>
<sst xmlns="http://schemas.openxmlformats.org/spreadsheetml/2006/main" count="24818" uniqueCount="8400">
  <si>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</si>
  <si>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</si>
  <si>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</si>
  <si>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</si>
  <si>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</si>
  <si>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</si>
  <si>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</si>
  <si>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</si>
  <si>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</si>
  <si>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</si>
  <si>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</si>
  <si>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</si>
  <si>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</si>
  <si>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</si>
  <si>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</si>
  <si>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</si>
  <si>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</si>
  <si>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</si>
  <si>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</si>
  <si>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</si>
  <si>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</si>
  <si>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</si>
  <si>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</si>
  <si>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</si>
  <si>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</si>
  <si>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</si>
  <si>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</si>
  <si>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</si>
  <si>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</si>
  <si>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</si>
  <si>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</si>
  <si>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</si>
  <si>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</si>
  <si>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</si>
  <si>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</si>
  <si>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</si>
  <si>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</si>
  <si>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</si>
  <si>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</si>
  <si>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</si>
  <si>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</si>
  <si>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</si>
  <si>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</si>
  <si>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</si>
  <si>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</si>
  <si>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</si>
  <si>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</si>
  <si>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</si>
  <si>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</si>
  <si>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</si>
  <si>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</si>
  <si>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</si>
  <si>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</si>
  <si>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</si>
  <si>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</si>
  <si>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</si>
  <si>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</si>
  <si>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</si>
  <si>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</si>
  <si>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</si>
  <si>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</si>
  <si>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</si>
  <si>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</si>
  <si>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</si>
  <si>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</si>
  <si>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</si>
  <si>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</si>
  <si>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</si>
  <si>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</si>
  <si>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</si>
  <si>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</si>
  <si>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</si>
  <si>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</si>
  <si>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</si>
  <si>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</si>
  <si>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</si>
  <si>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</si>
  <si>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</si>
  <si>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</si>
  <si>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</si>
  <si>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</si>
  <si>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</si>
  <si>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</si>
  <si>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</si>
  <si>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</si>
  <si>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</si>
  <si>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</si>
  <si>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</si>
  <si>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</si>
  <si>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</si>
  <si>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</si>
  <si>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</si>
  <si>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</si>
  <si>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</si>
  <si>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</si>
  <si>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</si>
  <si>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</si>
  <si>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</si>
  <si>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</si>
  <si>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</si>
  <si>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</si>
  <si>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</si>
  <si>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</si>
  <si>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</si>
  <si>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</si>
  <si>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</si>
  <si>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</si>
  <si>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</si>
  <si>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</si>
  <si>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</si>
  <si>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</si>
  <si>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</si>
  <si>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</si>
  <si>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</si>
  <si>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</si>
  <si>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</si>
  <si>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</si>
  <si>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</si>
  <si>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</si>
  <si>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</si>
  <si>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</si>
  <si>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</si>
  <si>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</si>
  <si>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</si>
  <si>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</si>
  <si>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</si>
  <si>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</si>
  <si>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</si>
  <si>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</si>
  <si>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</si>
  <si>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</si>
  <si>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</si>
  <si>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</si>
  <si>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</si>
  <si>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</si>
  <si>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</si>
  <si>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</si>
  <si>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</si>
  <si>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</si>
  <si>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</si>
  <si>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</si>
  <si>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</si>
  <si>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</si>
  <si>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</si>
  <si>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</si>
  <si>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</si>
  <si>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</si>
  <si>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</si>
  <si>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</si>
  <si>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</si>
  <si>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</si>
  <si>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</si>
  <si>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</si>
  <si>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</si>
  <si>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</si>
  <si>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</si>
  <si>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</si>
  <si>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</si>
  <si>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</si>
  <si>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</si>
  <si>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</si>
  <si>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</si>
  <si>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</si>
  <si>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</si>
  <si>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</si>
  <si>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</si>
  <si>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</si>
  <si>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</si>
  <si>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</si>
  <si>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</si>
  <si>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</si>
  <si>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</si>
  <si>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</si>
  <si>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</si>
  <si>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</si>
  <si>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</si>
  <si>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</si>
  <si>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</si>
  <si>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</si>
  <si>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</si>
  <si>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</si>
  <si>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</si>
  <si>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</si>
  <si>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</si>
  <si>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</si>
  <si>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</si>
  <si>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</si>
  <si>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</si>
  <si>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</si>
  <si>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</si>
  <si>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</si>
  <si>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</si>
  <si>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</si>
  <si>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</si>
  <si>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</si>
  <si>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</si>
  <si>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</si>
  <si>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</si>
  <si>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</si>
  <si>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</si>
  <si>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</si>
  <si>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</si>
  <si>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</si>
  <si>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</si>
  <si>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</si>
  <si>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</si>
  <si>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</si>
  <si>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</si>
  <si>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</si>
  <si>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</si>
  <si>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</si>
  <si>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</si>
  <si>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</si>
  <si>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</si>
  <si>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</si>
  <si>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</si>
  <si>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</si>
  <si>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</si>
  <si>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</si>
  <si>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</si>
  <si>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</si>
  <si>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</si>
  <si>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</si>
  <si>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</si>
  <si>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</si>
  <si>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</si>
  <si>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</si>
  <si>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</si>
  <si>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</si>
  <si>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</si>
  <si>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</si>
  <si>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</si>
  <si>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</si>
  <si>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</si>
  <si>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</si>
  <si>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</si>
  <si>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</si>
  <si>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</si>
  <si>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</si>
  <si>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</si>
  <si>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</si>
  <si>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</si>
  <si>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</si>
  <si>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</si>
  <si>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</si>
  <si>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</si>
  <si>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</si>
  <si>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</si>
  <si>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</si>
  <si>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</si>
  <si>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</si>
  <si>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</si>
  <si>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</si>
  <si>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</si>
  <si>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</si>
  <si>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</si>
  <si>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</si>
  <si>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</si>
  <si>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</si>
  <si>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</si>
  <si>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</si>
  <si>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</si>
  <si>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</si>
  <si>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</si>
  <si>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</si>
  <si>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</si>
  <si>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</si>
  <si>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</si>
  <si>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</si>
  <si>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</si>
  <si>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</si>
  <si>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</si>
  <si>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</si>
  <si>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</si>
  <si>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</si>
  <si>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</si>
  <si>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</si>
  <si>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</si>
  <si>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</si>
  <si>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</si>
  <si>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</si>
  <si>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</si>
  <si>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</si>
  <si>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</si>
  <si>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</si>
  <si>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</si>
  <si>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</si>
  <si>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</si>
  <si>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</si>
  <si>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</si>
  <si>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</si>
  <si>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</si>
  <si>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</si>
  <si>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</si>
  <si>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</si>
  <si>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</si>
  <si>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</si>
  <si>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</si>
  <si>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</si>
  <si>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</si>
  <si>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</si>
  <si>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</si>
  <si>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</si>
  <si>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</si>
  <si>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</si>
  <si>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</si>
  <si>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</si>
  <si>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</si>
  <si>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</si>
  <si>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</si>
  <si>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</si>
  <si>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</si>
  <si>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</si>
  <si>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</si>
  <si>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</si>
  <si>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</si>
  <si>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</si>
  <si>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</si>
  <si>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</si>
  <si>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</si>
  <si>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</si>
  <si>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</si>
  <si>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</si>
  <si>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</si>
  <si>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</si>
  <si>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</si>
  <si>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</si>
  <si>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</si>
  <si>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</si>
  <si>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</si>
  <si>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</si>
  <si>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</si>
  <si>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</si>
  <si>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</si>
  <si>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</si>
  <si>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</si>
  <si>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</si>
  <si>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</si>
  <si>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</si>
  <si>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</si>
  <si>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</si>
  <si>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</si>
  <si>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</si>
  <si>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</si>
  <si>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</si>
  <si>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</si>
  <si>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</si>
  <si>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</si>
  <si>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</si>
  <si>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</si>
  <si>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</si>
  <si>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</si>
  <si>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</si>
  <si>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</si>
  <si>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</si>
  <si>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</si>
  <si>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</si>
  <si>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</si>
  <si>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</si>
  <si>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</si>
  <si>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</si>
  <si>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</si>
  <si>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</si>
  <si>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</si>
  <si>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</si>
  <si>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</si>
  <si>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</si>
  <si>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</si>
  <si>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</si>
  <si>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</si>
  <si>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</si>
  <si>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</si>
  <si>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</si>
  <si>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</si>
  <si>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</si>
  <si>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</si>
  <si>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</si>
  <si>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</si>
  <si>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</si>
  <si>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</si>
  <si>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</si>
  <si>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</si>
  <si>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</si>
  <si>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</si>
  <si>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</si>
  <si>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</si>
  <si>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</si>
  <si>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</si>
  <si>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</si>
  <si>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</si>
  <si>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</si>
  <si>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</si>
  <si>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</si>
  <si>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</si>
  <si>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</si>
  <si>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</si>
  <si>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</si>
  <si>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</si>
  <si>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</si>
  <si>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</si>
  <si>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</si>
  <si>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</si>
  <si>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</si>
  <si>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</si>
  <si>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</si>
  <si>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</si>
  <si>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</si>
  <si>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</si>
  <si>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</si>
  <si>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</si>
  <si>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</si>
  <si>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</si>
  <si>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</si>
  <si>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</si>
  <si>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</si>
  <si>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</si>
  <si>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</si>
  <si>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</si>
  <si>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</si>
  <si>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</si>
  <si>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</si>
  <si>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</si>
  <si>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</si>
  <si>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</si>
  <si>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</si>
  <si>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</si>
  <si>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</si>
  <si>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</si>
  <si>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</si>
  <si>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</si>
  <si>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</si>
  <si>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</si>
  <si>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</si>
  <si>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</si>
  <si>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</si>
  <si>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</si>
  <si>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</si>
  <si>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</si>
  <si>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</si>
  <si>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</si>
  <si>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</si>
  <si>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</si>
  <si>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</si>
  <si>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</si>
  <si>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</si>
  <si>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</si>
  <si>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</si>
  <si>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</si>
  <si>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</si>
  <si>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</si>
  <si>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</si>
  <si>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</si>
  <si>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</si>
  <si>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</si>
  <si>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</si>
  <si>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</si>
  <si>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</si>
  <si>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</si>
  <si>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</si>
  <si>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</si>
  <si>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</si>
  <si>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</si>
  <si>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</si>
  <si>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</si>
  <si>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</si>
  <si>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</si>
  <si>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</si>
  <si>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</si>
  <si>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</si>
  <si>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</si>
  <si>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</si>
  <si>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</si>
  <si>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</si>
  <si>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</si>
  <si>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</si>
  <si>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</si>
  <si>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</si>
  <si>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</si>
  <si>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</si>
  <si>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</si>
  <si>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</si>
  <si>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</si>
  <si>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</si>
  <si>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</si>
  <si>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</si>
  <si>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</si>
  <si>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</si>
  <si>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</si>
  <si>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</si>
  <si>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</si>
  <si>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</si>
  <si>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</si>
  <si>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</si>
  <si>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</si>
  <si>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</si>
  <si>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</si>
  <si>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</si>
  <si>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</si>
  <si>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</si>
  <si>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</si>
  <si>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</si>
  <si>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</si>
  <si>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</si>
  <si>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</si>
  <si>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</si>
  <si>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</si>
  <si>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</si>
  <si>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</si>
  <si>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</si>
  <si>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</si>
  <si>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</si>
  <si>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</si>
  <si>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</si>
  <si>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</si>
  <si>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</si>
  <si>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</si>
  <si>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</si>
  <si>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</si>
  <si>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</si>
  <si>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</si>
  <si>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</si>
  <si>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</si>
  <si>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</si>
  <si>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</si>
  <si>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</si>
  <si>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</si>
  <si>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</si>
  <si>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</si>
  <si>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</si>
  <si>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</si>
  <si>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</si>
  <si>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</si>
  <si>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</si>
  <si>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</si>
  <si>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</si>
  <si>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</si>
  <si>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</si>
  <si>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</si>
  <si>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</si>
  <si>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</si>
  <si>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</si>
  <si>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</si>
  <si>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</si>
  <si>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</si>
  <si>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</si>
  <si>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</si>
  <si>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</si>
  <si>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</si>
  <si>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</si>
  <si>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</si>
  <si>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</si>
  <si>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</si>
  <si>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</si>
  <si>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</si>
  <si>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</si>
  <si>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</si>
  <si>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</si>
  <si>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</si>
  <si>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</si>
  <si>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</si>
  <si>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</si>
  <si>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</si>
  <si>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</si>
  <si>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</si>
  <si>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</si>
  <si>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</si>
  <si>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</si>
  <si>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</si>
  <si>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</si>
  <si>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</si>
  <si>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</si>
  <si>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</si>
  <si>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</si>
  <si>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</si>
  <si>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</si>
  <si>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</si>
  <si>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</si>
  <si>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</si>
  <si>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</si>
  <si>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</si>
  <si>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</si>
  <si>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</si>
  <si>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</si>
  <si>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</si>
  <si>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</si>
  <si>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</si>
  <si>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</si>
  <si>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</si>
  <si>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</si>
  <si>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</si>
  <si>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</si>
  <si>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</si>
  <si>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</si>
  <si>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</si>
  <si>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</si>
  <si>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</si>
  <si>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</si>
  <si>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</si>
  <si>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</si>
  <si>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</si>
  <si>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</si>
  <si>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</si>
  <si>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</si>
  <si>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</si>
  <si>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</si>
  <si>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</si>
  <si>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</si>
  <si>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</si>
  <si>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</si>
  <si>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</si>
  <si>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</si>
  <si>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</si>
  <si>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</si>
  <si>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</si>
  <si>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</si>
  <si>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</si>
  <si>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</si>
  <si>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</si>
  <si>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</si>
  <si>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</si>
  <si>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</si>
  <si>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</si>
  <si>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</si>
  <si>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</si>
  <si>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</si>
  <si>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</si>
  <si>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</si>
  <si>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</si>
  <si>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</si>
  <si>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</si>
  <si>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</si>
  <si>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</si>
  <si>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</si>
  <si>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</si>
  <si>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</si>
  <si>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</si>
  <si>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</si>
  <si>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</si>
  <si>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</si>
  <si>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</si>
  <si>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</si>
  <si>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</si>
  <si>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</si>
  <si>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</si>
  <si>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</si>
  <si>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</si>
  <si>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</si>
  <si>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</si>
  <si>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</si>
  <si>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</si>
  <si>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</si>
  <si>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</si>
  <si>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</si>
  <si>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</si>
  <si>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</si>
  <si>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</si>
  <si>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</si>
  <si>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</si>
  <si>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</si>
  <si>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</si>
  <si>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</si>
  <si>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</si>
  <si>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</si>
  <si>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</si>
  <si>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</si>
  <si>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</si>
  <si>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</si>
  <si>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</si>
  <si>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</si>
  <si>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</si>
  <si>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</si>
  <si>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</si>
  <si>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</si>
  <si>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</si>
  <si>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</si>
  <si>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</si>
  <si>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</si>
  <si>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</si>
  <si>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</si>
  <si>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</si>
  <si>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</si>
  <si>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</si>
  <si>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</si>
  <si>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</si>
  <si>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</si>
  <si>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</si>
  <si>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</si>
  <si>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</si>
  <si>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</si>
  <si>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</si>
  <si>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</si>
  <si>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</si>
  <si>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</si>
  <si>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</si>
  <si>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</si>
  <si>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</si>
  <si>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</si>
  <si>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</si>
  <si>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</si>
  <si>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</si>
  <si>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</si>
  <si>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</si>
  <si>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</si>
  <si>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</si>
  <si>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</si>
  <si>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</si>
  <si>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</si>
  <si>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</si>
  <si>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</si>
  <si>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</si>
  <si>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</si>
  <si>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</si>
  <si>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</si>
  <si>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</si>
  <si>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</si>
  <si>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</si>
  <si>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</si>
  <si>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</si>
  <si>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</si>
  <si>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</si>
  <si>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</si>
  <si>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</si>
  <si>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</si>
  <si>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</si>
  <si>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</si>
  <si>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</si>
  <si>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</si>
  <si>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</si>
  <si>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</si>
  <si>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</si>
  <si>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</si>
  <si>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</si>
  <si>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</si>
  <si>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</si>
  <si>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</si>
  <si>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</si>
  <si>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</si>
  <si>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</si>
  <si>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</si>
  <si>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</si>
  <si>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</si>
  <si>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</si>
  <si>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</si>
  <si>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</si>
  <si>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</si>
  <si>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</si>
  <si>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</si>
  <si>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</si>
  <si>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</si>
  <si>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</si>
  <si>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</si>
  <si>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</si>
  <si>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</si>
  <si>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</si>
  <si>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</si>
  <si>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</si>
  <si>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</si>
  <si>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</si>
  <si>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</si>
  <si>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</si>
  <si>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</si>
  <si>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</si>
  <si>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</si>
  <si>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</si>
  <si>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</si>
  <si>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</si>
  <si>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</si>
  <si>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</si>
  <si>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</si>
  <si>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</si>
  <si>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</si>
  <si>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</si>
  <si>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</si>
  <si>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</si>
  <si>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</si>
  <si>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</si>
  <si>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</si>
  <si>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</si>
  <si>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</si>
  <si>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</si>
  <si>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</si>
  <si>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</si>
  <si>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</si>
  <si>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</si>
  <si>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</si>
  <si>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</si>
  <si>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</si>
  <si>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</si>
  <si>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</si>
  <si>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</si>
  <si>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</si>
  <si>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</si>
  <si>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</si>
  <si>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</si>
  <si>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</si>
  <si>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</si>
  <si>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</si>
  <si>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</si>
  <si>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</si>
  <si>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</si>
  <si>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</si>
  <si>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</si>
  <si>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</si>
  <si>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</si>
  <si>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</si>
  <si>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</si>
  <si>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</si>
  <si>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</si>
  <si>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</si>
  <si>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</si>
  <si>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</si>
  <si>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</si>
  <si>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</si>
  <si>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</si>
  <si>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</si>
  <si>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</si>
  <si>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</si>
  <si>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</si>
  <si>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</si>
  <si>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</si>
  <si>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</si>
  <si>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</si>
  <si>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</si>
  <si>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</si>
  <si>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</si>
  <si>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</si>
  <si>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</si>
  <si>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</si>
  <si>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</si>
  <si>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</si>
  <si>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</si>
  <si>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</si>
  <si>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</si>
  <si>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</si>
  <si>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</si>
  <si>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</si>
  <si>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</si>
  <si>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</si>
  <si>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</si>
  <si>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</si>
  <si>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</si>
  <si>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</si>
  <si>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</si>
  <si>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</si>
  <si>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</si>
  <si>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</si>
  <si>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</si>
  <si>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</si>
  <si>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</si>
  <si>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</si>
  <si>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</si>
  <si>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</si>
  <si>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</si>
  <si>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</si>
  <si>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</si>
  <si>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</si>
  <si>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</si>
  <si>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</si>
  <si>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</si>
  <si>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</si>
  <si>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</si>
  <si>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</si>
  <si>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</si>
  <si>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</si>
  <si>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</si>
  <si>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</si>
  <si>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</si>
  <si>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</si>
  <si>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</si>
  <si>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</si>
  <si>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</si>
  <si>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</si>
  <si>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</si>
  <si>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</si>
  <si>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</si>
  <si>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</si>
  <si>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</si>
  <si>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</si>
  <si>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</si>
  <si>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</si>
  <si>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</si>
  <si>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</si>
  <si>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</si>
  <si>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</si>
  <si>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</si>
  <si>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</si>
  <si>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</si>
  <si>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</si>
  <si>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</si>
  <si>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</si>
  <si>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</si>
  <si>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</si>
  <si>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</si>
  <si>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</si>
  <si>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</si>
  <si>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</si>
  <si>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</si>
  <si>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</si>
  <si>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</si>
  <si>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</si>
  <si>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</si>
  <si>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</si>
  <si>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</si>
  <si>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</si>
  <si>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</si>
  <si>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</si>
  <si>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</si>
  <si>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</si>
  <si>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</si>
  <si>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</si>
  <si>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</si>
  <si>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</si>
  <si>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</si>
  <si>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</si>
  <si>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</si>
  <si>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</si>
  <si>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</si>
  <si>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</si>
  <si>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</si>
  <si>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</si>
  <si>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</si>
  <si>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</si>
  <si>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</si>
  <si>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</si>
  <si>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</si>
  <si>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</si>
  <si>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</si>
  <si>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</si>
  <si>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</si>
  <si>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</si>
  <si>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</si>
  <si>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</si>
  <si>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</si>
  <si>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</si>
  <si>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</si>
  <si>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</si>
  <si>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</si>
  <si>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</si>
  <si>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</si>
  <si>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</si>
  <si>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</si>
  <si>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</si>
  <si>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</si>
  <si>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</si>
  <si>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</si>
  <si>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</si>
  <si>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</si>
  <si>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</si>
  <si>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</si>
  <si>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</si>
  <si>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</si>
  <si>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</si>
  <si>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</si>
  <si>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</si>
  <si>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</si>
  <si>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</si>
  <si>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</si>
  <si>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</si>
  <si>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</si>
  <si>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</si>
  <si>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</si>
  <si>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</si>
  <si>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</si>
  <si>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</si>
  <si>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</si>
  <si>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</si>
  <si>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</si>
  <si>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</si>
  <si>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</si>
  <si>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</si>
  <si>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</si>
  <si>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</si>
  <si>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</si>
  <si>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</si>
  <si>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</si>
  <si>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</si>
  <si>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</si>
  <si>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</si>
  <si>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</si>
  <si>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</si>
  <si>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</si>
  <si>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</si>
  <si>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</si>
  <si>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</si>
  <si>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</si>
  <si>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</si>
  <si>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</si>
  <si>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</si>
  <si>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</si>
  <si>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</si>
  <si>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</si>
  <si>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</si>
  <si>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</si>
  <si>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</si>
  <si>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</si>
  <si>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</si>
  <si>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</si>
  <si>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</si>
  <si>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</si>
  <si>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</si>
  <si>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</si>
  <si>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</si>
  <si>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</si>
  <si>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</si>
  <si>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</si>
  <si>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</si>
  <si>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</si>
  <si>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</si>
  <si>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</si>
  <si>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</si>
  <si>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</si>
  <si>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</si>
  <si>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</si>
  <si>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</si>
  <si>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</si>
  <si>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</si>
  <si>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</si>
  <si>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</si>
  <si>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</si>
  <si>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</si>
  <si>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</si>
  <si>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</si>
  <si>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</si>
  <si>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</si>
  <si>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</si>
  <si>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</si>
  <si>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</si>
  <si>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</si>
  <si>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</si>
  <si>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</si>
  <si>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</si>
  <si>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</si>
  <si>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</si>
  <si>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</si>
  <si>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</si>
  <si>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</si>
  <si>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</si>
  <si>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</si>
  <si>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</si>
  <si>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</si>
  <si>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</si>
  <si>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</si>
  <si>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</si>
  <si>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</si>
  <si>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</si>
  <si>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</si>
  <si>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</si>
  <si>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</si>
  <si>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</si>
  <si>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</si>
  <si>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</si>
  <si>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</si>
  <si>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</si>
  <si>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</si>
  <si>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</si>
  <si>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</si>
  <si>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</si>
  <si>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</si>
  <si>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</si>
  <si>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</si>
  <si>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</si>
  <si>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</si>
  <si>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</si>
  <si>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</si>
  <si>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</si>
  <si>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</si>
  <si>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</si>
  <si>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</si>
  <si>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</si>
  <si>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</si>
  <si>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</si>
  <si>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</si>
  <si>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</si>
  <si>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</si>
  <si>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</si>
  <si>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</si>
  <si>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</si>
  <si>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</si>
  <si>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</si>
  <si>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</si>
  <si>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</si>
  <si>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</si>
  <si>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</si>
  <si>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</si>
  <si>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</si>
  <si>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</si>
  <si>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</si>
  <si>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</si>
  <si>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</si>
  <si>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</si>
  <si>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</si>
  <si>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</si>
  <si>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</si>
  <si>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</si>
  <si>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</si>
  <si>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</si>
  <si>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</si>
  <si>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</si>
  <si>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</si>
  <si>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</si>
  <si>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</si>
  <si>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</si>
  <si>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</si>
  <si>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</si>
  <si>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</si>
  <si>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</si>
  <si>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</si>
  <si>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</si>
  <si>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</si>
  <si>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</si>
  <si>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</si>
  <si>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</si>
  <si>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</si>
  <si>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</si>
  <si>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</si>
  <si>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</si>
  <si>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</si>
  <si>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</si>
  <si>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</si>
  <si>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</si>
  <si>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</si>
  <si>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</si>
  <si>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</si>
  <si>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</si>
  <si>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</si>
  <si>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</si>
  <si>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</si>
  <si>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</si>
  <si>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</si>
  <si>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</si>
  <si>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</si>
  <si>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</si>
  <si>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</si>
  <si>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</si>
  <si>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</si>
  <si>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</si>
  <si>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</si>
  <si>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</si>
  <si>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</si>
  <si>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</si>
  <si>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</si>
  <si>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</si>
  <si>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</si>
  <si>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</si>
  <si>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</si>
  <si>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</si>
  <si>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</si>
  <si>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</si>
  <si>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</si>
  <si>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</si>
  <si>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</si>
  <si>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</si>
  <si>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</si>
  <si>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</si>
  <si>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</si>
  <si>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</si>
  <si>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</si>
  <si>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</si>
  <si>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</si>
  <si>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</si>
  <si>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</si>
  <si>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</si>
  <si>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</si>
  <si>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</si>
  <si>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</si>
  <si>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</si>
  <si>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</si>
  <si>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</si>
  <si>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</si>
  <si>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</si>
  <si>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</si>
  <si>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</si>
  <si>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</si>
  <si>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</si>
  <si>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</si>
  <si>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</si>
  <si>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</si>
  <si>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</si>
  <si>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</si>
  <si>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</si>
  <si>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</si>
  <si>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</si>
  <si>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</si>
  <si>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</si>
  <si>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</si>
  <si>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</si>
  <si>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</si>
  <si>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</si>
  <si>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</si>
  <si>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</si>
  <si>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</si>
  <si>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</si>
  <si>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</si>
  <si>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</si>
  <si>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</si>
  <si>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</si>
  <si>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</si>
  <si>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</si>
  <si>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</si>
  <si>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</si>
  <si>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</si>
  <si>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</si>
  <si>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</si>
  <si>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</si>
  <si>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</si>
  <si>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</si>
  <si>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</si>
  <si>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</si>
  <si>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</si>
  <si>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</si>
  <si>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</si>
  <si>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</si>
  <si>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</si>
  <si>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</si>
  <si>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</si>
  <si>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</si>
  <si>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</si>
  <si>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</si>
  <si>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</si>
  <si>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</si>
  <si>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</si>
  <si>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</si>
  <si>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</si>
  <si>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</si>
  <si>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</si>
  <si>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</si>
  <si>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</si>
  <si>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</si>
  <si>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</si>
  <si>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</si>
  <si>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</si>
  <si>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</si>
  <si>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</si>
  <si>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</si>
  <si>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</si>
  <si>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</si>
  <si>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</si>
  <si>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</si>
  <si>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</si>
  <si>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</si>
  <si>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</si>
  <si>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</si>
  <si>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</si>
  <si>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</si>
  <si>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</si>
  <si>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</si>
  <si>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</si>
  <si>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</si>
  <si>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</si>
  <si>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</si>
  <si>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</si>
  <si>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</si>
  <si>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</si>
  <si>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</si>
  <si>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</si>
  <si>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</si>
  <si>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</si>
  <si>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</si>
  <si>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</si>
  <si>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</si>
  <si>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</si>
  <si>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</si>
  <si>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</si>
  <si>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</si>
  <si>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</si>
  <si>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</si>
  <si>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</si>
  <si>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</si>
  <si>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</si>
  <si>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</si>
  <si>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</si>
  <si>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</si>
  <si>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</si>
  <si>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</si>
  <si>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</si>
  <si>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</si>
  <si>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</si>
  <si>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</si>
  <si>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</si>
  <si>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</si>
  <si>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</si>
  <si>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</si>
  <si>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</si>
  <si>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</si>
  <si>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</si>
  <si>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</si>
  <si>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</si>
  <si>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</si>
  <si>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</si>
  <si>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</si>
  <si>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</si>
  <si>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</si>
  <si>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</si>
  <si>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</si>
  <si>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</si>
  <si>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</si>
  <si>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</si>
  <si>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</si>
  <si>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</si>
  <si>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</si>
  <si>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</si>
  <si>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</si>
  <si>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</si>
  <si>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</si>
  <si>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</si>
  <si>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</si>
  <si>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</si>
  <si>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</si>
  <si>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</si>
  <si>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</si>
  <si>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</si>
  <si>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</si>
  <si>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</si>
  <si>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</si>
  <si>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</si>
  <si>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</si>
  <si>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</si>
  <si>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</si>
  <si>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</si>
  <si>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</si>
  <si>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</si>
  <si>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</si>
  <si>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</si>
  <si>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</si>
  <si>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</si>
  <si>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</si>
  <si>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</si>
  <si>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</si>
  <si>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</si>
  <si>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</si>
  <si>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</si>
  <si>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</si>
  <si>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</si>
  <si>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</si>
  <si>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</si>
  <si>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</si>
  <si>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</si>
  <si>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</si>
  <si>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</si>
  <si>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</si>
  <si>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</si>
  <si>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</si>
  <si>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</si>
  <si>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</si>
  <si>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</si>
  <si>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</si>
  <si>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</si>
  <si>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</si>
  <si>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</si>
  <si>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</si>
  <si>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</si>
  <si>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</si>
  <si>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</si>
  <si>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</si>
  <si>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</si>
  <si>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</si>
  <si>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</si>
  <si>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</si>
  <si>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</si>
  <si>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</si>
  <si>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</si>
  <si>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</si>
  <si>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</si>
  <si>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</si>
  <si>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</si>
  <si>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</si>
  <si>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</si>
  <si>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</si>
  <si>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</si>
  <si>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</si>
  <si>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</si>
  <si>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</si>
  <si>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</si>
  <si>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</si>
  <si>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</si>
  <si>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</si>
  <si>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</si>
  <si>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</si>
  <si>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</si>
  <si>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</si>
  <si>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</si>
  <si>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</si>
  <si>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</si>
  <si>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</si>
  <si>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</si>
  <si>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</si>
  <si>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</si>
  <si>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</si>
  <si>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</si>
  <si>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</si>
  <si>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</si>
  <si>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</si>
  <si>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</si>
  <si>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</si>
  <si>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</si>
  <si>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</si>
  <si>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</si>
  <si>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</si>
  <si>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</si>
  <si>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</si>
  <si>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</si>
  <si>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</si>
  <si>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</si>
  <si>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</si>
  <si>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</si>
  <si>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</si>
  <si>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</si>
  <si>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</si>
  <si>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</si>
  <si>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</si>
  <si>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</si>
  <si>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</si>
  <si>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</si>
  <si>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</si>
  <si>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</si>
  <si>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</si>
  <si>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</si>
  <si>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</si>
  <si>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</si>
  <si>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</si>
  <si>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</si>
  <si>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</si>
  <si>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</si>
  <si>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</si>
  <si>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</si>
  <si>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</si>
  <si>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</si>
  <si>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</si>
  <si>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</si>
  <si>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</si>
  <si>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</si>
  <si>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</si>
  <si>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</si>
  <si>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</si>
  <si>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</si>
  <si>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</si>
  <si>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</si>
  <si>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</si>
  <si>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</si>
  <si>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</si>
  <si>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</si>
  <si>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</si>
  <si>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</si>
  <si>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</si>
  <si>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</si>
  <si>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</si>
  <si>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</si>
  <si>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</si>
  <si>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</si>
  <si>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</si>
  <si>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</si>
  <si>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</si>
  <si>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</si>
  <si>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</si>
  <si>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</si>
  <si>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</si>
  <si>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</si>
  <si>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</si>
  <si>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</si>
  <si>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</si>
  <si>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</si>
  <si>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</si>
  <si>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</si>
  <si>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</si>
  <si>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</si>
  <si>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</si>
  <si>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</si>
  <si>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</si>
  <si>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</si>
  <si>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</si>
  <si>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</si>
  <si>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</si>
  <si>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</si>
  <si>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</si>
  <si>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</si>
  <si>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</si>
  <si>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</si>
  <si>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</si>
  <si>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</si>
  <si>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</si>
  <si>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</si>
  <si>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</si>
  <si>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</si>
  <si>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</si>
  <si>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</si>
  <si>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</si>
  <si>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</si>
  <si>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</si>
  <si>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</si>
  <si>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</si>
  <si>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</si>
  <si>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</si>
  <si>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</si>
  <si>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</si>
  <si>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</si>
  <si>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</si>
  <si>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</si>
  <si>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</si>
  <si>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</si>
  <si>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</si>
  <si>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</si>
  <si>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</si>
  <si>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</si>
  <si>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</si>
  <si>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</si>
  <si>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</si>
  <si>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</si>
  <si>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</si>
  <si>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</si>
  <si>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</si>
  <si>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</si>
  <si>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</si>
  <si>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</si>
  <si>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</si>
  <si>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</si>
  <si>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</si>
  <si>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</si>
  <si>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</si>
  <si>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</si>
  <si>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</si>
  <si>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</si>
  <si>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</si>
  <si>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</si>
  <si>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</si>
  <si>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</si>
  <si>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</si>
  <si>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</si>
  <si>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</si>
  <si>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</si>
  <si>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</si>
  <si>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</si>
  <si>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</si>
  <si>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</si>
  <si>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</si>
  <si>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</si>
  <si>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</si>
  <si>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</si>
  <si>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</si>
  <si>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</si>
  <si>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</si>
  <si>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</si>
  <si>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</si>
  <si>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</si>
  <si>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</si>
  <si>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</si>
  <si>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</si>
  <si>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</si>
  <si>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</si>
  <si>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</si>
  <si>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</si>
  <si>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</si>
  <si>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</si>
  <si>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</si>
  <si>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</si>
  <si>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</si>
  <si>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</si>
  <si>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</si>
  <si>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</si>
  <si>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</si>
  <si>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</si>
  <si>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</si>
  <si>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</si>
  <si>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</si>
  <si>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</si>
  <si>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</si>
  <si>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</si>
  <si>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</si>
  <si>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</si>
  <si>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</si>
  <si>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</si>
  <si>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</si>
  <si>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</si>
  <si>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</si>
  <si>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</si>
  <si>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</si>
  <si>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</si>
  <si>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</si>
  <si>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</si>
  <si>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</si>
  <si>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</si>
  <si>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</si>
  <si>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</si>
  <si>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</si>
  <si>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</si>
  <si>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</si>
  <si>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</si>
  <si>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</si>
  <si>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</si>
  <si>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</si>
  <si>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</si>
  <si>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</si>
  <si>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</si>
  <si>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</si>
  <si>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</si>
  <si>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</si>
  <si>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</si>
  <si>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</si>
  <si>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</si>
  <si>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</si>
  <si>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</si>
  <si>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</si>
  <si>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</si>
  <si>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</si>
  <si>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</si>
  <si>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</si>
  <si>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</si>
  <si>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</si>
  <si>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</si>
  <si>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</si>
  <si>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</si>
  <si>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</si>
  <si>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</si>
  <si>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</si>
  <si>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</si>
  <si>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</si>
  <si>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</si>
  <si>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</si>
  <si>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</si>
  <si>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</si>
  <si>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</si>
  <si>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</si>
  <si>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</si>
  <si>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</si>
  <si>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</si>
  <si>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</si>
  <si>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</si>
  <si>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</si>
  <si>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</si>
  <si>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</si>
  <si>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</si>
  <si>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</si>
  <si>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</si>
  <si>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</si>
  <si>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</si>
  <si>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</si>
  <si>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</si>
  <si>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</si>
  <si>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</si>
  <si>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</si>
  <si>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</si>
  <si>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</si>
  <si>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</si>
  <si>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</si>
  <si>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</si>
  <si>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</si>
  <si>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</si>
  <si>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</si>
  <si>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</si>
  <si>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</si>
  <si>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</si>
  <si>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</si>
  <si>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</si>
  <si>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</si>
  <si>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</si>
  <si>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</si>
  <si>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</si>
  <si>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</si>
  <si>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</si>
  <si>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</si>
  <si>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</si>
  <si>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</si>
  <si>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</si>
  <si>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</si>
  <si>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</si>
  <si>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</si>
  <si>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</si>
  <si>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</si>
  <si>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</si>
  <si>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</si>
  <si>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</si>
  <si>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</si>
  <si>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</si>
  <si>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</si>
  <si>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</si>
  <si>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</si>
  <si>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</si>
  <si>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</si>
  <si>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</si>
  <si>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</si>
  <si>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</si>
  <si>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</si>
  <si>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</si>
  <si>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</si>
  <si>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</si>
  <si>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</si>
  <si>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</si>
  <si>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</si>
  <si>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</si>
  <si>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</si>
  <si>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</si>
  <si>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</si>
  <si>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</si>
  <si>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</si>
  <si>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</si>
  <si>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</si>
  <si>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</si>
  <si>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</si>
  <si>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</si>
  <si>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</si>
  <si>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</si>
  <si>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</si>
  <si>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</si>
  <si>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</si>
  <si>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</si>
  <si>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</si>
  <si>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</si>
  <si>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</si>
  <si>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</si>
  <si>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</si>
  <si>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</si>
  <si>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</si>
  <si>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</si>
  <si>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</si>
  <si>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</si>
  <si>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</si>
  <si>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</si>
  <si>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</si>
  <si>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</si>
  <si>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</si>
  <si>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</si>
  <si>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</si>
  <si>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</si>
  <si>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</si>
  <si>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</si>
  <si>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</si>
  <si>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</si>
  <si>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</si>
  <si>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</si>
  <si>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</si>
  <si>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</si>
  <si>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</si>
  <si>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</si>
  <si>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</si>
  <si>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</si>
  <si>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</si>
  <si>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</si>
  <si>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</si>
  <si>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</si>
  <si>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</si>
  <si>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</si>
  <si>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</si>
  <si>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</si>
  <si>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</si>
  <si>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</si>
  <si>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</si>
  <si>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</si>
  <si>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</si>
  <si>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</si>
  <si>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</si>
  <si>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</si>
  <si>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</si>
  <si>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</si>
  <si>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</si>
  <si>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</si>
  <si>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</si>
  <si>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</si>
  <si>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</si>
  <si>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</si>
  <si>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</si>
  <si>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</si>
  <si>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</si>
  <si>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</si>
  <si>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</si>
  <si>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</si>
  <si>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</si>
  <si>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</si>
  <si>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</si>
  <si>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</si>
  <si>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</si>
  <si>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</si>
  <si>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</si>
  <si>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</si>
  <si>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</si>
  <si>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</si>
  <si>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</si>
  <si>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</si>
  <si>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</si>
  <si>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</si>
  <si>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</si>
  <si>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</si>
  <si>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</si>
  <si>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</si>
  <si>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</si>
  <si>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</si>
  <si>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</si>
  <si>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</si>
  <si>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</si>
  <si>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</si>
  <si>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</si>
  <si>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</si>
  <si>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</si>
  <si>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</si>
  <si>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</si>
  <si>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</si>
  <si>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</si>
  <si>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</si>
  <si>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</si>
  <si>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</si>
  <si>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</si>
  <si>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</si>
  <si>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</si>
  <si>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</si>
  <si>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</si>
  <si>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</si>
  <si>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</si>
  <si>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</si>
  <si>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</si>
  <si>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</si>
  <si>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</si>
  <si>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</si>
  <si>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</si>
  <si>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</si>
  <si>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</si>
  <si>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</si>
  <si>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</si>
  <si>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</si>
  <si>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</si>
  <si>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</si>
  <si>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</si>
  <si>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</si>
  <si>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</si>
  <si>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</si>
  <si>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</si>
  <si>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</si>
  <si>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</si>
  <si>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</si>
  <si>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</si>
  <si>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</si>
  <si>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</si>
  <si>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</si>
  <si>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</si>
  <si>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</si>
  <si>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</si>
  <si>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</si>
  <si>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</si>
  <si>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</si>
  <si>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</si>
  <si>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</si>
  <si>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</si>
  <si>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</si>
  <si>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</si>
  <si>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</si>
  <si>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</si>
  <si>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</si>
  <si>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</si>
  <si>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</si>
  <si>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</si>
  <si>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</si>
  <si>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</si>
  <si>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</si>
  <si>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</si>
  <si>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</si>
  <si>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</si>
  <si>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</si>
  <si>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</si>
  <si>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</si>
  <si>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</si>
  <si>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</si>
  <si>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</si>
  <si>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</si>
  <si>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</si>
  <si>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</si>
  <si>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</si>
  <si>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</si>
  <si>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</si>
  <si>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</si>
  <si>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</si>
  <si>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</si>
  <si>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</si>
  <si>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</si>
  <si>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</si>
  <si>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</si>
  <si>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</si>
  <si>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</si>
  <si>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</si>
  <si>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</si>
  <si>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</si>
  <si>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</si>
  <si>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</si>
  <si>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</si>
  <si>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</si>
  <si>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</si>
  <si>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</si>
  <si>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</si>
  <si>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</si>
  <si>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</si>
  <si>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</si>
  <si>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</si>
  <si>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</si>
  <si>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</si>
  <si>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</si>
  <si>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</si>
  <si>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</si>
  <si>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</si>
  <si>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</si>
  <si>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</si>
  <si>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</si>
  <si>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</si>
  <si>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</si>
  <si>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</si>
  <si>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</si>
  <si>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</si>
  <si>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</si>
  <si>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</si>
  <si>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</si>
  <si>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</si>
  <si>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</si>
  <si>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</si>
  <si>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</si>
  <si>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</si>
  <si>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</si>
  <si>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</si>
  <si>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</si>
  <si>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</si>
  <si>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</si>
  <si>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</si>
  <si>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</si>
  <si>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</si>
  <si>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</si>
  <si>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</si>
  <si>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</si>
  <si>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</si>
  <si>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</si>
  <si>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</si>
  <si>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</si>
  <si>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</si>
  <si>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</si>
  <si>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</si>
  <si>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</si>
  <si>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</si>
  <si>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</si>
  <si>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</si>
  <si>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</si>
  <si>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</si>
  <si>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</si>
  <si>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</si>
  <si>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</si>
  <si>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</si>
  <si>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</si>
  <si>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</si>
  <si>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</si>
  <si>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</si>
  <si>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</si>
  <si>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</si>
  <si>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</si>
  <si>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</si>
  <si>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</si>
  <si>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</si>
  <si>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</si>
  <si>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</si>
  <si>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</si>
  <si>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</si>
  <si>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</si>
  <si>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</si>
  <si>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</si>
  <si>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</si>
  <si>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</si>
  <si>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</si>
  <si>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</si>
  <si>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</si>
  <si>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</si>
  <si>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</si>
  <si>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</si>
  <si>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</si>
  <si>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</si>
  <si>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</si>
  <si>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</si>
  <si>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</si>
  <si>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</si>
  <si>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</si>
  <si>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</si>
  <si>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</si>
  <si>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</si>
  <si>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</si>
  <si>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</si>
  <si>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</si>
  <si>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</si>
  <si>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</si>
  <si>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</si>
  <si>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</si>
  <si>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</si>
  <si>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</si>
  <si>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</si>
  <si>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</si>
  <si>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</si>
  <si>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</si>
  <si>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</si>
  <si>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</si>
  <si>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</si>
  <si>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</si>
  <si>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</si>
  <si>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</si>
  <si>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</si>
  <si>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</si>
  <si>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</si>
  <si>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</si>
  <si>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</si>
  <si>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</si>
  <si>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</si>
  <si>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</si>
  <si>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</si>
  <si>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</si>
  <si>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</si>
  <si>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</si>
  <si>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</si>
  <si>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</si>
  <si>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</si>
  <si>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</si>
  <si>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</si>
  <si>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</si>
  <si>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</si>
  <si>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</si>
  <si>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</si>
  <si>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</si>
  <si>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</si>
  <si>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</si>
  <si>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</si>
  <si>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</si>
  <si>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</si>
  <si>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</si>
  <si>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</si>
  <si>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</si>
  <si>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</si>
  <si>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</si>
  <si>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</si>
  <si>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</si>
  <si>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</si>
  <si>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</si>
  <si>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</si>
  <si>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</si>
  <si>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</si>
  <si>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</si>
  <si>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</si>
  <si>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</si>
  <si>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</si>
  <si>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</si>
  <si>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</si>
  <si>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</si>
  <si>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</si>
  <si>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</si>
  <si>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</si>
  <si>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</si>
  <si>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</si>
  <si>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</si>
  <si>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</si>
  <si>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</si>
  <si>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</si>
  <si>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</si>
  <si>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</si>
  <si>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</si>
  <si>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</si>
  <si>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</si>
  <si>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</si>
  <si>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</si>
  <si>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</si>
  <si>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</si>
  <si>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</si>
  <si>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</si>
  <si>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</si>
  <si>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</si>
  <si>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</si>
  <si>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</si>
  <si>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</si>
  <si>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</si>
  <si>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</si>
  <si>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</si>
  <si>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</si>
  <si>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</si>
  <si>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</si>
  <si>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</si>
  <si>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</si>
  <si>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</si>
  <si>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</si>
  <si>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</si>
  <si>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</si>
  <si>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</si>
  <si>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</si>
  <si>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</si>
  <si>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</si>
  <si>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</si>
  <si>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</si>
  <si>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</si>
  <si>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</si>
  <si>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</si>
  <si>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</si>
  <si>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</si>
  <si>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</si>
  <si>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</si>
  <si>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</si>
  <si>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</si>
  <si>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</si>
  <si>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</si>
  <si>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</si>
  <si>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</si>
  <si>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</si>
  <si>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</si>
  <si>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</si>
  <si>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</si>
  <si>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</si>
  <si>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</si>
  <si>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</si>
  <si>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</si>
  <si>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</si>
  <si>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</si>
  <si>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</si>
  <si>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</si>
  <si>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</si>
  <si>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</si>
  <si>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</si>
  <si>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</si>
  <si>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</si>
  <si>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</si>
  <si>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</si>
  <si>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</si>
  <si>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</si>
  <si>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</si>
  <si>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</si>
  <si>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</si>
  <si>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</si>
  <si>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</si>
  <si>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</si>
  <si>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</si>
  <si>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</si>
  <si>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</si>
  <si>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</si>
  <si>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</si>
  <si>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</si>
  <si>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</si>
  <si>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</si>
  <si>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</si>
  <si>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</si>
  <si>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</si>
  <si>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</si>
  <si>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</si>
  <si>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</si>
  <si>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</si>
  <si>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</si>
  <si>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</si>
  <si>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</si>
  <si>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</si>
  <si>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</si>
  <si>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</si>
  <si>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</si>
  <si>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</si>
  <si>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</si>
  <si>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</si>
  <si>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</si>
  <si>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</si>
  <si>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</si>
  <si>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</si>
  <si>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</si>
  <si>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</si>
  <si>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</si>
  <si>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</si>
  <si>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</si>
  <si>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</si>
  <si>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</si>
  <si>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</si>
  <si>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</si>
  <si>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</si>
  <si>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</si>
  <si>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</si>
  <si>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</si>
  <si>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</si>
  <si>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</si>
  <si>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</si>
  <si>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</si>
  <si>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</si>
  <si>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</si>
  <si>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</si>
  <si>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</si>
  <si>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</si>
  <si>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</si>
  <si>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</si>
  <si>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</si>
  <si>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</si>
  <si>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</si>
  <si>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</si>
  <si>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</si>
  <si>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</si>
  <si>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</si>
  <si>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</si>
  <si>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</si>
  <si>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</si>
  <si>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</si>
  <si>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</si>
  <si>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</si>
  <si>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</si>
  <si>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</si>
  <si>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</si>
  <si>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</si>
  <si>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</si>
  <si>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</si>
  <si>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</si>
  <si>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</si>
  <si>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</si>
  <si>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</si>
  <si>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</si>
  <si>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</si>
  <si>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</si>
  <si>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</si>
  <si>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</si>
  <si>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</si>
  <si>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</si>
  <si>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</si>
  <si>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</si>
  <si>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</si>
  <si>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</si>
  <si>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</si>
  <si>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</si>
  <si>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</si>
  <si>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</si>
  <si>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</si>
  <si>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</si>
  <si>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</si>
  <si>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</si>
  <si>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</si>
  <si>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</si>
  <si>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</si>
  <si>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</si>
  <si>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</si>
  <si>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</si>
  <si>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</si>
  <si>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</si>
  <si>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</si>
  <si>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</si>
  <si>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</si>
  <si>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</si>
  <si>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</si>
  <si>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</si>
  <si>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</si>
  <si>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</si>
  <si>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</si>
  <si>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</si>
  <si>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</si>
  <si>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</si>
  <si>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</si>
  <si>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</si>
  <si>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</si>
  <si>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</si>
  <si>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</si>
  <si>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</si>
  <si>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</si>
  <si>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</si>
  <si>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</si>
  <si>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</si>
  <si>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</si>
  <si>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</si>
  <si>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</si>
  <si>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</si>
  <si>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</si>
  <si>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</si>
  <si>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</si>
  <si>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</si>
  <si>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</si>
  <si>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</si>
  <si>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</si>
  <si>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</si>
  <si>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</si>
  <si>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</si>
  <si>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</si>
  <si>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</si>
  <si>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</si>
  <si>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</si>
  <si>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</si>
  <si>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</si>
  <si>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</si>
  <si>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</si>
  <si>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</si>
  <si>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</si>
  <si>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</si>
  <si>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</si>
  <si>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</si>
  <si>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</si>
  <si>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</si>
  <si>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</si>
  <si>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</si>
  <si>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</si>
  <si>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</si>
  <si>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</si>
  <si>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</si>
  <si>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</si>
  <si>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</si>
  <si>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</si>
  <si>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</si>
  <si>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</si>
  <si>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</si>
  <si>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</si>
  <si>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</si>
  <si>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</si>
  <si>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</si>
  <si>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</si>
  <si>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</si>
  <si>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</si>
  <si>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</si>
  <si>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</si>
  <si>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</si>
  <si>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</si>
  <si>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</si>
  <si>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</si>
  <si>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</si>
  <si>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</si>
  <si>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</si>
  <si>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</si>
  <si>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</si>
  <si>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</si>
  <si>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</si>
  <si>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</si>
  <si>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</si>
  <si>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</si>
  <si>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</si>
  <si>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</si>
  <si>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</si>
  <si>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</si>
  <si>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</si>
  <si>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</si>
  <si>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</si>
  <si>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</si>
  <si>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</si>
  <si>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</si>
  <si>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</si>
  <si>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</si>
  <si>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</si>
  <si>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</si>
  <si>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</si>
  <si>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</si>
  <si>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</si>
  <si>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</si>
  <si>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</si>
  <si>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</si>
  <si>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</si>
  <si>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</si>
  <si>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</si>
  <si>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</si>
  <si>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</si>
  <si>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</si>
  <si>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</si>
  <si>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</si>
  <si>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</si>
  <si>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</si>
  <si>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</si>
  <si>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</si>
  <si>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</si>
  <si>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</si>
  <si>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</si>
  <si>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</si>
  <si>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</si>
  <si>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</si>
  <si>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</si>
  <si>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</si>
  <si>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</si>
  <si>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</si>
  <si>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</si>
  <si>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</si>
  <si>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</si>
  <si>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</si>
  <si>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</si>
  <si>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</si>
  <si>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</si>
  <si>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</si>
  <si>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</si>
  <si>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</si>
  <si>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</si>
  <si>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</si>
  <si>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</si>
  <si>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</si>
  <si>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</si>
  <si>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</si>
  <si>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</si>
  <si>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</si>
  <si>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</si>
  <si>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</si>
  <si>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</si>
  <si>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</si>
  <si>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</si>
  <si>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</si>
  <si>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</si>
  <si>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</si>
  <si>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</si>
  <si>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</si>
  <si>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</si>
  <si>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</si>
  <si>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</si>
  <si>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</si>
  <si>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</si>
  <si>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</si>
  <si>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</si>
  <si>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</si>
  <si>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</si>
  <si>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</si>
  <si>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</si>
  <si>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</si>
  <si>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</si>
  <si>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</si>
  <si>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</si>
  <si>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</si>
  <si>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</si>
  <si>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</si>
  <si>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</si>
  <si>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</si>
  <si>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</si>
  <si>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</si>
  <si>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</si>
  <si>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</si>
  <si>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</si>
  <si>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</si>
  <si>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</si>
  <si>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</si>
  <si>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</si>
  <si>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</si>
  <si>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</si>
  <si>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</si>
  <si>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</si>
  <si>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</si>
  <si>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</si>
  <si>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</si>
  <si>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</si>
  <si>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</si>
  <si>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</si>
  <si>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</si>
  <si>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</si>
  <si>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</si>
  <si>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</si>
  <si>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</si>
  <si>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</si>
  <si>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</si>
  <si>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</si>
  <si>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</si>
  <si>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</si>
  <si>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</si>
  <si>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</si>
  <si>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</si>
  <si>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</si>
  <si>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</si>
  <si>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</si>
  <si>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</si>
  <si>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</si>
  <si>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</si>
  <si>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</si>
  <si>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</si>
  <si>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</si>
  <si>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</si>
  <si>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</si>
  <si>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</si>
  <si>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</si>
  <si>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</si>
  <si>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</si>
  <si>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</si>
  <si>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</si>
  <si>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</si>
  <si>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</si>
  <si>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</si>
  <si>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</si>
  <si>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</si>
  <si>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</si>
  <si>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</si>
  <si>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</si>
  <si>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</si>
  <si>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</si>
  <si>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</si>
  <si>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</si>
  <si>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</si>
  <si>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</si>
  <si>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</si>
  <si>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</si>
  <si>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</si>
  <si>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</si>
  <si>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</si>
  <si>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</si>
  <si>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</si>
  <si>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</si>
  <si>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</si>
  <si>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</si>
  <si>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</si>
  <si>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</si>
  <si>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</si>
  <si>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</si>
  <si>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</si>
  <si>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</si>
  <si>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</si>
  <si>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</si>
  <si>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</si>
  <si>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</si>
  <si>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</si>
  <si>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</si>
  <si>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</si>
  <si>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</si>
  <si>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</si>
  <si>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</si>
  <si>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</si>
  <si>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</si>
  <si>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</si>
  <si>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</si>
  <si>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</si>
  <si>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</si>
  <si>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</si>
  <si>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</si>
  <si>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</si>
  <si>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</si>
  <si>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</si>
  <si>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</si>
  <si>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</si>
  <si>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</si>
  <si>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</si>
  <si>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</si>
  <si>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</si>
  <si>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</si>
  <si>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</si>
  <si>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</si>
  <si>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</si>
  <si>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</si>
  <si>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</si>
  <si>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</si>
  <si>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</si>
  <si>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</si>
  <si>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</si>
  <si>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</si>
  <si>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</si>
  <si>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</si>
  <si>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</si>
  <si>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</si>
  <si>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</si>
  <si>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</si>
  <si>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</si>
  <si>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</si>
  <si>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</si>
  <si>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</si>
  <si>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</si>
  <si>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</si>
  <si>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</si>
  <si>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</si>
  <si>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</si>
  <si>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</si>
  <si>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</si>
  <si>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</si>
  <si>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</si>
  <si>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</si>
  <si>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</si>
  <si>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</si>
  <si>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</si>
  <si>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</si>
  <si>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</si>
  <si>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</si>
  <si>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</si>
  <si>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</si>
  <si>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</si>
  <si>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</si>
  <si>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</si>
  <si>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</si>
  <si>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</si>
  <si>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</si>
  <si>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</si>
  <si>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</si>
  <si>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</si>
  <si>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</si>
  <si>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</si>
  <si>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</si>
  <si>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</si>
  <si>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</si>
  <si>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</si>
  <si>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</si>
  <si>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</si>
  <si>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</si>
  <si>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</si>
  <si>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</si>
  <si>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</si>
  <si>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</si>
  <si>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</si>
  <si>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</si>
  <si>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</si>
  <si>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</si>
  <si>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</si>
  <si>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</si>
  <si>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</si>
  <si>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</si>
  <si>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</si>
  <si>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</si>
  <si>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</si>
  <si>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</si>
  <si>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</si>
  <si>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</si>
  <si>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</si>
  <si>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</si>
  <si>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</si>
  <si>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</si>
  <si>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</si>
  <si>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</si>
  <si>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</si>
  <si>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</si>
  <si>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</si>
  <si>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</si>
  <si>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</si>
  <si>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</si>
  <si>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</si>
  <si>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</si>
  <si>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</si>
  <si>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</si>
  <si>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</si>
  <si>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</si>
  <si>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</si>
  <si>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</si>
  <si>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</si>
  <si>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</si>
  <si>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</si>
  <si>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</si>
  <si>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</si>
  <si>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</si>
  <si>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</si>
  <si>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</si>
  <si>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</si>
  <si>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</si>
  <si>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</si>
  <si>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</si>
  <si>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</si>
  <si>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</si>
  <si>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</si>
  <si>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</si>
  <si>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</si>
  <si>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</si>
  <si>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</si>
  <si>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</si>
  <si>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</si>
  <si>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</si>
  <si>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</si>
  <si>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</si>
  <si>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</si>
  <si>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</si>
  <si>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</si>
  <si>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</si>
  <si>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</si>
  <si>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</si>
  <si>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</si>
  <si>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</si>
  <si>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</si>
  <si>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</si>
  <si>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</si>
  <si>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</si>
  <si>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</si>
  <si>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</si>
  <si>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</si>
  <si>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</si>
  <si>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</si>
  <si>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</si>
  <si>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</si>
  <si>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</si>
  <si>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</si>
  <si>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</si>
  <si>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</si>
  <si>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</si>
  <si>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</si>
  <si>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</si>
  <si>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</si>
  <si>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</si>
  <si>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</si>
  <si>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</si>
  <si>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</si>
  <si>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</si>
  <si>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</si>
  <si>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</si>
  <si>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</si>
  <si>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</si>
  <si>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</si>
  <si>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</si>
  <si>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</si>
  <si>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</si>
  <si>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</si>
  <si>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</si>
  <si>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</si>
  <si>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</si>
  <si>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</si>
  <si>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</si>
  <si>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</si>
  <si>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</si>
  <si>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</si>
  <si>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</si>
  <si>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</si>
  <si>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</si>
  <si>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</si>
  <si>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</si>
  <si>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</si>
  <si>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</si>
  <si>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</si>
  <si>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</si>
  <si>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</si>
  <si>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</si>
  <si>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</si>
  <si>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</si>
  <si>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</si>
  <si>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</si>
  <si>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</si>
  <si>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</si>
  <si>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</si>
  <si>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</si>
  <si>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</si>
  <si>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</si>
  <si>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</si>
  <si>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</si>
  <si>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</si>
  <si>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</si>
  <si>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</si>
  <si>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</si>
  <si>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</si>
  <si>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</si>
  <si>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</si>
  <si>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</si>
  <si>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</si>
  <si>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</si>
  <si>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</si>
  <si>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</si>
  <si>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</si>
  <si>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</si>
  <si>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</si>
  <si>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</si>
  <si>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</si>
  <si>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</si>
  <si>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</si>
  <si>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</si>
  <si>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</si>
  <si>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</si>
  <si>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</si>
  <si>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</si>
  <si>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</si>
  <si>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</si>
  <si>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</si>
  <si>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</si>
  <si>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</si>
  <si>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</si>
  <si>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</si>
  <si>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</si>
  <si>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</si>
  <si>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</si>
  <si>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</si>
  <si>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</si>
  <si>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</si>
  <si>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</si>
  <si>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</si>
  <si>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</si>
  <si>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</si>
  <si>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</si>
  <si>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</si>
  <si>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</si>
  <si>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</si>
  <si>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</si>
  <si>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</si>
  <si>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</si>
  <si>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</si>
  <si>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</si>
  <si>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</si>
  <si>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</si>
  <si>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</si>
  <si>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</si>
  <si>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</si>
  <si>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</si>
  <si>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</si>
  <si>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</si>
  <si>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</si>
  <si>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</si>
  <si>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</si>
  <si>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</si>
  <si>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</si>
  <si>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</si>
  <si>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</si>
  <si>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</si>
  <si>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</si>
  <si>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</si>
  <si>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</si>
  <si>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</si>
  <si>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</si>
  <si>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</si>
  <si>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</si>
  <si>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</si>
  <si>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</si>
  <si>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</si>
  <si>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</si>
  <si>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</si>
  <si>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</si>
  <si>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</si>
  <si>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</si>
  <si>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</si>
  <si>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</si>
  <si>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</si>
  <si>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</si>
  <si>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</si>
  <si>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</si>
  <si>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</si>
  <si>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</si>
  <si>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</si>
  <si>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</si>
  <si>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</si>
  <si>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</si>
  <si>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</si>
  <si>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</si>
  <si>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</si>
  <si>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</si>
  <si>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</si>
  <si>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</si>
  <si>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</si>
  <si>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</si>
  <si>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</si>
  <si>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</si>
  <si>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</si>
  <si>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</si>
  <si>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</si>
  <si>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</si>
  <si>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</si>
  <si>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</si>
  <si>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</si>
  <si>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</si>
  <si>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</si>
  <si>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</si>
  <si>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</si>
  <si>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</si>
  <si>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</si>
  <si>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</si>
  <si>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</si>
  <si>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</si>
  <si>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</si>
  <si>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</si>
  <si>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</si>
  <si>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</si>
  <si>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</si>
  <si>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</si>
  <si>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</si>
  <si>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</si>
  <si>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</si>
  <si>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</si>
  <si>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</si>
  <si>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</si>
  <si>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</si>
  <si>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</si>
  <si>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</si>
  <si>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</si>
  <si>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</si>
  <si>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</si>
  <si>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</si>
  <si>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</si>
  <si>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</si>
  <si>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</si>
  <si>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</si>
  <si>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</si>
  <si>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</si>
  <si>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</si>
  <si>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</si>
  <si>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</si>
  <si>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</si>
  <si>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</si>
  <si>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</si>
  <si>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</si>
  <si>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</si>
  <si>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</si>
  <si>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</si>
  <si>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</si>
  <si>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</si>
  <si>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</si>
  <si>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</si>
  <si>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</si>
  <si>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</si>
  <si>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</si>
  <si>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</si>
  <si>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</si>
  <si>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</si>
  <si>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</si>
  <si>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</si>
  <si>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</si>
  <si>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</si>
  <si>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</si>
  <si>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</si>
  <si>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</si>
  <si>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</si>
  <si>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</si>
  <si>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</si>
  <si>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</si>
  <si>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</si>
  <si>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</si>
  <si>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</si>
  <si>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</si>
  <si>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</si>
  <si>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</si>
  <si>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</si>
  <si>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</si>
  <si>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</si>
  <si>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</si>
  <si>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</si>
  <si>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</si>
  <si>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</si>
  <si>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</si>
  <si>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</si>
  <si>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</si>
  <si>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</si>
  <si>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</si>
  <si>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</si>
  <si>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</si>
  <si>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</si>
  <si>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</si>
  <si>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</si>
  <si>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</si>
  <si>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</si>
  <si>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</si>
  <si>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</si>
  <si>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</si>
  <si>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</si>
  <si>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</si>
  <si>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</si>
  <si>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</si>
  <si>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</si>
  <si>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</si>
  <si>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</si>
  <si>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</si>
  <si>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</si>
  <si>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</si>
  <si>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</si>
  <si>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</si>
  <si>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</si>
  <si>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</si>
  <si>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</si>
  <si>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</si>
  <si>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</si>
  <si>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</si>
  <si>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</si>
  <si>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</si>
  <si>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</si>
  <si>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</si>
  <si>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</si>
  <si>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</si>
  <si>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</si>
  <si>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</si>
  <si>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</si>
  <si>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</si>
  <si>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</si>
  <si>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</si>
  <si>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</si>
  <si>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</si>
  <si>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</si>
  <si>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</si>
  <si>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</si>
  <si>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</si>
  <si>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</si>
  <si>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</si>
  <si>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</si>
  <si>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</si>
  <si>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</si>
  <si>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</si>
  <si>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</si>
  <si>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</si>
  <si>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</si>
  <si>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</si>
  <si>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</si>
  <si>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</si>
  <si>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</si>
  <si>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</si>
  <si>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</si>
  <si>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</si>
  <si>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</si>
  <si>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</si>
  <si>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</si>
  <si>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</si>
  <si>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</si>
  <si>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</si>
  <si>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</si>
  <si>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</si>
  <si>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</si>
  <si>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</si>
  <si>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</si>
  <si>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</si>
  <si>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</si>
  <si>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</si>
  <si>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</si>
  <si>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</si>
  <si>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</si>
  <si>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</si>
  <si>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</si>
  <si>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</si>
  <si>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</si>
  <si>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</si>
  <si>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</si>
  <si>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</si>
  <si>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</si>
  <si>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</si>
  <si>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</si>
  <si>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</si>
  <si>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</si>
  <si>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</si>
  <si>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</si>
  <si>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</si>
  <si>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</si>
  <si>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</si>
  <si>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</si>
  <si>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</si>
  <si>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</si>
  <si>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</si>
  <si>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</si>
  <si>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</si>
  <si>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</si>
  <si>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</si>
  <si>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</si>
  <si>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</si>
  <si>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</si>
  <si>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</si>
  <si>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</si>
  <si>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</si>
  <si>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</si>
  <si>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</si>
  <si>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</si>
  <si>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</si>
  <si>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</si>
  <si>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</si>
  <si>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</si>
  <si>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</si>
  <si>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</si>
  <si>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</si>
  <si>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</si>
  <si>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</si>
  <si>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</si>
  <si>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</si>
  <si>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</si>
  <si>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</si>
  <si>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</si>
  <si>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</si>
  <si>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</si>
  <si>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</si>
  <si>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</si>
  <si>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</si>
  <si>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</si>
  <si>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</si>
  <si>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</si>
  <si>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</si>
  <si>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</si>
  <si>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</si>
  <si>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</si>
  <si>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</si>
  <si>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</si>
  <si>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</si>
  <si>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</si>
  <si>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</si>
  <si>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</si>
  <si>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</si>
  <si>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</si>
  <si>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</si>
  <si>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</si>
  <si>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</si>
  <si>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</si>
  <si>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</si>
  <si>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</si>
  <si>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</si>
  <si>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</si>
  <si>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</si>
  <si>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</si>
  <si>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</si>
  <si>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</si>
  <si>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</si>
  <si>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</si>
  <si>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</si>
  <si>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</si>
  <si>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</si>
  <si>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</si>
  <si>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</si>
  <si>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</si>
  <si>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</si>
  <si>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</si>
  <si>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</si>
  <si>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</si>
  <si>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</si>
  <si>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</si>
  <si>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</si>
  <si>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</si>
  <si>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</si>
  <si>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</si>
  <si>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</si>
  <si>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</si>
  <si>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</si>
  <si>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</si>
  <si>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</si>
  <si>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</si>
  <si>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</si>
  <si>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</si>
  <si>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</si>
  <si>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</si>
  <si>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</si>
  <si>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</si>
  <si>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</si>
  <si>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</si>
  <si>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</si>
  <si>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</si>
  <si>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</si>
  <si>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</si>
  <si>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</si>
  <si>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</si>
  <si>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</si>
  <si>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</si>
  <si>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</si>
  <si>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</si>
  <si>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</si>
  <si>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</si>
  <si>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</si>
  <si>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</si>
  <si>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</si>
  <si>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</si>
  <si>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</si>
  <si>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</si>
  <si>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</si>
  <si>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</si>
  <si>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</si>
  <si>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</si>
  <si>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</si>
  <si>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</si>
  <si>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</si>
  <si>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</si>
  <si>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</si>
  <si>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</si>
  <si>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</si>
  <si>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</si>
  <si>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</si>
  <si>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</si>
  <si>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</si>
  <si>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</si>
  <si>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</si>
  <si>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</si>
  <si>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</si>
  <si>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</si>
  <si>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</si>
  <si>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</si>
  <si>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</si>
  <si>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</si>
  <si>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</si>
  <si>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</si>
  <si>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</si>
  <si>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</si>
  <si>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</si>
  <si>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</si>
  <si>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</si>
  <si>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</si>
  <si>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</si>
  <si>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</si>
  <si>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</si>
  <si>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</si>
  <si>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</si>
  <si>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</si>
  <si>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</si>
  <si>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</si>
  <si>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</si>
  <si>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</si>
  <si>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</si>
  <si>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</si>
  <si>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</si>
  <si>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</si>
  <si>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</si>
  <si>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</si>
  <si>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</si>
  <si>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</si>
  <si>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</si>
  <si>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</si>
  <si>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</si>
  <si>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</si>
  <si>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</si>
  <si>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</si>
  <si>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</si>
  <si>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</si>
  <si>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</si>
  <si>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</si>
  <si>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</si>
  <si>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</si>
  <si>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</si>
  <si>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</si>
  <si>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</si>
  <si>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</si>
  <si>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</si>
  <si>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</si>
  <si>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</si>
  <si>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</si>
  <si>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</si>
  <si>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</si>
  <si>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</si>
  <si>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</si>
  <si>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</si>
  <si>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</si>
  <si>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</si>
  <si>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</si>
  <si>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</si>
  <si>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</si>
  <si>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</si>
  <si>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</si>
  <si>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</si>
  <si>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</si>
  <si>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</si>
  <si>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</si>
  <si>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</si>
  <si>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</si>
  <si>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</si>
  <si>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</si>
  <si>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</si>
  <si>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</si>
  <si>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</si>
  <si>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</si>
  <si>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</si>
  <si>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</si>
  <si>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</si>
  <si>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</si>
  <si>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</si>
  <si>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</si>
  <si>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</si>
  <si>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</si>
  <si>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</si>
  <si>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</si>
  <si>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</si>
  <si>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</si>
  <si>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</si>
  <si>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</si>
  <si>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</si>
  <si>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</si>
  <si>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</si>
  <si>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</si>
  <si>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</si>
  <si>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</si>
  <si>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</si>
  <si>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</si>
  <si>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</si>
  <si>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</si>
  <si>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</si>
  <si>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</si>
  <si>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</si>
  <si>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</si>
  <si>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</si>
  <si>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</si>
  <si>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</si>
  <si>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</si>
  <si>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</si>
  <si>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</si>
  <si>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</si>
  <si>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</si>
  <si>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</si>
  <si>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</si>
  <si>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</si>
  <si>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</si>
  <si>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</si>
  <si>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</si>
  <si>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</si>
  <si>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</si>
  <si>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</si>
  <si>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</si>
  <si>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</si>
  <si>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</si>
  <si>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</si>
  <si>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</si>
  <si>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</si>
  <si>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</si>
  <si>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</si>
  <si>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</si>
  <si>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</si>
  <si>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</si>
  <si>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</si>
  <si>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</si>
  <si>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</si>
  <si>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</si>
  <si>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</si>
  <si>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</si>
  <si>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</si>
  <si>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</si>
  <si>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</si>
  <si>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</si>
  <si>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</si>
  <si>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</si>
  <si>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</si>
  <si>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</si>
  <si>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</si>
  <si>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</si>
  <si>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</si>
  <si>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</si>
  <si>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</si>
  <si>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</si>
  <si>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</si>
  <si>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</si>
  <si>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</si>
  <si>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</si>
  <si>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</si>
  <si>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</si>
  <si>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</si>
  <si>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</si>
  <si>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</si>
  <si>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</si>
  <si>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</si>
  <si>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</si>
  <si>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</si>
  <si>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</si>
  <si>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</si>
  <si>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</si>
  <si>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</si>
  <si>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</si>
  <si>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</si>
  <si>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</si>
  <si>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</si>
  <si>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</si>
  <si>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</si>
  <si>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</si>
  <si>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</si>
  <si>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</si>
  <si>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</si>
  <si>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</si>
  <si>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</si>
  <si>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</si>
  <si>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</si>
  <si>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</si>
  <si>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</si>
  <si>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</si>
  <si>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</si>
  <si>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</si>
  <si>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</si>
  <si>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</si>
  <si>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</si>
  <si>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</si>
  <si>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</si>
  <si>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</si>
  <si>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</si>
  <si>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</si>
  <si>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</si>
  <si>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</si>
  <si>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</si>
  <si>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</si>
  <si>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</si>
  <si>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</si>
  <si>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</si>
  <si>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</si>
  <si>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</si>
  <si>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</si>
  <si>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</si>
  <si>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</si>
  <si>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</si>
  <si>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</si>
  <si>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</si>
  <si>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</si>
  <si>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</si>
  <si>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</si>
  <si>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</si>
  <si>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</si>
  <si>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</si>
  <si>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</si>
  <si>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</si>
  <si>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</si>
  <si>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</si>
  <si>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</si>
  <si>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</si>
  <si>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</si>
  <si>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</si>
  <si>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</si>
  <si>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</si>
  <si>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</si>
  <si>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</si>
  <si>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</si>
  <si>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</si>
  <si>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</si>
  <si>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</si>
  <si>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</si>
  <si>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</si>
  <si>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</si>
  <si>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</si>
  <si>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</si>
  <si>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</si>
  <si>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</si>
  <si>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</si>
  <si>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</si>
  <si>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</si>
  <si>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</si>
  <si>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</si>
  <si>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</si>
  <si>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</si>
  <si>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</si>
  <si>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</si>
  <si>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</si>
  <si>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</si>
  <si>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</si>
  <si>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</si>
  <si>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</si>
  <si>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</si>
  <si>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</si>
  <si>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</si>
  <si>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</si>
  <si>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</si>
  <si>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</si>
  <si>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</si>
  <si>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</si>
  <si>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</si>
  <si>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</si>
  <si>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</si>
  <si>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</si>
  <si>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</si>
  <si>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</si>
  <si>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</si>
  <si>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</si>
  <si>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</si>
  <si>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</si>
  <si>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</si>
  <si>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</si>
  <si>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</si>
  <si>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</si>
  <si>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</si>
  <si>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</si>
  <si>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</si>
  <si>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</si>
  <si>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</si>
  <si>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</si>
  <si>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</si>
  <si>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</si>
  <si>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</si>
  <si>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</si>
  <si>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</si>
  <si>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</si>
  <si>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</si>
  <si>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</si>
  <si>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</si>
  <si>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</si>
  <si>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</si>
  <si>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</si>
  <si>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</si>
  <si>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</si>
  <si>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</si>
  <si>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</si>
  <si>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</si>
  <si>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</si>
  <si>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</si>
  <si>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</si>
  <si>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</si>
  <si>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</si>
  <si>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</si>
  <si>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</si>
  <si>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</si>
  <si>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</si>
  <si>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</si>
  <si>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</si>
  <si>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</si>
  <si>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</si>
  <si>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</si>
  <si>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</si>
  <si>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</si>
  <si>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</si>
  <si>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</si>
  <si>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</si>
  <si>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</si>
  <si>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</si>
  <si>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</si>
  <si>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</si>
  <si>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</si>
  <si>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</si>
  <si>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</si>
  <si>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</si>
  <si>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</si>
  <si>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</si>
  <si>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</si>
  <si>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</si>
  <si>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</si>
  <si>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</si>
  <si>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</si>
  <si>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</si>
  <si>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</si>
  <si>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</si>
  <si>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</si>
  <si>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</si>
  <si>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</si>
  <si>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</si>
  <si>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</si>
  <si>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</si>
  <si>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</si>
  <si>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</si>
  <si>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</si>
  <si>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</si>
  <si>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</si>
  <si>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</si>
  <si>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</si>
  <si>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</si>
  <si>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</si>
  <si>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</si>
  <si>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</si>
  <si>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</si>
  <si>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</si>
  <si>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</si>
  <si>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</si>
  <si>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</si>
  <si>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</si>
  <si>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</si>
  <si>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</si>
  <si>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</si>
  <si>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</si>
  <si>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</si>
  <si>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</si>
  <si>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</si>
  <si>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</si>
  <si>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</si>
  <si>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</si>
  <si>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</si>
  <si>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</si>
  <si>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</si>
  <si>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</si>
  <si>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</si>
  <si>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</si>
  <si>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</si>
  <si>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</si>
  <si>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</si>
  <si>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</si>
  <si>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</si>
  <si>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</si>
  <si>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</si>
  <si>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</si>
  <si>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</si>
  <si>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</si>
  <si>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</si>
  <si>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</si>
  <si>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</si>
  <si>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</si>
  <si>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</si>
  <si>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</si>
  <si>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</si>
  <si>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</si>
  <si>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</si>
  <si>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</si>
  <si>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</si>
  <si>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</si>
  <si>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</si>
  <si>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</si>
  <si>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</si>
  <si>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</si>
  <si>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</si>
  <si>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</si>
  <si>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</si>
  <si>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</si>
  <si>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</si>
  <si>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</si>
  <si>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</si>
  <si>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</si>
  <si>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</si>
  <si>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</si>
  <si>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</si>
  <si>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</si>
  <si>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</si>
  <si>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</si>
  <si>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</si>
  <si>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</si>
  <si>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</si>
  <si>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</si>
  <si>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</si>
  <si>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</si>
  <si>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</si>
  <si>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</si>
  <si>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</si>
  <si>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</si>
  <si>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</si>
  <si>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</si>
  <si>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</si>
  <si>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</si>
  <si>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</si>
  <si>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</si>
  <si>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</si>
  <si>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</si>
  <si>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</si>
  <si>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</si>
  <si>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</si>
  <si>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</si>
  <si>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</si>
  <si>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</si>
  <si>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</si>
  <si>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</si>
  <si>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</si>
  <si>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</si>
  <si>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</si>
  <si>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</si>
  <si>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</si>
  <si>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</si>
  <si>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</si>
  <si>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</si>
  <si>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</si>
  <si>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</si>
  <si>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</si>
  <si>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</si>
  <si>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</si>
  <si>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</si>
  <si>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</si>
  <si>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</si>
  <si>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</si>
  <si>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</si>
  <si>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</si>
  <si>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</si>
  <si>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</si>
  <si>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</si>
  <si>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</si>
  <si>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</si>
  <si>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</si>
  <si>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</si>
  <si>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</si>
  <si>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</si>
  <si>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</si>
  <si>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</si>
  <si>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</si>
  <si>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</si>
  <si>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</si>
  <si>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</si>
  <si>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</si>
  <si>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</si>
  <si>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</si>
  <si>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</si>
  <si>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</si>
  <si>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</si>
  <si>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</si>
  <si>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</si>
  <si>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</si>
  <si>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</si>
  <si>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</si>
  <si>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</si>
  <si>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</si>
  <si>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</si>
  <si>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</si>
  <si>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</si>
  <si>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</si>
  <si>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</si>
  <si>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</si>
  <si>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</si>
  <si>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</si>
  <si>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</si>
  <si>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</si>
  <si>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</si>
  <si>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</si>
  <si>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</si>
  <si>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</si>
  <si>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</si>
  <si>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</si>
  <si>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</si>
  <si>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</si>
  <si>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</si>
  <si>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</si>
  <si>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</si>
  <si>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</si>
  <si>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</si>
  <si>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</si>
  <si>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</si>
  <si>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</si>
  <si>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</si>
  <si>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</si>
  <si>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</si>
  <si>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</si>
  <si>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</si>
  <si>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</si>
  <si>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</si>
  <si>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</si>
  <si>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</si>
  <si>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</si>
  <si>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</si>
  <si>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</si>
  <si>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</si>
  <si>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</si>
  <si>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</si>
  <si>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</si>
  <si>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</si>
  <si>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</si>
  <si>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</si>
  <si>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</si>
  <si>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</si>
  <si>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</si>
  <si>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</si>
  <si>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</si>
  <si>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</si>
  <si>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</si>
  <si>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</si>
  <si>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</si>
  <si>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</si>
  <si>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</si>
  <si>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</si>
  <si>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</si>
  <si>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</si>
  <si>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</si>
  <si>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</si>
  <si>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</si>
  <si>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</si>
  <si>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</si>
  <si>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</si>
  <si>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</si>
  <si>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</si>
  <si>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</si>
  <si>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</si>
  <si>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</si>
  <si>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</si>
  <si>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</si>
  <si>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</si>
  <si>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</si>
  <si>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</si>
  <si>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</si>
  <si>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</si>
  <si>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</si>
  <si>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</si>
  <si>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</si>
  <si>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</si>
  <si>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</si>
  <si>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</si>
  <si>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</si>
  <si>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</si>
  <si>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</si>
  <si>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</si>
  <si>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</si>
  <si>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</si>
  <si>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</si>
  <si>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</si>
  <si>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</si>
  <si>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</si>
  <si>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</si>
  <si>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</si>
  <si>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</si>
  <si>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</si>
  <si>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</si>
  <si>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</si>
  <si>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</si>
  <si>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</si>
  <si>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</si>
  <si>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</si>
  <si>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</si>
  <si>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</si>
  <si>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</si>
  <si>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</si>
  <si>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</si>
  <si>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</si>
  <si>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</si>
  <si>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</si>
  <si>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</si>
  <si>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</si>
  <si>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</si>
  <si>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</si>
  <si>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</si>
  <si>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</si>
  <si>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</si>
  <si>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</si>
  <si>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</si>
  <si>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</si>
  <si>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</si>
  <si>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</si>
  <si>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</si>
  <si>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</si>
  <si>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</si>
  <si>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</si>
  <si>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</si>
  <si>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</si>
  <si>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</si>
  <si>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</si>
  <si>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</si>
  <si>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</si>
  <si>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</si>
  <si>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</si>
  <si>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</si>
  <si>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</si>
  <si>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</si>
  <si>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</si>
  <si>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</si>
  <si>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</si>
  <si>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</si>
  <si>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</si>
  <si>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</si>
  <si>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</si>
  <si>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</si>
  <si>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</si>
  <si>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</si>
  <si>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</si>
  <si>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</si>
  <si>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</si>
  <si>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</si>
  <si>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</si>
  <si>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</si>
  <si>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</si>
  <si>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</si>
  <si>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</si>
  <si>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</si>
  <si>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</si>
  <si>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</si>
  <si>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</si>
  <si>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</si>
  <si>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</si>
  <si>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</si>
  <si>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</si>
  <si>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</si>
  <si>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</si>
  <si>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</si>
  <si>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</si>
  <si>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</si>
  <si>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</si>
  <si>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</si>
  <si>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</si>
  <si>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</si>
  <si>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</si>
  <si>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</si>
  <si>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</si>
  <si>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</si>
  <si>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</si>
  <si>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</si>
  <si>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</si>
  <si>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</si>
  <si>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</si>
  <si>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</si>
  <si>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</si>
  <si>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</si>
  <si>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</si>
  <si>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</si>
  <si>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</si>
  <si>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</si>
  <si>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</si>
  <si>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</si>
  <si>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</si>
  <si>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</si>
  <si>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</si>
  <si>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</si>
  <si>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</si>
  <si>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</si>
  <si>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</si>
  <si>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</si>
  <si>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</si>
  <si>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</si>
  <si>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</si>
  <si>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</si>
  <si>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</si>
  <si>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</si>
  <si>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</si>
  <si>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</si>
  <si>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</si>
  <si>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</si>
  <si>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</si>
  <si>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</si>
  <si>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</si>
  <si>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</si>
  <si>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</si>
  <si>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</si>
  <si>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</si>
  <si>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</si>
  <si>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</si>
  <si>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</si>
  <si>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</si>
  <si>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</si>
  <si>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</si>
  <si>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</si>
  <si>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</si>
  <si>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</si>
  <si>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</si>
  <si>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</si>
  <si>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</si>
  <si>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</si>
  <si>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</si>
  <si>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</si>
  <si>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</si>
  <si>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</si>
  <si>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</si>
  <si>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</si>
  <si>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</si>
  <si>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</si>
  <si>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</si>
  <si>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</si>
  <si>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</si>
  <si>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</si>
  <si>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</si>
  <si>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</si>
  <si>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</si>
  <si>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</si>
  <si>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</si>
  <si>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</si>
  <si>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</si>
  <si>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</si>
  <si>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</si>
  <si>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</si>
  <si>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</si>
  <si>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</si>
  <si>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</si>
  <si>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</si>
  <si>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</si>
  <si>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</si>
  <si>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</si>
  <si>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</si>
  <si>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</si>
  <si>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</si>
  <si>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</si>
  <si>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</si>
  <si>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</si>
  <si>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</si>
  <si>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</si>
  <si>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</si>
  <si>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</si>
  <si>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</si>
  <si>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</si>
  <si>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</si>
  <si>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</si>
  <si>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</si>
  <si>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</si>
  <si>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</si>
  <si>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</si>
  <si>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</si>
  <si>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</si>
  <si>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</si>
  <si>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</si>
  <si>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</si>
  <si>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</si>
  <si>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</si>
  <si>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</si>
  <si>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</si>
  <si>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</si>
  <si>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</si>
  <si>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</si>
  <si>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</si>
  <si>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</si>
  <si>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</si>
  <si>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</si>
  <si>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</si>
  <si>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</si>
  <si>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</si>
  <si>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</si>
  <si>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</si>
  <si>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</si>
  <si>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</si>
  <si>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</si>
  <si>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</si>
  <si>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</si>
  <si>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</si>
  <si>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</si>
  <si>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</si>
  <si>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</si>
  <si>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</si>
  <si>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</si>
  <si>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</si>
  <si>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</si>
  <si>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</si>
  <si>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</si>
  <si>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</si>
  <si>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</si>
  <si>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</si>
  <si>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</si>
  <si>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</si>
  <si>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</si>
  <si>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</si>
  <si>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</si>
  <si>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</si>
  <si>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</si>
  <si>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</si>
  <si>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</si>
  <si>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</si>
  <si>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</si>
  <si>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</si>
  <si>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</si>
  <si>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</si>
  <si>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</si>
  <si>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</si>
  <si>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</si>
  <si>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</si>
  <si>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</si>
  <si>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</si>
  <si>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</si>
  <si>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</si>
  <si>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</si>
  <si>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</si>
  <si>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</si>
  <si>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</si>
  <si>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</si>
  <si>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</si>
  <si>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</si>
  <si>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</si>
  <si>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</si>
  <si>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</si>
  <si>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</si>
  <si>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</si>
  <si>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</si>
  <si>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</si>
  <si>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</si>
  <si>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</si>
  <si>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</si>
  <si>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</si>
  <si>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</si>
  <si>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</si>
  <si>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</si>
  <si>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</si>
  <si>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</si>
  <si>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</si>
  <si>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</si>
  <si>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</si>
  <si>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</si>
  <si>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</si>
  <si>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</si>
  <si>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</si>
  <si>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</si>
  <si>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</si>
  <si>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</si>
  <si>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</si>
  <si>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</si>
  <si>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</si>
  <si>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</si>
  <si>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</si>
  <si>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</si>
  <si>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</si>
  <si>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</si>
  <si>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</si>
  <si>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</si>
  <si>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</si>
  <si>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</si>
  <si>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</si>
  <si>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</si>
  <si>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</si>
  <si>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</si>
  <si>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</si>
  <si>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</si>
  <si>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</si>
  <si>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</si>
  <si>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</si>
  <si>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</si>
  <si>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</si>
  <si>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</si>
  <si>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</si>
  <si>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</si>
  <si>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</si>
  <si>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</si>
  <si>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</si>
  <si>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</si>
  <si>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</si>
  <si>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</si>
  <si>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</si>
  <si>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</si>
  <si>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</si>
  <si>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</si>
  <si>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</si>
  <si>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</si>
  <si>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</si>
  <si>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</si>
  <si>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</si>
  <si>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</si>
  <si>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</si>
  <si>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</si>
  <si>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</si>
  <si>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</si>
  <si>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</si>
  <si>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</si>
  <si>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</si>
  <si>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</si>
  <si>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</si>
  <si>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</si>
  <si>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</si>
  <si>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</si>
  <si>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</si>
  <si>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</si>
  <si>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</si>
  <si>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</si>
  <si>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</si>
  <si>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</si>
  <si>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</si>
  <si>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</si>
  <si>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</si>
  <si>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</si>
  <si>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</si>
  <si>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</si>
  <si>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</si>
  <si>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</si>
  <si>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</si>
  <si>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</si>
  <si>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</si>
  <si>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</si>
  <si>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</si>
  <si>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</si>
  <si>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</si>
  <si>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</si>
  <si>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</si>
  <si>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</si>
  <si>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</si>
  <si>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</si>
  <si>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</si>
  <si>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</si>
  <si>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</si>
  <si>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</si>
  <si>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</si>
  <si>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</si>
  <si>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</si>
  <si>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</si>
  <si>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</si>
  <si>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</si>
  <si>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</si>
  <si>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</si>
  <si>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</si>
  <si>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</si>
  <si>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</si>
  <si>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</si>
  <si>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</si>
  <si>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</si>
  <si>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</si>
  <si>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</si>
  <si>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</si>
  <si>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</si>
  <si>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</si>
  <si>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</si>
  <si>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</si>
  <si>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</si>
  <si>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</si>
  <si>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</si>
  <si>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</si>
  <si>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</si>
  <si>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</si>
  <si>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</si>
  <si>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</si>
  <si>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</si>
  <si>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</si>
  <si>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</si>
  <si>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</si>
  <si>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</si>
  <si>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</si>
  <si>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</si>
  <si>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</si>
  <si>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</si>
  <si>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</si>
  <si>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</si>
  <si>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</si>
  <si>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</si>
  <si>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</si>
  <si>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</si>
  <si>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</si>
  <si>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</si>
  <si>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</si>
  <si>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</si>
  <si>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</si>
  <si>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</si>
  <si>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</si>
  <si>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</si>
  <si>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</si>
  <si>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</si>
  <si>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</si>
  <si>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</si>
  <si>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</si>
  <si>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</si>
  <si>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</si>
  <si>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</si>
  <si>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</si>
  <si>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</si>
  <si>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</si>
  <si>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</si>
  <si>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</si>
  <si>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</si>
  <si>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</si>
  <si>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</si>
  <si>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</si>
  <si>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</si>
  <si>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</si>
  <si>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</si>
  <si>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</si>
  <si>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</si>
  <si>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</si>
  <si>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</si>
  <si>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</si>
  <si>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</si>
  <si>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</si>
  <si>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</si>
  <si>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</si>
  <si>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</si>
  <si>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</si>
  <si>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</si>
  <si>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</si>
  <si>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</si>
  <si>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</si>
  <si>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</si>
  <si>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</si>
  <si>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</si>
  <si>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</si>
  <si>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</si>
  <si>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</si>
  <si>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</si>
  <si>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</si>
  <si>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</si>
  <si>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</si>
  <si>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</si>
  <si>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</si>
  <si>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</si>
  <si>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</si>
  <si>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</si>
  <si>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</si>
  <si>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</si>
  <si>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</si>
  <si>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</si>
  <si>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</si>
  <si>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</si>
  <si>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</si>
  <si>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</si>
  <si>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</si>
  <si>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</si>
  <si>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</si>
  <si>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</si>
  <si>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</si>
  <si>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</si>
  <si>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</si>
  <si>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</si>
  <si>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</si>
  <si>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</si>
  <si>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</si>
  <si>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</si>
  <si>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</si>
  <si>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</si>
  <si>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</si>
  <si>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</si>
  <si>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</si>
  <si>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</si>
  <si>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</si>
  <si>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</si>
  <si>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</si>
  <si>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</si>
  <si>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</si>
  <si>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</si>
  <si>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</si>
  <si>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</si>
  <si>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</si>
  <si>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</si>
  <si>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</si>
  <si>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</si>
  <si>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</si>
  <si>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</si>
  <si>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</si>
  <si>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</si>
  <si>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</si>
  <si>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</si>
  <si>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</si>
  <si>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</si>
  <si>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</si>
  <si>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</si>
  <si>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</si>
  <si>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</si>
  <si>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</si>
  <si>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</si>
  <si>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</si>
  <si>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</si>
  <si>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</si>
  <si>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</si>
  <si>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</si>
  <si>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</si>
  <si>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</si>
  <si>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</si>
  <si>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</si>
  <si>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</si>
  <si>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</si>
  <si>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</si>
  <si>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</si>
  <si>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</si>
  <si>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</si>
  <si>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</si>
  <si>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</si>
  <si>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</si>
  <si>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</si>
  <si>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</si>
  <si>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</si>
  <si>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</si>
  <si>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</si>
  <si>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</si>
  <si>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</si>
  <si>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</si>
  <si>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</si>
  <si>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</si>
  <si>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</si>
  <si>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</si>
  <si>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</si>
  <si>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</si>
  <si>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</si>
  <si>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</si>
  <si>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</si>
  <si>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</si>
  <si>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</si>
  <si>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</si>
  <si>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</si>
  <si>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</si>
  <si>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</si>
  <si>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</si>
  <si>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</si>
  <si>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</si>
  <si>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</si>
  <si>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</si>
  <si>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</si>
  <si>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</si>
  <si>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</si>
  <si>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</si>
  <si>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</si>
  <si>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</si>
  <si>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</si>
  <si>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</si>
  <si>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</si>
  <si>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</si>
  <si>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</si>
  <si>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</si>
  <si>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</si>
  <si>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</si>
  <si>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</si>
  <si>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</si>
  <si>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</si>
  <si>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</si>
  <si>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</si>
  <si>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</si>
  <si>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</si>
  <si>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</si>
  <si>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</si>
  <si>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</si>
  <si>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</si>
  <si>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</si>
  <si>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</si>
  <si>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</si>
  <si>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</si>
  <si>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</si>
  <si>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</si>
  <si>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</si>
  <si>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</si>
  <si>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</si>
  <si>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</si>
  <si>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</si>
  <si>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</si>
  <si>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</si>
  <si>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</si>
  <si>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</si>
  <si>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</si>
  <si>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</si>
  <si>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</si>
  <si>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</si>
  <si>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</si>
  <si>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</si>
  <si>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</si>
  <si>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</si>
  <si>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</si>
  <si>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</si>
  <si>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</si>
  <si>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</si>
  <si>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</si>
  <si>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</si>
  <si>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</si>
  <si>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</si>
  <si>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</si>
  <si>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</si>
  <si>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</si>
  <si>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</si>
  <si>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</si>
  <si>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</si>
  <si>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</si>
  <si>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</si>
  <si>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</si>
  <si>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</si>
  <si>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</si>
  <si>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</si>
  <si>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</si>
  <si>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</si>
  <si>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</si>
  <si>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</si>
  <si>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</si>
  <si>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</si>
  <si>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</si>
  <si>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</si>
  <si>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</si>
  <si>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</si>
  <si>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</si>
  <si>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</si>
  <si>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</si>
  <si>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</si>
  <si>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</si>
  <si>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</si>
  <si>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</si>
  <si>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</si>
  <si>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</si>
  <si>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</si>
  <si>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</si>
  <si>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</si>
  <si>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</si>
  <si>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</si>
  <si>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</si>
  <si>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</si>
  <si>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</si>
  <si>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</si>
  <si>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</si>
  <si>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</si>
  <si>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</si>
  <si>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</si>
  <si>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</si>
  <si>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</si>
  <si>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</si>
  <si>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</si>
  <si>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</si>
  <si>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</si>
  <si>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</si>
  <si>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</si>
  <si>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</si>
  <si>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</si>
  <si>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</si>
  <si>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</si>
  <si>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</si>
  <si>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</si>
  <si>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</si>
  <si>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</si>
  <si>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</si>
  <si>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</si>
  <si>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</si>
  <si>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</si>
  <si>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</si>
  <si>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</si>
  <si>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</si>
  <si>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</si>
  <si>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</si>
  <si>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</si>
  <si>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</si>
  <si>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</si>
  <si>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</si>
  <si>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</si>
  <si>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</si>
  <si>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</si>
  <si>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</si>
  <si>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</si>
  <si>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</si>
  <si>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</si>
  <si>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</si>
  <si>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</si>
  <si>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</si>
  <si>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</si>
  <si>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</si>
  <si>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</si>
  <si>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</si>
  <si>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</si>
  <si>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</si>
  <si>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</si>
  <si>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</si>
  <si>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</si>
  <si>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</si>
  <si>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</si>
  <si>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</si>
  <si>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</si>
  <si>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</si>
  <si>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</si>
  <si>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</si>
  <si>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</si>
  <si>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</si>
  <si>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</si>
  <si>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</si>
  <si>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</si>
  <si>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</si>
  <si>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</si>
  <si>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</si>
  <si>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</si>
  <si>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</si>
  <si>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</si>
  <si>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</si>
  <si>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</si>
  <si>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</si>
  <si>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</si>
  <si>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</si>
  <si>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</si>
  <si>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</si>
  <si>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</si>
  <si>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</si>
  <si>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</si>
  <si>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</si>
  <si>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</si>
  <si>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</si>
  <si>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</si>
  <si>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</si>
  <si>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</si>
  <si>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</si>
  <si>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</si>
  <si>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</si>
  <si>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</si>
  <si>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</si>
  <si>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</si>
  <si>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</si>
  <si>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</si>
  <si>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</si>
  <si>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</si>
  <si>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</si>
  <si>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</si>
  <si>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</si>
  <si>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</si>
  <si>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</si>
  <si>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</si>
  <si>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</si>
  <si>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</si>
  <si>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</si>
  <si>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</si>
  <si>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</si>
  <si>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</si>
  <si>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</si>
  <si>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</si>
  <si>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</si>
  <si>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</si>
  <si>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</si>
  <si>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</si>
  <si>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</si>
  <si>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</si>
  <si>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</si>
  <si>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</si>
  <si>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</si>
  <si>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</si>
  <si>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</si>
  <si>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</si>
  <si>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</si>
  <si>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</si>
  <si>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</si>
  <si>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</si>
  <si>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</si>
  <si>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</si>
  <si>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</si>
  <si>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</si>
  <si>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</si>
  <si>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</si>
  <si>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</si>
  <si>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</si>
  <si>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</si>
  <si>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</si>
  <si>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</si>
  <si>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</si>
  <si>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</si>
  <si>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</si>
  <si>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</si>
  <si>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</si>
  <si>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</si>
  <si>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</si>
  <si>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</si>
  <si>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</si>
  <si>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</si>
  <si>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</si>
  <si>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</si>
  <si>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</si>
  <si>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</si>
  <si>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</si>
  <si>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</si>
  <si>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</si>
  <si>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</si>
  <si>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</si>
  <si>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</si>
  <si>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</si>
  <si>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</si>
  <si>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</si>
  <si>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</si>
  <si>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</si>
  <si>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</si>
  <si>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</si>
  <si>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</si>
  <si>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</si>
  <si>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</si>
  <si>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</si>
  <si>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</si>
  <si>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</si>
  <si>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</si>
  <si>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</si>
  <si>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</si>
  <si>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</si>
  <si>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</si>
  <si>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</si>
  <si>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</si>
  <si>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</si>
  <si>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</si>
  <si>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</si>
  <si>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</si>
  <si>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</si>
  <si>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</si>
  <si>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</si>
  <si>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</si>
  <si>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</si>
  <si>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</si>
  <si>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</si>
  <si>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</si>
  <si>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</si>
  <si>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</si>
  <si>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</si>
  <si>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</si>
  <si>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</si>
  <si>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</si>
  <si>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</si>
  <si>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</si>
  <si>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</si>
  <si>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</si>
  <si>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</si>
  <si>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</si>
  <si>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</si>
  <si>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</si>
  <si>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</si>
  <si>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</si>
  <si>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</si>
  <si>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</si>
  <si>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</si>
  <si>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</si>
  <si>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</si>
  <si>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</si>
  <si>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</si>
  <si>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</si>
  <si>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</si>
  <si>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</si>
  <si>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</si>
  <si>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</si>
  <si>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</si>
  <si>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</si>
  <si>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</si>
  <si>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</si>
  <si>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</si>
  <si>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</si>
  <si>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</si>
  <si>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</si>
  <si>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</si>
  <si>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</si>
  <si>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</si>
  <si>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</si>
  <si>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</si>
  <si>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</si>
  <si>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</si>
  <si>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</si>
  <si>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</si>
  <si>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</si>
  <si>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</si>
  <si>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</si>
  <si>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</si>
  <si>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</si>
  <si>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</si>
  <si>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</si>
  <si>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</si>
  <si>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</si>
  <si>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</si>
  <si>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</si>
  <si>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</si>
  <si>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</si>
  <si>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</si>
  <si>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</si>
  <si>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</si>
  <si>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</si>
  <si>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</si>
  <si>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</si>
  <si>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</si>
  <si>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</si>
  <si>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</si>
  <si>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</si>
  <si>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</si>
  <si>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</si>
  <si>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</si>
  <si>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</si>
  <si>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</si>
  <si>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</si>
  <si>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</si>
  <si>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</si>
  <si>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</si>
  <si>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</si>
  <si>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</si>
  <si>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</si>
  <si>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</si>
  <si>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</si>
  <si>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</si>
  <si>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</si>
  <si>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</si>
  <si>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</si>
  <si>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</si>
  <si>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</si>
  <si>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</si>
  <si>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</si>
  <si>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</si>
  <si>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</si>
  <si>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</si>
  <si>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</si>
  <si>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</si>
  <si>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</si>
  <si>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</si>
  <si>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</si>
  <si>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</si>
  <si>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</si>
  <si>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</si>
  <si>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</si>
  <si>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</si>
  <si>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</si>
  <si>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</si>
  <si>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</si>
  <si>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</si>
  <si>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</si>
  <si>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</si>
  <si>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</si>
  <si>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</si>
  <si>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</si>
  <si>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</si>
  <si>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</si>
  <si>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</si>
  <si>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</si>
  <si>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</si>
  <si>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</si>
  <si>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</si>
  <si>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</si>
  <si>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</si>
  <si>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</si>
  <si>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</si>
  <si>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</si>
  <si>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</si>
  <si>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</si>
  <si>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</si>
  <si>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</si>
  <si>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</si>
  <si>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</si>
  <si>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</si>
  <si>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</si>
  <si>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</si>
  <si>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</si>
  <si>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</si>
  <si>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</si>
  <si>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</si>
  <si>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</si>
  <si>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</si>
  <si>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</si>
  <si>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</si>
  <si>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</si>
  <si>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</si>
  <si>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</si>
  <si>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</si>
  <si>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</si>
  <si>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</si>
  <si>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</si>
  <si>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</si>
  <si>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</si>
  <si>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</si>
  <si>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</si>
  <si>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</si>
  <si>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</si>
  <si>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</si>
  <si>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</si>
  <si>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</si>
  <si>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</si>
  <si>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</si>
  <si>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</si>
  <si>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</si>
  <si>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</si>
  <si>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</si>
  <si>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</si>
  <si>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</si>
  <si>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</si>
  <si>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</si>
  <si>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</si>
  <si>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</si>
  <si>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</si>
  <si>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</si>
  <si>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</si>
  <si>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</si>
  <si>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</si>
  <si>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</si>
  <si>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</si>
  <si>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</si>
  <si>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</si>
  <si>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</si>
  <si>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</si>
  <si>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</si>
  <si>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</si>
  <si>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</si>
  <si>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</si>
  <si>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</si>
  <si>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</si>
  <si>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</si>
  <si>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</si>
  <si>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</si>
  <si>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</si>
  <si>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</si>
  <si>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</si>
  <si>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</si>
  <si>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</si>
  <si>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</si>
  <si>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</si>
  <si>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</si>
  <si>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</si>
  <si>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</si>
  <si>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</si>
  <si>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</si>
  <si>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</si>
  <si>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</si>
  <si>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</si>
  <si>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</si>
  <si>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</si>
  <si>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</si>
  <si>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</si>
  <si>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</si>
  <si>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</si>
  <si>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</si>
  <si>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</si>
  <si>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</si>
  <si>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</si>
  <si>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</si>
  <si>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</si>
  <si>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</si>
  <si>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</si>
  <si>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</si>
  <si>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</si>
  <si>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</si>
  <si>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</si>
  <si>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</si>
  <si>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</si>
  <si>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</si>
  <si>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</si>
  <si>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</si>
  <si>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</si>
  <si>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</si>
  <si>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</si>
  <si>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</si>
  <si>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</si>
  <si>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</si>
  <si>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</si>
  <si>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</si>
  <si>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</si>
  <si>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</si>
  <si>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</si>
  <si>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</si>
  <si>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</si>
  <si>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</si>
  <si>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</si>
  <si>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</si>
  <si>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</si>
  <si>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</si>
  <si>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</si>
  <si>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</si>
  <si>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</si>
  <si>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</si>
  <si>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</si>
  <si>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</si>
  <si>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</si>
  <si>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</si>
  <si>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</si>
  <si>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</si>
  <si>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</si>
  <si>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</si>
  <si>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</si>
  <si>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</si>
  <si>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</si>
  <si>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</si>
  <si>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</si>
  <si>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</si>
  <si>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</si>
  <si>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</si>
  <si>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</si>
  <si>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</si>
  <si>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</si>
  <si>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</si>
  <si>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</si>
  <si>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</si>
  <si>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</si>
  <si>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</si>
  <si>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</si>
  <si>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</si>
  <si>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</si>
  <si>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</si>
  <si>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</si>
  <si>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</si>
  <si>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</si>
  <si>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</si>
  <si>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</si>
  <si>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</si>
  <si>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</si>
  <si>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</si>
  <si>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</si>
  <si>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</si>
  <si>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</si>
  <si>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</si>
  <si>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</si>
  <si>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</si>
  <si>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</si>
  <si>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</si>
  <si>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</si>
  <si>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</si>
  <si>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</si>
  <si>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</si>
  <si>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</si>
  <si>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</si>
  <si>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</si>
  <si>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</si>
  <si>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</si>
  <si>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</si>
  <si>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</si>
  <si>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</si>
  <si>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</si>
  <si>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</si>
  <si>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</si>
  <si>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</si>
  <si>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</si>
  <si>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</si>
  <si>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</si>
  <si>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</si>
  <si>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</si>
  <si>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</si>
  <si>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</si>
  <si>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</si>
  <si>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</si>
  <si>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</si>
  <si>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</si>
  <si>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</si>
  <si>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</si>
  <si>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</si>
  <si>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</si>
  <si>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</si>
  <si>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</si>
  <si>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</si>
  <si>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</si>
  <si>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</si>
  <si>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</si>
  <si>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</si>
  <si>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</si>
  <si>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</si>
  <si>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</si>
  <si>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</si>
  <si>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</si>
  <si>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</si>
  <si>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</si>
  <si>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</si>
  <si>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</si>
  <si>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</si>
  <si>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</si>
  <si>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</si>
  <si>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</si>
  <si>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</si>
  <si>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</si>
  <si>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</si>
  <si>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</si>
  <si>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</si>
  <si>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</si>
  <si>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</si>
  <si>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</si>
  <si>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</si>
  <si>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</si>
  <si>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</si>
  <si>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</si>
  <si>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</si>
  <si>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</si>
  <si>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</si>
  <si>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</si>
  <si>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</si>
  <si>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</si>
  <si>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</si>
  <si>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</si>
  <si>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</si>
  <si>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</si>
  <si>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</si>
  <si>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</si>
  <si>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</si>
  <si>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</si>
  <si>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</si>
  <si>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</si>
  <si>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</si>
  <si>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</si>
  <si>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</si>
  <si>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</si>
  <si>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</si>
  <si>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</si>
  <si>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</si>
  <si>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</si>
  <si>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</si>
  <si>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</si>
  <si>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</si>
  <si>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</si>
  <si>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</si>
  <si>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</si>
  <si>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</si>
  <si>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</si>
  <si>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</si>
  <si>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</si>
  <si>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</si>
  <si>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</si>
  <si>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</si>
  <si>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</si>
  <si>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</si>
  <si>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</si>
  <si>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</si>
  <si>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</si>
  <si>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</si>
  <si>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</si>
  <si>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</si>
  <si>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</si>
  <si>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</si>
  <si>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</si>
  <si>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</si>
  <si>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</si>
  <si>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</si>
  <si>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</si>
  <si>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</si>
  <si>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</si>
  <si>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</si>
  <si>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</si>
  <si>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</si>
  <si>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</si>
  <si>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</si>
  <si>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</si>
  <si>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</si>
  <si>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</si>
  <si>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</si>
  <si>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</si>
  <si>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</si>
  <si>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</si>
  <si>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</si>
  <si>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</si>
  <si>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</si>
  <si>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</si>
  <si>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</si>
  <si>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</si>
  <si>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</si>
  <si>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</si>
  <si>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</si>
  <si>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</si>
  <si>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</si>
  <si>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</si>
  <si>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</si>
  <si>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</si>
  <si>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</si>
  <si>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</si>
  <si>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</si>
  <si>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</si>
  <si>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</si>
  <si>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</si>
  <si>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</si>
  <si>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</si>
  <si>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</si>
  <si>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</si>
  <si>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</si>
  <si>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</si>
  <si>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</si>
  <si>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</si>
  <si>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</si>
  <si>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</si>
  <si>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</si>
  <si>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</si>
  <si>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</si>
  <si>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</si>
  <si>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</si>
  <si>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</si>
  <si>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</si>
  <si>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</si>
  <si>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</si>
  <si>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</si>
  <si>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</si>
  <si>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</si>
  <si>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</si>
  <si>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</si>
  <si>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</si>
  <si>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</si>
  <si>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</si>
  <si>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</si>
  <si>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</si>
  <si>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</si>
  <si>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</si>
  <si>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</si>
  <si>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</si>
  <si>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</si>
  <si>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</si>
  <si>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</si>
  <si>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</si>
  <si>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</si>
  <si>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</si>
  <si>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</si>
  <si>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</si>
  <si>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</si>
  <si>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</si>
  <si>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</si>
  <si>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</si>
  <si>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</si>
  <si>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</si>
  <si>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</si>
  <si>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</si>
  <si>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</si>
  <si>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</si>
  <si>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</si>
  <si>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</si>
  <si>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</si>
  <si>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</si>
  <si>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</si>
  <si>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</si>
  <si>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</si>
  <si>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</si>
  <si>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</si>
  <si>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</si>
  <si>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</si>
  <si>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</si>
  <si>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</si>
  <si>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</si>
  <si>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</si>
  <si>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</si>
  <si>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</si>
  <si>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</si>
  <si>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</si>
  <si>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</si>
  <si>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</si>
  <si>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</si>
  <si>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</si>
  <si>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</si>
  <si>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</si>
  <si>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</si>
  <si>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</si>
  <si>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</si>
  <si>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</si>
  <si>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</si>
  <si>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</si>
  <si>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</si>
  <si>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</si>
  <si>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</si>
  <si>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</si>
  <si>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</si>
  <si>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</si>
  <si>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</si>
  <si>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</si>
  <si>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</si>
  <si>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</si>
  <si>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</si>
  <si>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</si>
  <si>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</si>
  <si>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</si>
  <si>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</si>
  <si>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</si>
  <si>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</si>
  <si>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</si>
  <si>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</si>
  <si>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</si>
  <si>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</si>
  <si>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</si>
  <si>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</si>
  <si>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</si>
  <si>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</si>
  <si>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</si>
  <si>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</si>
  <si>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</si>
  <si>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</si>
  <si>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</si>
  <si>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</si>
  <si>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</si>
  <si>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</si>
  <si>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</si>
  <si>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</si>
  <si>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</si>
  <si>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</si>
  <si>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</si>
  <si>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</si>
  <si>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</si>
  <si>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</si>
  <si>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</si>
  <si>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</si>
  <si>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</si>
  <si>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</si>
  <si>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</si>
  <si>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</si>
  <si>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</si>
  <si>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</si>
  <si>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</si>
  <si>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</si>
  <si>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</si>
  <si>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</si>
  <si>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</si>
  <si>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</si>
  <si>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</si>
  <si>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</si>
  <si>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</si>
  <si>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</si>
  <si>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</si>
  <si>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</si>
  <si>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</si>
  <si>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</si>
  <si>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</si>
  <si>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</si>
  <si>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</si>
  <si>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</si>
  <si>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</si>
  <si>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</si>
  <si>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</si>
  <si>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</si>
  <si>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</si>
  <si>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</si>
  <si>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</si>
  <si>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</si>
  <si>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</si>
  <si>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</si>
  <si>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</si>
  <si>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</si>
  <si>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</si>
  <si>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</si>
  <si>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</si>
  <si>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</si>
  <si>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</si>
  <si>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</si>
  <si>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</si>
  <si>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</si>
  <si>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</si>
  <si>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</si>
  <si>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</si>
  <si>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</si>
  <si>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</si>
  <si>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</si>
  <si>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</si>
  <si>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</si>
  <si>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</si>
  <si>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</si>
  <si>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</si>
  <si>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</si>
  <si>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</si>
  <si>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</si>
  <si>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</si>
  <si>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</si>
  <si>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</si>
  <si>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</si>
  <si>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</si>
  <si>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</si>
  <si>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</si>
  <si>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</si>
  <si>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</si>
  <si>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</si>
  <si>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</si>
  <si>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</si>
  <si>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</si>
  <si>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</si>
  <si>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</si>
  <si>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</si>
  <si>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</si>
  <si>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</si>
  <si>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</si>
  <si>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</si>
  <si>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</si>
  <si>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</si>
  <si>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</si>
  <si>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</si>
  <si>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</si>
  <si>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</si>
  <si>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</si>
  <si>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</si>
  <si>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</si>
  <si>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</si>
  <si>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</si>
  <si>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</si>
  <si>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</si>
  <si>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</si>
  <si>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</si>
  <si>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</si>
  <si>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</si>
  <si>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</si>
  <si>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</si>
  <si>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</si>
  <si>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</si>
  <si>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</si>
  <si>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</si>
  <si>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</si>
  <si>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</si>
  <si>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</si>
  <si>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</si>
  <si>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</si>
  <si>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</si>
  <si>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</si>
  <si>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</si>
  <si>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</si>
  <si>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</si>
  <si>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</si>
  <si>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</si>
  <si>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</si>
  <si>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</si>
  <si>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</si>
  <si>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</si>
  <si>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</si>
  <si>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</si>
  <si>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</si>
  <si>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</si>
  <si>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</si>
  <si>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</si>
  <si>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</si>
  <si>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</si>
  <si>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</si>
  <si>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</si>
  <si>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</si>
  <si>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</si>
  <si>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</si>
  <si>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</si>
  <si>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</si>
  <si>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</si>
  <si>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</si>
  <si>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</si>
  <si>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</si>
  <si>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</si>
  <si>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</si>
  <si>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</si>
  <si>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</si>
  <si>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</si>
  <si>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</si>
  <si>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</si>
  <si>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</si>
  <si>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</si>
  <si>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</si>
  <si>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</si>
  <si>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</si>
  <si>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</si>
  <si>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</si>
  <si>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</si>
  <si>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</si>
  <si>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</si>
  <si>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</si>
  <si>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</si>
  <si>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</si>
  <si>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</si>
  <si>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</si>
  <si>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</si>
  <si>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</si>
  <si>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</si>
  <si>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</si>
  <si>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</si>
  <si>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</si>
  <si>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</si>
  <si>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</si>
  <si>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</si>
  <si>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</si>
  <si>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</si>
  <si>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</si>
  <si>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</si>
  <si>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</si>
  <si>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</si>
  <si>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</si>
  <si>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</si>
  <si>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</si>
  <si>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</si>
  <si>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</si>
  <si>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</si>
  <si>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</si>
  <si>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</si>
  <si>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</si>
  <si>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</si>
  <si>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</si>
  <si>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</si>
  <si>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</si>
  <si>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</si>
  <si>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</si>
  <si>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</si>
  <si>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</si>
  <si>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</si>
  <si>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</si>
  <si>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</si>
  <si>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</si>
  <si>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</si>
  <si>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</si>
  <si>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</si>
  <si>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</si>
  <si>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</si>
  <si>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</si>
  <si>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</si>
  <si>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</si>
  <si>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</si>
  <si>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</si>
  <si>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</si>
  <si>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</si>
  <si>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</si>
  <si>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</si>
  <si>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</si>
  <si>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</si>
  <si>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</si>
  <si>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</si>
  <si>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</si>
  <si>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</si>
  <si>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</si>
  <si>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</si>
  <si>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</si>
  <si>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</si>
  <si>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</si>
  <si>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</si>
  <si>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</si>
  <si>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</si>
  <si>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</si>
  <si>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</si>
  <si>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</si>
  <si>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</si>
  <si>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</si>
  <si>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</si>
  <si>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</si>
  <si>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</si>
  <si>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</si>
  <si>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</si>
  <si>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</si>
  <si>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</si>
  <si>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</si>
  <si>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</si>
  <si>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</si>
  <si>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</si>
  <si>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</si>
  <si>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</si>
  <si>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</si>
  <si>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</si>
  <si>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</si>
  <si>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</si>
  <si>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</si>
  <si>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</si>
  <si>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</si>
  <si>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</si>
  <si>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</si>
  <si>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</si>
  <si>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</si>
  <si>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</si>
  <si>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</si>
  <si>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</si>
  <si>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</si>
  <si>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</si>
  <si>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</si>
  <si>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</si>
  <si>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</si>
  <si>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</si>
  <si>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</si>
  <si>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</si>
  <si>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</si>
  <si>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</si>
  <si>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</si>
  <si>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</si>
  <si>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</si>
  <si>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</si>
  <si>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</si>
  <si>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</si>
  <si>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</si>
  <si>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</si>
  <si>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</si>
  <si>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</si>
  <si>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</si>
  <si>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</si>
  <si>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</si>
  <si>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</si>
  <si>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</si>
  <si>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</si>
  <si>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</si>
  <si>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</si>
  <si>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</si>
  <si>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</si>
  <si>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</si>
  <si>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</si>
  <si>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</si>
  <si>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</si>
  <si>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</si>
  <si>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</si>
  <si>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</si>
  <si>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</si>
  <si>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</si>
  <si>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</si>
  <si>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</si>
  <si>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</si>
  <si>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</si>
  <si>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</si>
  <si>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</si>
  <si>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</si>
  <si>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</si>
  <si>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</si>
  <si>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</si>
  <si>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</si>
  <si>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</si>
  <si>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</si>
  <si>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</si>
  <si>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</si>
  <si>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</si>
  <si>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</si>
  <si>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</si>
  <si>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</si>
  <si>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</si>
  <si>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</si>
  <si>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</si>
  <si>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</si>
  <si>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</si>
  <si>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</si>
  <si>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</si>
  <si>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</si>
  <si>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</si>
  <si>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</si>
  <si>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</si>
  <si>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</si>
  <si>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</si>
  <si>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</si>
  <si>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</si>
  <si>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</si>
  <si>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</si>
  <si>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</si>
  <si>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</si>
  <si>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</si>
  <si>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</si>
  <si>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</si>
  <si>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</si>
  <si>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</si>
  <si>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</si>
  <si>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</si>
  <si>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</si>
  <si>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</si>
  <si>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</si>
  <si>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</si>
  <si>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</si>
  <si>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</si>
  <si>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</si>
  <si>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</si>
  <si>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</si>
  <si>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</si>
  <si>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</si>
  <si>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</si>
  <si>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</si>
  <si>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</si>
  <si>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</si>
  <si>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</si>
  <si>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</si>
  <si>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</si>
  <si>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</si>
  <si>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</si>
  <si>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</si>
  <si>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</si>
  <si>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</si>
  <si>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</si>
  <si>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</si>
  <si>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</si>
  <si>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</si>
  <si>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</si>
  <si>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</si>
  <si>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</si>
  <si>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</si>
  <si>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</si>
  <si>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</si>
  <si>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</si>
  <si>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</si>
  <si>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</si>
  <si>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</si>
  <si>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</si>
  <si>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</si>
  <si>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</si>
  <si>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</si>
  <si>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</si>
  <si>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</si>
  <si>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</si>
  <si>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</si>
  <si>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</si>
  <si>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</si>
  <si>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</si>
  <si>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</si>
  <si>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</si>
  <si>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</si>
  <si>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</si>
  <si>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</si>
  <si>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</si>
  <si>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</si>
  <si>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</si>
  <si>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</si>
  <si>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</si>
  <si>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</si>
  <si>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</si>
  <si>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</si>
  <si>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</si>
  <si>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</si>
  <si>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</si>
  <si>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</si>
  <si>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</si>
  <si>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</si>
  <si>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</si>
  <si>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</si>
  <si>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</si>
  <si>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</si>
  <si>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</si>
  <si>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</si>
  <si>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</si>
  <si>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</si>
  <si>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</si>
  <si>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</si>
  <si>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</si>
  <si>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</si>
  <si>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</si>
  <si>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</si>
  <si>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</si>
  <si>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</si>
  <si>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</si>
  <si>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</si>
  <si>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</si>
  <si>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</si>
  <si>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</si>
  <si>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</si>
  <si>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</si>
  <si>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</si>
  <si>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</si>
  <si>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</si>
  <si>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</si>
  <si>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</si>
  <si>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</si>
  <si>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</si>
  <si>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</si>
  <si>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</si>
  <si>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</si>
  <si>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</si>
  <si>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</si>
  <si>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</si>
  <si>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</si>
  <si>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</si>
  <si>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</si>
  <si>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</si>
  <si>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</si>
  <si>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</si>
  <si>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</si>
  <si>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</si>
  <si>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</si>
  <si>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</si>
  <si>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</si>
  <si>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</si>
  <si>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</si>
  <si>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</si>
  <si>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</si>
  <si>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</si>
  <si>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</si>
  <si>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</si>
  <si>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</si>
  <si>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</si>
  <si>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</si>
  <si>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</si>
  <si>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</si>
  <si>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</si>
  <si>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</si>
  <si>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</si>
  <si>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</si>
  <si>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</si>
  <si>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</si>
  <si>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</si>
  <si>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</si>
  <si>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</si>
  <si>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</si>
  <si>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</si>
  <si>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</si>
  <si>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</si>
  <si>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</si>
  <si>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</si>
  <si>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</si>
  <si>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</si>
  <si>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</si>
  <si>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</si>
  <si>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</si>
  <si>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</si>
  <si>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</si>
  <si>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</si>
  <si>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</si>
  <si>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</si>
  <si>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</si>
  <si>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</si>
  <si>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</si>
  <si>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</si>
  <si>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</si>
  <si>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</si>
  <si>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</si>
  <si>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</si>
  <si>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</si>
  <si>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</si>
  <si>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</si>
  <si>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</si>
  <si>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</si>
  <si>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</si>
  <si>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</si>
  <si>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</si>
  <si>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</si>
  <si>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</si>
  <si>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</si>
  <si>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</si>
  <si>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</si>
  <si>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</si>
  <si>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</si>
  <si>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</si>
  <si>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</si>
  <si>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</si>
  <si>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</si>
  <si>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</si>
  <si>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</si>
  <si>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</si>
  <si>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</si>
  <si>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</si>
  <si>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</si>
  <si>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</si>
  <si>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</si>
  <si>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</si>
  <si>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</si>
  <si>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</si>
  <si>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</si>
  <si>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</si>
  <si>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</si>
  <si>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</si>
  <si>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</si>
  <si>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</si>
  <si>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</si>
  <si>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</si>
  <si>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</si>
  <si>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</si>
  <si>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</si>
  <si>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</si>
  <si>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</si>
  <si>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</si>
  <si>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</si>
  <si>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</si>
  <si>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</si>
  <si>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</si>
  <si>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</si>
  <si>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</si>
  <si>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</si>
  <si>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</si>
  <si>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</si>
  <si>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</si>
  <si>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</si>
  <si>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</si>
  <si>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</si>
  <si>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</si>
  <si>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</si>
  <si>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</si>
  <si>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</si>
  <si>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</si>
  <si>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</si>
  <si>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</si>
  <si>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</si>
  <si>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</si>
  <si>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</si>
  <si>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</si>
  <si>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</si>
  <si>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</si>
  <si>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</si>
  <si>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</si>
  <si>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</si>
  <si>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</si>
  <si>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</si>
  <si>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</si>
  <si>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</si>
  <si>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</si>
  <si>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</si>
  <si>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</si>
  <si>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</si>
  <si>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</si>
  <si>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</si>
  <si>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</si>
  <si>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</si>
  <si>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</si>
  <si>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</si>
  <si>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</si>
  <si>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</si>
  <si>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</si>
  <si>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</si>
  <si>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</si>
  <si>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</si>
  <si>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</si>
  <si>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</si>
  <si>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</si>
  <si>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</si>
  <si>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</si>
  <si>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</si>
  <si>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</si>
  <si>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</si>
  <si>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</si>
  <si>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</si>
  <si>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</si>
  <si>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</si>
  <si>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</si>
  <si>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</si>
  <si>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</si>
  <si>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</si>
  <si>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</si>
  <si>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</si>
  <si>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</si>
  <si>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</si>
  <si>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</si>
  <si>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</si>
  <si>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</si>
  <si>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</si>
  <si>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</si>
  <si>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</si>
  <si>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</si>
  <si>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</si>
  <si>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</si>
  <si>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</si>
  <si>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</si>
  <si>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</si>
  <si>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</si>
  <si>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</si>
  <si>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</si>
  <si>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</si>
  <si>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</si>
  <si>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</si>
  <si>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</si>
  <si>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</si>
  <si>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</si>
  <si>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</si>
  <si>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</si>
  <si>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</si>
  <si>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</si>
  <si>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</si>
  <si>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</si>
  <si>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</si>
  <si>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</si>
  <si>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</si>
  <si>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</si>
  <si>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</si>
  <si>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</si>
  <si>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</si>
  <si>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</si>
  <si>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</si>
  <si>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</si>
  <si>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</si>
  <si>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</si>
  <si>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</si>
  <si>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</si>
  <si>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</si>
  <si>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</si>
  <si>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</si>
  <si>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</si>
  <si>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</si>
  <si>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</si>
  <si>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</si>
  <si>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</si>
  <si>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</si>
  <si>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</si>
  <si>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</si>
  <si>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</si>
  <si>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</si>
  <si>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</si>
  <si>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</si>
  <si>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</si>
  <si>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</si>
  <si>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</si>
  <si>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</si>
  <si>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</si>
  <si>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</si>
  <si>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</si>
  <si>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</si>
  <si>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</si>
  <si>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</si>
  <si>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</si>
  <si>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</si>
  <si>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</si>
  <si>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</si>
  <si>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</si>
  <si>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</si>
  <si>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</si>
  <si>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</si>
  <si>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</si>
  <si>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</si>
  <si>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</si>
  <si>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</si>
  <si>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</si>
  <si>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</si>
  <si>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</si>
  <si>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</si>
  <si>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</si>
  <si>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</si>
  <si>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</si>
  <si>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</si>
  <si>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</si>
  <si>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</si>
  <si>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</si>
  <si>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</si>
  <si>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</si>
  <si>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</si>
  <si>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</si>
  <si>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</si>
  <si>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</si>
  <si>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</si>
  <si>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</si>
  <si>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</si>
  <si>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</si>
  <si>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</si>
  <si>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</si>
  <si>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</si>
  <si>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</si>
  <si>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</si>
  <si>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</si>
  <si>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</si>
  <si>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</si>
  <si>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</si>
  <si>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</si>
  <si>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</si>
  <si>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</si>
  <si>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</si>
  <si>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</si>
  <si>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</si>
  <si>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</si>
  <si>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</si>
  <si>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</si>
  <si>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</si>
  <si>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</si>
  <si>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</si>
  <si>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</si>
  <si>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</si>
  <si>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</si>
  <si>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</si>
  <si>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</si>
  <si>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</si>
  <si>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</si>
  <si>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</si>
  <si>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</si>
  <si>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</si>
  <si>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</si>
  <si>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</si>
  <si>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</si>
  <si>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</si>
  <si>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</si>
  <si>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</si>
  <si>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</si>
  <si>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</si>
  <si>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</si>
  <si>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</si>
  <si>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</si>
  <si>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</si>
  <si>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</si>
  <si>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</si>
  <si>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</si>
  <si>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</si>
  <si>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</si>
  <si>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</si>
  <si>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</si>
  <si>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</si>
  <si>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</si>
  <si>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</si>
  <si>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</si>
  <si>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</si>
  <si>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</si>
  <si>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</si>
  <si>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</si>
  <si>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</si>
  <si>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</si>
  <si>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</si>
  <si>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</si>
  <si>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</si>
  <si>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</si>
  <si>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</si>
  <si>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</si>
  <si>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</si>
  <si>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</si>
  <si>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</si>
  <si>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</si>
  <si>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</si>
  <si>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</si>
  <si>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</si>
  <si>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</si>
  <si>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</si>
  <si>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</si>
  <si>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</si>
  <si>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</si>
  <si>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</si>
  <si>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</si>
  <si>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</si>
  <si>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</si>
  <si>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</si>
  <si>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</si>
  <si>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</si>
  <si>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</si>
  <si>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</si>
  <si>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</si>
  <si>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</si>
  <si>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</si>
  <si>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</si>
  <si>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</si>
  <si>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</si>
  <si>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</si>
  <si>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</si>
  <si>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</si>
  <si>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</si>
  <si>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</si>
  <si>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</si>
  <si>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</si>
  <si>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</si>
  <si>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</si>
  <si>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</si>
  <si>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</si>
  <si>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</si>
  <si>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</si>
  <si>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</si>
  <si>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</si>
  <si>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</si>
  <si>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</si>
  <si>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</si>
  <si>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</si>
  <si>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</si>
  <si>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</si>
  <si>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</si>
  <si>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</si>
  <si>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</si>
  <si>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</si>
  <si>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</si>
  <si>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</si>
  <si>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</si>
  <si>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</si>
  <si>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</si>
  <si>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</si>
  <si>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</si>
  <si>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</si>
  <si>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</si>
  <si>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</si>
  <si>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</si>
  <si>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</si>
  <si>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</si>
  <si>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</si>
  <si>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</si>
  <si>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</si>
  <si>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</si>
  <si>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</si>
  <si>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</si>
  <si>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</si>
  <si>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</si>
  <si>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</si>
  <si>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</si>
  <si>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</si>
  <si>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</si>
  <si>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</si>
  <si>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</si>
  <si>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</si>
  <si>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</si>
  <si>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</si>
  <si>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</si>
  <si>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</si>
  <si>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</si>
  <si>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</si>
  <si>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</si>
  <si>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</si>
  <si>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</si>
  <si>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</si>
  <si>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</si>
  <si>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</si>
  <si>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</si>
  <si>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</si>
  <si>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</si>
  <si>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</si>
  <si>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</si>
  <si>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</si>
  <si>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</si>
  <si>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</si>
  <si>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</si>
  <si>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</si>
  <si>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</si>
  <si>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</si>
  <si>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</si>
  <si>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</si>
  <si>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</si>
  <si>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</si>
  <si>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</si>
  <si>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</si>
  <si>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</si>
  <si>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</si>
  <si>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</si>
  <si>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</si>
  <si>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</si>
  <si>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</si>
  <si>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</si>
  <si>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</si>
  <si>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</si>
  <si>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</si>
  <si>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</si>
  <si>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</si>
  <si>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</si>
  <si>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</si>
  <si>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</si>
  <si>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</si>
  <si>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</si>
  <si>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</si>
  <si>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</si>
  <si>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</si>
  <si>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</si>
  <si>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</si>
  <si>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</si>
  <si>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</si>
  <si>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</si>
  <si>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</si>
  <si>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</si>
  <si>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</si>
  <si>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</si>
  <si>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</si>
  <si>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</si>
  <si>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</si>
  <si>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</si>
  <si>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</si>
  <si>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</si>
  <si>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</si>
  <si>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</si>
  <si>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</si>
  <si>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</si>
  <si>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</si>
  <si>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</si>
  <si>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</si>
  <si>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</si>
  <si>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</si>
  <si>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</si>
  <si>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</si>
  <si>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</si>
  <si>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</si>
  <si>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</si>
  <si>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</si>
  <si>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</si>
  <si>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</si>
  <si>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</si>
  <si>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</si>
  <si>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</si>
  <si>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</si>
  <si>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</si>
  <si>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</si>
  <si>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</si>
  <si>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</si>
  <si>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</si>
  <si>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</si>
  <si>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</si>
  <si>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</si>
  <si>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</si>
  <si>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</si>
  <si>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</si>
  <si>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</si>
  <si>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</si>
  <si>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</si>
  <si>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</si>
  <si>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</si>
  <si>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</si>
  <si>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</si>
  <si>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</si>
  <si>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</si>
  <si>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</si>
  <si>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</si>
  <si>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</si>
  <si>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</si>
  <si>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</si>
  <si>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</si>
  <si>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</si>
  <si>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</si>
  <si>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</si>
  <si>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</si>
  <si>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</si>
  <si>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</si>
  <si>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</si>
  <si>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</si>
  <si>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</si>
  <si>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</si>
  <si>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</si>
  <si>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</si>
  <si>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</si>
  <si>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</si>
  <si>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</si>
  <si>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</si>
  <si>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</si>
  <si>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</si>
  <si>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</si>
  <si>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</si>
  <si>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</si>
  <si>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</si>
  <si>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</si>
  <si>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</si>
  <si>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</si>
  <si>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</si>
  <si>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</si>
  <si>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</si>
  <si>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</si>
  <si>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</si>
  <si>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</si>
  <si>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</si>
  <si>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</si>
  <si>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</si>
  <si>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</si>
  <si>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</si>
  <si>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</si>
  <si>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</si>
  <si>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</si>
  <si>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</si>
  <si>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</si>
  <si>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</si>
  <si>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</si>
  <si>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</si>
  <si>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</si>
  <si>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</si>
  <si>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</si>
  <si>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</si>
  <si>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</si>
  <si>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</si>
  <si>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</si>
  <si>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</si>
  <si>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</si>
  <si>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</si>
  <si>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</si>
  <si>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</si>
  <si>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</si>
  <si>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</si>
  <si>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</si>
  <si>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</si>
  <si>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</si>
  <si>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</si>
  <si>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</si>
  <si>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</si>
  <si>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</si>
  <si>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</si>
  <si>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</si>
  <si>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</si>
  <si>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</si>
  <si>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</si>
  <si>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</si>
  <si>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</si>
  <si>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</si>
  <si>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</si>
  <si>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</si>
  <si>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</si>
  <si>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</si>
  <si>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</si>
  <si>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</si>
  <si>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</si>
  <si>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</si>
  <si>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</si>
  <si>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</si>
  <si>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</si>
  <si>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</si>
  <si>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</si>
  <si>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</si>
  <si>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</si>
  <si>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</si>
  <si>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</si>
  <si>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</si>
  <si>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</si>
  <si>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</si>
  <si>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</si>
  <si>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</si>
  <si>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</si>
  <si>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</si>
  <si>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</si>
  <si>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</si>
  <si>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</si>
  <si>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</si>
  <si>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</si>
  <si>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</si>
  <si>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</si>
  <si>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</si>
  <si>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</si>
  <si>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</si>
  <si>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</si>
  <si>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</si>
  <si>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</si>
  <si>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</si>
  <si>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</si>
  <si>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</si>
  <si>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</si>
  <si>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</si>
  <si>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</si>
  <si>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</si>
  <si>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</si>
  <si>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</si>
  <si>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</si>
  <si>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</si>
  <si>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</si>
  <si>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</si>
  <si>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</si>
  <si>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</si>
  <si>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</si>
  <si>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</si>
  <si>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</si>
  <si>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</si>
  <si>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</si>
  <si>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</si>
  <si>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</si>
  <si>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</si>
  <si>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</si>
  <si>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</si>
  <si>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</si>
  <si>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</si>
  <si>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</si>
  <si>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</si>
  <si>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</si>
  <si>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</si>
  <si>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</si>
  <si>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</si>
  <si>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</si>
  <si>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</si>
  <si>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</si>
  <si>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</si>
  <si>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</si>
  <si>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</si>
  <si>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</si>
  <si>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</si>
  <si>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</si>
  <si>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</si>
  <si>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</si>
  <si>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</si>
  <si>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</si>
  <si>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</si>
  <si>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</si>
  <si>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</si>
  <si>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</si>
  <si>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</si>
  <si>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</si>
  <si>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</si>
  <si>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</si>
  <si>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</si>
  <si>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</si>
  <si>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</si>
  <si>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</si>
  <si>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</si>
  <si>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</si>
  <si>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</si>
  <si>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</si>
  <si>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</si>
  <si>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</si>
  <si>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</si>
  <si>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</si>
  <si>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</si>
  <si>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</si>
  <si>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</si>
  <si>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</si>
  <si>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</si>
  <si>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</si>
  <si>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</si>
  <si>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</si>
  <si>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</si>
  <si>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</si>
  <si>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</si>
  <si>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</si>
  <si>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</si>
  <si>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</si>
  <si>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</si>
  <si>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</si>
  <si>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</si>
  <si>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</si>
  <si>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</si>
  <si>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</si>
  <si>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</si>
  <si>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</si>
  <si>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</si>
  <si>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</si>
  <si>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</si>
  <si>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</si>
  <si>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</si>
  <si>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</si>
  <si>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</si>
  <si>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</si>
  <si>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</si>
  <si>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</si>
  <si>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</si>
  <si>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</si>
  <si>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</si>
  <si>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</si>
  <si>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</si>
  <si>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</si>
  <si>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</si>
  <si>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</si>
  <si>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</si>
  <si>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</si>
  <si>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</si>
  <si>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</si>
  <si>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</si>
  <si>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</si>
  <si>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</si>
  <si>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</si>
  <si>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</si>
  <si>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</si>
  <si>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</si>
  <si>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</si>
  <si>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</si>
  <si>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</si>
  <si>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</si>
  <si>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</si>
  <si>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</si>
  <si>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</si>
  <si>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</si>
  <si>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</si>
  <si>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</si>
  <si>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</si>
  <si>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</si>
  <si>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</si>
  <si>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</si>
  <si>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</si>
  <si>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</si>
  <si>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</si>
  <si>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</si>
  <si>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</si>
  <si>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</si>
  <si>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</si>
  <si>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</si>
  <si>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</si>
  <si>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</si>
  <si>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</si>
  <si>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</si>
  <si>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</si>
  <si>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</si>
  <si>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</si>
  <si>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</si>
  <si>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</si>
  <si>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</si>
  <si>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</si>
  <si>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</si>
  <si>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</si>
  <si>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</si>
  <si>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</si>
  <si>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</si>
  <si>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</si>
  <si>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</si>
  <si>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</si>
  <si>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</si>
  <si>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</si>
  <si>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</si>
  <si>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</si>
  <si>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</si>
  <si>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</si>
  <si>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</si>
  <si>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</si>
  <si>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</si>
  <si>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</si>
  <si>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</si>
  <si>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</si>
  <si>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</si>
  <si>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</si>
  <si>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</si>
  <si>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</si>
  <si>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</si>
  <si>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</si>
  <si>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</si>
  <si>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</si>
  <si>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</si>
  <si>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</si>
  <si>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</si>
  <si>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</si>
  <si>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</si>
  <si>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</si>
  <si>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</si>
  <si>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</si>
  <si>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</si>
  <si>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</si>
  <si>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</si>
  <si>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</si>
  <si>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</si>
  <si>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</si>
  <si>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</si>
  <si>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</si>
  <si>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</si>
  <si>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</si>
  <si>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</si>
  <si>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</si>
  <si>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</si>
  <si>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</si>
  <si>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</si>
  <si>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</si>
  <si>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</si>
  <si>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</si>
  <si>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</si>
  <si>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</si>
  <si>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</si>
  <si>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</si>
  <si>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</si>
  <si>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</si>
  <si>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</si>
  <si>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</si>
  <si>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</si>
  <si>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</si>
  <si>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</si>
  <si>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</si>
  <si>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</si>
  <si>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</si>
  <si>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</si>
  <si>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</si>
  <si>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</si>
  <si>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</si>
  <si>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</si>
  <si>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</si>
  <si>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</si>
  <si>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</si>
  <si>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</si>
  <si>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</si>
  <si>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</si>
  <si>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</si>
  <si>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</si>
  <si>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</si>
  <si>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</si>
  <si>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</si>
  <si>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</si>
  <si>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</si>
  <si>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</si>
  <si>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</si>
  <si>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</si>
  <si>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</si>
  <si>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</si>
  <si>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</si>
  <si>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</si>
  <si>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</si>
  <si>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</si>
  <si>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</si>
  <si>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</si>
  <si>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</si>
  <si>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</si>
  <si>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</si>
  <si>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</si>
  <si>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</si>
  <si>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</si>
  <si>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</si>
  <si>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</si>
  <si>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</si>
  <si>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</si>
  <si>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</si>
  <si>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</si>
  <si>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</si>
  <si>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</si>
  <si>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</si>
  <si>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</si>
  <si>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</si>
  <si>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</si>
  <si>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</si>
  <si>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</si>
  <si>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</si>
  <si>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</si>
  <si>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</si>
  <si>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</si>
  <si>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</si>
  <si>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</si>
  <si>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</si>
  <si>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</si>
  <si>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</si>
  <si>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</si>
  <si>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</si>
  <si>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</si>
  <si>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</si>
  <si>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</si>
  <si>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</si>
  <si>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</si>
  <si>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</si>
  <si>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</si>
  <si>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</si>
  <si>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</si>
  <si>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</si>
  <si>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</si>
  <si>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</si>
  <si>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</si>
  <si>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</si>
  <si>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</si>
  <si>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</si>
  <si>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</si>
  <si>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</si>
  <si>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</si>
  <si>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</si>
  <si>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</si>
  <si>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</si>
  <si>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</si>
  <si>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</si>
  <si>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</si>
  <si>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</si>
  <si>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</si>
  <si>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</si>
  <si>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</si>
  <si>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</si>
  <si>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</si>
  <si>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</si>
  <si>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</si>
  <si>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</si>
  <si>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</si>
  <si>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</si>
  <si>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</si>
  <si>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</si>
  <si>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</si>
  <si>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</si>
  <si>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</si>
  <si>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</si>
  <si>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</si>
  <si>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</si>
  <si>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</si>
  <si>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</si>
  <si>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</si>
  <si>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</si>
  <si>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</si>
  <si>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</si>
  <si>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</si>
  <si>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</si>
  <si>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</si>
  <si>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</si>
  <si>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</si>
  <si>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</si>
  <si>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</si>
  <si>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</si>
  <si>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</si>
  <si>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</si>
  <si>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</si>
  <si>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</si>
  <si>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</si>
  <si>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</si>
  <si>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</si>
  <si>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</si>
  <si>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</si>
  <si>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</si>
  <si>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</si>
  <si>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</si>
  <si>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</si>
  <si>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</si>
  <si>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</si>
  <si>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</si>
  <si>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</si>
  <si>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</si>
  <si>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</si>
  <si>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</si>
  <si>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</si>
  <si>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</si>
  <si>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</si>
  <si>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</si>
  <si>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</si>
  <si>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</si>
  <si>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</si>
  <si>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</si>
  <si>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</si>
  <si>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</si>
  <si>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</si>
  <si>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</si>
  <si>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</si>
  <si>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</si>
  <si>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</si>
  <si>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</si>
  <si>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</si>
  <si>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</si>
  <si>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</si>
  <si>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</si>
  <si>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</si>
  <si>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</si>
  <si>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</si>
  <si>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</si>
  <si>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</si>
  <si>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</si>
  <si>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</si>
  <si>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</si>
  <si>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</si>
  <si>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</si>
  <si>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</si>
  <si>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</si>
  <si>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</si>
  <si>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</si>
  <si>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</si>
  <si>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</si>
  <si>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</si>
  <si>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</si>
  <si>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</si>
  <si>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</si>
  <si>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</si>
  <si>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</si>
  <si>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</si>
  <si>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</si>
  <si>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</si>
  <si>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</si>
  <si>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</si>
  <si>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</si>
  <si>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</si>
  <si>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</si>
  <si>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</si>
  <si>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</si>
  <si>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</si>
  <si>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</si>
  <si>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</si>
  <si>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</si>
  <si>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</si>
  <si>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</si>
  <si>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</si>
  <si>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</si>
  <si>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</si>
  <si>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</si>
  <si>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</si>
  <si>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</si>
  <si>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</si>
  <si>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</si>
  <si>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</si>
  <si>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</si>
  <si>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</si>
  <si>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</si>
  <si>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</si>
  <si>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</si>
  <si>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</si>
  <si>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</si>
  <si>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</si>
  <si>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</si>
  <si>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</si>
  <si>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</si>
  <si>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</si>
  <si>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</si>
  <si>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</si>
  <si>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</si>
  <si>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</si>
  <si>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</si>
  <si>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</si>
  <si>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</si>
  <si>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</si>
  <si>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</si>
  <si>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</si>
  <si>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</si>
  <si>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</si>
  <si>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</si>
  <si>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</si>
  <si>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</si>
  <si>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</si>
  <si>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</si>
  <si>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</si>
  <si>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</si>
  <si>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</si>
  <si>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</si>
  <si>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</si>
  <si>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</si>
  <si>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</si>
  <si>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</si>
  <si>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</si>
  <si>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</si>
  <si>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</si>
  <si>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</si>
  <si>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</si>
  <si>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</si>
  <si>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</si>
  <si>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</si>
  <si>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</si>
  <si>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</si>
  <si>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</si>
  <si>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</si>
  <si>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</si>
  <si>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</si>
  <si>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</si>
  <si>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</si>
  <si>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</si>
  <si>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</si>
  <si>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</si>
  <si>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</si>
  <si>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</si>
  <si>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</si>
  <si>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</si>
  <si>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</si>
  <si>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</si>
  <si>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</si>
  <si>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</si>
  <si>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</si>
  <si>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</si>
  <si>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</si>
  <si>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</si>
  <si>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</si>
  <si>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</si>
  <si>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</si>
  <si>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</si>
  <si>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</si>
  <si>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</si>
  <si>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</si>
  <si>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</si>
  <si>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</si>
  <si>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</si>
  <si>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</si>
  <si>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</si>
  <si>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</si>
  <si>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</si>
  <si>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</si>
  <si>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</si>
  <si>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</si>
  <si>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</si>
  <si>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</si>
  <si>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</si>
  <si>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</si>
  <si>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</si>
  <si>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</si>
  <si>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</si>
  <si>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</si>
  <si>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</si>
  <si>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</si>
  <si>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</si>
  <si>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</si>
  <si>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</si>
  <si>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</si>
  <si>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</si>
  <si>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</si>
  <si>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</si>
  <si>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</si>
  <si>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</si>
  <si>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</si>
  <si>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</si>
  <si>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</si>
  <si>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</si>
  <si>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</si>
  <si>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</si>
  <si>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</si>
  <si>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</si>
  <si>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</si>
  <si>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</si>
  <si>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</si>
  <si>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</si>
  <si>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</si>
  <si>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</si>
  <si>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</si>
  <si>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</si>
  <si>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</si>
  <si>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</si>
  <si>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</si>
  <si>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</si>
  <si>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</si>
  <si>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</si>
  <si>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</si>
  <si>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</si>
  <si>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</si>
  <si>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</si>
  <si>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</si>
  <si>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</si>
  <si>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</si>
  <si>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</si>
  <si>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</si>
  <si>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</si>
  <si>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</si>
  <si>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</si>
  <si>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</si>
  <si>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</si>
  <si>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</si>
  <si>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</si>
  <si>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</si>
  <si>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</si>
  <si>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</si>
  <si>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</si>
  <si>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</si>
  <si>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</si>
  <si>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</si>
  <si>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</si>
  <si>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</si>
  <si>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</si>
  <si>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</si>
  <si>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</si>
  <si>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</si>
  <si>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</si>
  <si>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</si>
  <si>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</si>
  <si>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</si>
  <si>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</si>
  <si>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</si>
  <si>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</si>
  <si>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</si>
  <si>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</si>
  <si>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</si>
  <si>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</si>
  <si>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</si>
  <si>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</si>
  <si>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</si>
  <si>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</si>
  <si>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</si>
  <si>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</si>
  <si>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</si>
  <si>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</si>
  <si>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</si>
  <si>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</si>
  <si>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</si>
  <si>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</si>
  <si>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</si>
  <si>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</si>
  <si>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</si>
  <si>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</si>
  <si>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</si>
  <si>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</si>
  <si>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</si>
  <si>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</si>
  <si>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</si>
  <si>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</si>
  <si>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</si>
  <si>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</si>
  <si>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</si>
  <si>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</si>
  <si>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</si>
  <si>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</si>
  <si>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</si>
  <si>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</si>
  <si>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</si>
  <si>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</si>
  <si>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</si>
  <si>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</si>
  <si>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</si>
  <si>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</si>
  <si>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</si>
  <si>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</si>
  <si>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</si>
  <si>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</si>
  <si>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</si>
  <si>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</si>
  <si>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</si>
  <si>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</si>
  <si>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</si>
  <si>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</si>
  <si>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</si>
  <si>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</si>
  <si>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</si>
  <si>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</si>
  <si>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</si>
  <si>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</si>
  <si>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</si>
  <si>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</si>
  <si>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</si>
  <si>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</si>
  <si>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</si>
  <si>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</si>
  <si>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</si>
  <si>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</si>
  <si>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</si>
  <si>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</si>
  <si>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</si>
  <si>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</si>
  <si>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</si>
  <si>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</si>
  <si>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</si>
  <si>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</si>
  <si>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</si>
  <si>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</si>
  <si>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</si>
  <si>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</si>
  <si>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</si>
  <si>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</si>
  <si>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</si>
  <si>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</si>
  <si>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</si>
  <si>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</si>
  <si>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</si>
  <si>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</si>
  <si>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</si>
  <si>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</si>
  <si>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</si>
  <si>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</si>
  <si>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</si>
  <si>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</si>
  <si>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</si>
  <si>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</si>
  <si>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</si>
  <si>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</si>
  <si>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</si>
  <si>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</si>
  <si>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</si>
  <si>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</si>
  <si>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</si>
  <si>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</si>
  <si>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</si>
  <si>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</si>
  <si>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</si>
  <si>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</si>
  <si>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</si>
  <si>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</si>
  <si>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</si>
  <si>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</si>
  <si>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</si>
  <si>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</si>
  <si>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</si>
  <si>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</si>
  <si>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</si>
  <si>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</si>
  <si>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</si>
  <si>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</si>
  <si>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</si>
  <si>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</si>
  <si>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</si>
  <si>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</si>
  <si>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</si>
  <si>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</si>
  <si>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</si>
  <si>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</si>
  <si>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</si>
  <si>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</si>
  <si>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</si>
  <si>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</si>
  <si>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</si>
  <si>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</si>
  <si>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</si>
  <si>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</si>
  <si>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</si>
  <si>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</si>
  <si>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</si>
  <si>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</si>
  <si>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</si>
  <si>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</si>
  <si>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</si>
  <si>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</si>
  <si>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</si>
  <si>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</si>
  <si>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</si>
  <si>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</si>
  <si>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</si>
  <si>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</si>
  <si>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</si>
  <si>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</si>
  <si>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</si>
  <si>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</si>
  <si>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</si>
  <si>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</si>
  <si>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</si>
  <si>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</si>
  <si>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</si>
  <si>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</si>
  <si>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</si>
  <si>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</si>
  <si>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</si>
  <si>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</si>
  <si>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</si>
  <si>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</si>
  <si>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</si>
  <si>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</si>
  <si>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</si>
  <si>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</si>
  <si>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</si>
  <si>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</si>
  <si>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</si>
  <si>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</si>
  <si>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</si>
  <si>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</si>
  <si>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</si>
  <si>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</si>
  <si>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</si>
  <si>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</si>
  <si>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</si>
  <si>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</si>
  <si>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</si>
  <si>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</si>
  <si>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</si>
  <si>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</si>
  <si>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</si>
  <si>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</si>
  <si>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</si>
  <si>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</si>
  <si>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</si>
  <si>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</si>
  <si>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</si>
  <si>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</si>
  <si>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</si>
  <si>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</si>
  <si>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</si>
  <si>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</si>
  <si>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</si>
  <si>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</si>
  <si>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</si>
  <si>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</si>
  <si>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</si>
  <si>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</si>
  <si>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</si>
  <si>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</si>
  <si>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</si>
  <si>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</si>
  <si>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</si>
  <si>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</si>
  <si>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</si>
  <si>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</si>
  <si>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</si>
  <si>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</si>
  <si>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</si>
  <si>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</si>
  <si>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</si>
  <si>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</si>
  <si>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</si>
  <si>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</si>
  <si>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</si>
  <si>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</si>
  <si>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</si>
  <si>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</si>
  <si>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</si>
  <si>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</si>
  <si>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</si>
  <si>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</si>
  <si>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</si>
  <si>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</si>
  <si>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</si>
  <si>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</si>
  <si>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</si>
  <si>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</si>
  <si>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</si>
  <si>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</si>
  <si>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</si>
  <si>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</si>
  <si>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</si>
  <si>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</si>
  <si>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</si>
  <si>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</si>
  <si>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</si>
  <si>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</si>
  <si>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</si>
  <si>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</si>
  <si>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</si>
  <si>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</si>
  <si>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</si>
  <si>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</si>
  <si>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</si>
  <si>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</si>
  <si>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</si>
  <si>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</si>
  <si>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</si>
  <si>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</si>
  <si>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</si>
  <si>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</si>
  <si>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</si>
  <si>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</si>
  <si>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</si>
  <si>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</si>
  <si>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</si>
  <si>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</si>
  <si>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</si>
  <si>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</si>
  <si>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</si>
  <si>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</si>
  <si>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</si>
  <si>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</si>
  <si>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</si>
  <si>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</si>
  <si>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</si>
  <si>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</si>
  <si>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</si>
  <si>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</si>
  <si>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</si>
  <si>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</si>
  <si>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</si>
  <si>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</si>
  <si>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</si>
  <si>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</si>
  <si>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</si>
  <si>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</si>
  <si>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</si>
  <si>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</si>
  <si>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</si>
  <si>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</si>
  <si>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</si>
  <si>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</si>
  <si>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</si>
  <si>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</si>
  <si>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</si>
  <si>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</si>
  <si>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</si>
  <si>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</si>
  <si>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</si>
  <si>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</si>
  <si>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</si>
  <si>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</si>
  <si>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</si>
  <si>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</si>
  <si>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</si>
  <si>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</si>
  <si>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</si>
  <si>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</si>
  <si>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</si>
  <si>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</si>
  <si>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</si>
  <si>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</si>
  <si>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</si>
  <si>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</si>
  <si>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</si>
  <si>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</si>
  <si>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</si>
  <si>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</si>
  <si>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</si>
  <si>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</si>
  <si>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</si>
  <si>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</si>
  <si>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</si>
  <si>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</si>
  <si>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</si>
  <si>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</si>
  <si>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</si>
  <si>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</si>
  <si>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</si>
  <si>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</si>
  <si>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</si>
  <si>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</si>
  <si>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</si>
  <si>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</si>
  <si>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</si>
  <si>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</si>
  <si>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</si>
  <si>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</si>
  <si>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</si>
  <si>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</si>
  <si>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</si>
  <si>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</si>
  <si>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</si>
  <si>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</si>
  <si>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</si>
  <si>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</si>
  <si>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</si>
  <si>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</si>
  <si>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</si>
  <si>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</si>
  <si>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</si>
  <si>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</si>
  <si>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</si>
  <si>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</si>
  <si>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</si>
  <si>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</si>
  <si>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</si>
  <si>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</si>
  <si>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</si>
  <si>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</si>
  <si>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</si>
  <si>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</si>
  <si>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</si>
  <si>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</si>
  <si>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</si>
  <si>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</si>
  <si>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</si>
  <si>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</si>
  <si>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</si>
  <si>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</si>
  <si>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</si>
  <si>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</si>
  <si>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</si>
  <si>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</si>
  <si>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</si>
  <si>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</si>
  <si>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</si>
  <si>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</si>
  <si>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</si>
  <si>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</si>
  <si>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</si>
  <si>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</si>
  <si>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</si>
  <si>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</si>
  <si>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</si>
  <si>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</si>
  <si>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</si>
  <si>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</si>
  <si>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</si>
  <si>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</si>
  <si>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</si>
  <si>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</si>
  <si>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</si>
  <si>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</si>
  <si>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</si>
  <si>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</si>
  <si>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</si>
  <si>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</si>
  <si>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</si>
  <si>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</si>
  <si>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</si>
  <si>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</si>
  <si>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</si>
  <si>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</si>
  <si>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</si>
  <si>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</si>
  <si>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</si>
  <si>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</si>
  <si>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</si>
  <si>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</si>
  <si>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</si>
  <si>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</si>
  <si>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</si>
  <si>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</si>
  <si>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</si>
  <si>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</si>
  <si>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</si>
  <si>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</si>
  <si>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</si>
  <si>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</si>
  <si>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</si>
  <si>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</si>
  <si>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</si>
  <si>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</si>
  <si>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</si>
  <si>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</si>
  <si>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</si>
  <si>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</si>
  <si>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</si>
  <si>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</si>
  <si>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</si>
  <si>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</si>
  <si>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</si>
  <si>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</si>
  <si>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</si>
  <si>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</si>
  <si>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</si>
  <si>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</si>
  <si>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</si>
  <si>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</si>
  <si>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</si>
  <si>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</si>
  <si>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</si>
  <si>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</si>
  <si>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</si>
  <si>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</si>
  <si>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</si>
  <si>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</si>
  <si>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</si>
  <si>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</si>
  <si>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</si>
  <si>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</si>
  <si>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</si>
  <si>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</si>
  <si>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</si>
  <si>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</si>
  <si>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</si>
  <si>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</si>
  <si>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</si>
  <si>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</si>
  <si>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</si>
  <si>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</si>
  <si>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</si>
  <si>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</si>
  <si>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</si>
  <si>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</si>
  <si>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</si>
  <si>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</si>
  <si>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</si>
  <si>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</si>
  <si>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</si>
  <si>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</si>
  <si>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</si>
  <si>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</si>
  <si>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</si>
  <si>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</si>
  <si>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</si>
  <si>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</si>
  <si>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</si>
  <si>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</si>
  <si>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</si>
  <si>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</si>
  <si>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</si>
  <si>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</si>
  <si>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</si>
  <si>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</si>
  <si>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</si>
  <si>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</si>
  <si>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</si>
  <si>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</si>
  <si>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</si>
  <si>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</si>
  <si>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</si>
  <si>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</si>
  <si>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</si>
  <si>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</si>
  <si>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</si>
  <si>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</si>
  <si>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</si>
  <si>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</si>
  <si>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</si>
  <si>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</si>
  <si>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</si>
  <si>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</si>
  <si>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</si>
  <si>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</si>
  <si>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</si>
  <si>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</si>
  <si>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</si>
  <si>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</si>
  <si>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</si>
  <si>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</si>
  <si>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</si>
  <si>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</si>
  <si>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</si>
  <si>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</si>
  <si>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</si>
  <si>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</si>
  <si>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</si>
  <si>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</si>
  <si>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</si>
  <si>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</si>
  <si>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</si>
  <si>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</si>
  <si>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</si>
  <si>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</si>
  <si>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</si>
  <si>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</si>
  <si>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</si>
  <si>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</si>
  <si>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</si>
  <si>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</si>
  <si>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</si>
  <si>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</si>
  <si>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</si>
  <si>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</si>
  <si>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</si>
  <si>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</si>
  <si>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</si>
  <si>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</si>
  <si>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</si>
  <si>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</si>
  <si>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</si>
  <si>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</si>
  <si>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</si>
  <si>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</si>
  <si>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</si>
  <si>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</si>
  <si>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</si>
  <si>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</si>
  <si>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</si>
  <si>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</si>
  <si>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</si>
  <si>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</si>
  <si>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</si>
  <si>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</si>
  <si>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</si>
  <si>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</si>
  <si>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</si>
  <si>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</si>
  <si>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</si>
  <si>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</si>
  <si>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</si>
  <si>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</si>
  <si>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</si>
  <si>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</si>
  <si>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</si>
  <si>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</si>
  <si>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</si>
  <si>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</si>
  <si>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</si>
  <si>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</si>
  <si>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</si>
  <si>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</si>
  <si>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</si>
  <si>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</si>
  <si>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</si>
  <si>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</si>
  <si>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</si>
  <si>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</si>
  <si>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</si>
  <si>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</si>
  <si>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</si>
  <si>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</si>
  <si>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</si>
  <si>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</si>
  <si>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</si>
  <si>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</si>
  <si>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</si>
  <si>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</si>
  <si>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</si>
  <si>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</si>
  <si>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</si>
  <si>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</si>
  <si>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</si>
  <si>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</si>
  <si>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</si>
  <si>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</si>
  <si>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</si>
  <si>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</si>
  <si>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</si>
  <si>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</si>
  <si>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</si>
  <si>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</si>
  <si>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</si>
  <si>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</si>
  <si>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</si>
  <si>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</si>
  <si>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</si>
  <si>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</si>
  <si>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</si>
  <si>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</si>
  <si>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</si>
  <si>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</si>
  <si>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</si>
  <si>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</si>
  <si>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</si>
  <si>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</si>
  <si>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</si>
  <si>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</si>
  <si>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</si>
  <si>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</si>
  <si>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</si>
  <si>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</si>
  <si>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</si>
  <si>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</si>
  <si>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</si>
  <si>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</si>
  <si>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</si>
  <si>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</si>
  <si>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</si>
  <si>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</si>
  <si>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</si>
  <si>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</si>
  <si>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</si>
  <si>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</si>
  <si>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</si>
  <si>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</si>
  <si>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</si>
  <si>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</si>
  <si>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</si>
  <si>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</si>
  <si>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</si>
  <si>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</si>
  <si>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</si>
  <si>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</si>
  <si>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</si>
  <si>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</si>
  <si>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</si>
  <si>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</si>
  <si>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</si>
  <si>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</si>
  <si>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</si>
  <si>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</si>
  <si>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</si>
  <si>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</si>
  <si>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</si>
  <si>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</si>
  <si>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</si>
  <si>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</si>
  <si>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</si>
  <si>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</si>
  <si>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</si>
  <si>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</si>
  <si>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</si>
  <si>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</si>
  <si>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</si>
  <si>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</si>
  <si>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</si>
  <si>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</si>
  <si>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</si>
  <si>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</si>
  <si>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</si>
  <si>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</si>
  <si>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</si>
  <si>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</si>
  <si>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</si>
  <si>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</si>
  <si>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</si>
  <si>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</si>
  <si>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</si>
  <si>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</si>
  <si>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</si>
  <si>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</si>
  <si>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</si>
  <si>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</si>
  <si>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</si>
  <si>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</si>
  <si>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</si>
  <si>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</si>
  <si>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</si>
  <si>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</si>
  <si>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</si>
  <si>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</si>
  <si>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</si>
  <si>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</si>
  <si>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</si>
  <si>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</si>
  <si>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</si>
  <si>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</si>
  <si>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</si>
  <si>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</si>
  <si>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</si>
  <si>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</si>
  <si>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</si>
  <si>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</si>
  <si>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</si>
  <si>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</si>
  <si>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</si>
  <si>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</si>
  <si>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</si>
  <si>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</si>
  <si>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</si>
  <si>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</si>
  <si>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</si>
  <si>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</si>
  <si>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</si>
  <si>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</si>
  <si>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</si>
  <si>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</si>
  <si>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</si>
  <si>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</si>
  <si>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</si>
  <si>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</si>
  <si>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</si>
  <si>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</si>
  <si>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</si>
  <si>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</si>
  <si>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</si>
  <si>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</si>
  <si>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</si>
  <si>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</si>
  <si>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</si>
  <si>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</si>
  <si>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</si>
  <si>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</si>
  <si>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</si>
  <si>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</si>
  <si>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</si>
  <si>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</si>
  <si>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</si>
  <si>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</si>
  <si>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</si>
  <si>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</si>
  <si>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</si>
  <si>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</si>
  <si>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</si>
  <si>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</si>
  <si>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</si>
  <si>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</si>
  <si>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</si>
  <si>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</si>
  <si>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</si>
  <si>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</si>
  <si>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</si>
  <si>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</si>
  <si>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</si>
  <si>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</si>
  <si>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</si>
  <si>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</si>
  <si>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</si>
  <si>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</si>
  <si>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</si>
  <si>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</si>
  <si>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</si>
  <si>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</si>
  <si>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</si>
  <si>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</si>
  <si>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</si>
  <si>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</si>
  <si>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</si>
  <si>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</si>
  <si>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</si>
  <si>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</si>
  <si>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</si>
  <si>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</si>
  <si>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</si>
  <si>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</si>
  <si>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</si>
  <si>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</si>
  <si>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</si>
  <si>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</si>
  <si>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</si>
  <si>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</si>
  <si>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</si>
  <si>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</si>
  <si>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</si>
  <si>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</si>
  <si>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</si>
  <si>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</si>
  <si>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</si>
  <si>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</si>
  <si>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</si>
  <si>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</si>
  <si>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</si>
  <si>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</si>
  <si>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</si>
  <si>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</si>
  <si>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</si>
  <si>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</si>
  <si>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</si>
  <si>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</si>
  <si>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</si>
  <si>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</si>
  <si>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</si>
  <si>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</si>
  <si>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</si>
  <si>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</si>
  <si>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</si>
  <si>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</si>
  <si>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</si>
  <si>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</si>
  <si>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</si>
  <si>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</si>
  <si>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</si>
  <si>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</si>
  <si>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</si>
  <si>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</si>
  <si>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</si>
  <si>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</si>
  <si>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</si>
  <si>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</si>
  <si>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</si>
  <si>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</si>
  <si>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</si>
  <si>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</si>
  <si>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</si>
  <si>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</si>
  <si>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</si>
  <si>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</si>
  <si>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</si>
  <si>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</si>
  <si>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</si>
  <si>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</si>
  <si>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</si>
  <si>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</si>
  <si>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</si>
  <si>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</si>
  <si>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</si>
  <si>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</si>
  <si>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</si>
  <si>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</si>
  <si>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</si>
  <si>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</si>
  <si>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</si>
  <si>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</si>
  <si>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</si>
  <si>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</si>
  <si>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</si>
  <si>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</si>
  <si>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</si>
  <si>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</si>
  <si>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</si>
  <si>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</si>
  <si>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</si>
  <si>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</si>
  <si>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</si>
  <si>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</si>
  <si>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</si>
  <si>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</si>
  <si>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</si>
  <si>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</si>
  <si>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</si>
  <si>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</si>
  <si>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</si>
  <si>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</si>
  <si>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</si>
  <si>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</si>
  <si>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</si>
  <si>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</si>
  <si>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</si>
  <si>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</si>
  <si>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</si>
  <si>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</si>
  <si>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</si>
  <si>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</si>
  <si>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</si>
  <si>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</si>
  <si>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</si>
  <si>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</si>
  <si>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</si>
  <si>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</si>
  <si>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</si>
  <si>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</si>
  <si>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</si>
  <si>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</si>
  <si>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</si>
  <si>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</si>
  <si>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</si>
  <si>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</si>
  <si>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</si>
  <si>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</si>
  <si>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</si>
  <si>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</si>
  <si>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</si>
  <si>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</si>
  <si>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</si>
  <si>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</si>
  <si>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</si>
  <si>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</si>
  <si>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</si>
  <si>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</si>
  <si>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</si>
  <si>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</si>
  <si>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</si>
  <si>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</si>
  <si>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</si>
  <si>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</si>
  <si>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</si>
  <si>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</si>
  <si>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</si>
  <si>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</si>
  <si>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</si>
  <si>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</si>
  <si>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</si>
  <si>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</si>
  <si>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</si>
  <si>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</si>
  <si>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</si>
  <si>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</si>
  <si>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</si>
  <si>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</si>
  <si>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</si>
  <si>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</si>
  <si>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</si>
  <si>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</si>
  <si>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</si>
  <si>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</si>
  <si>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</si>
  <si>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</si>
  <si>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</si>
  <si>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</si>
  <si>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</si>
  <si>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</si>
  <si>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</si>
  <si>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</si>
  <si>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</si>
  <si>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</si>
  <si>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</si>
  <si>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</si>
  <si>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</si>
  <si>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</si>
  <si>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</si>
  <si>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</si>
  <si>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</si>
  <si>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</si>
  <si>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</si>
  <si>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</si>
  <si>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</si>
  <si>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</si>
  <si>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</si>
  <si>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</si>
  <si>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</si>
  <si>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</si>
  <si>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</si>
  <si>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</si>
  <si>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</si>
  <si>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</si>
  <si>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</si>
  <si>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</si>
  <si>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</si>
  <si>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</si>
  <si>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</si>
  <si>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</si>
  <si>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</si>
  <si>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</si>
  <si>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</si>
  <si>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</si>
  <si>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</si>
  <si>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</si>
  <si>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</si>
  <si>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</si>
  <si>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</si>
  <si>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</si>
  <si>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</si>
  <si>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</si>
  <si>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</si>
  <si>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</si>
  <si>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</si>
  <si>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</si>
  <si>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</si>
  <si>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</si>
  <si>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</si>
  <si>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</si>
  <si>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</si>
  <si>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</si>
  <si>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</si>
  <si>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</si>
  <si>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</si>
  <si>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</si>
  <si>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</si>
  <si>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</si>
  <si>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</si>
  <si>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</si>
  <si>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</si>
  <si>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</si>
  <si>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</si>
  <si>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</si>
  <si>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</si>
  <si>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</si>
  <si>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</si>
  <si>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</si>
  <si>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</si>
  <si>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</si>
  <si>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</si>
  <si>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</si>
  <si>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</si>
  <si>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</si>
  <si>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</si>
  <si>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</si>
  <si>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</si>
  <si>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</si>
  <si>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</si>
  <si>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</si>
  <si>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</si>
  <si>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</si>
  <si>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</si>
  <si>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</si>
  <si>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</si>
  <si>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</si>
  <si>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</si>
  <si>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</si>
  <si>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</si>
  <si>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</si>
  <si>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</si>
  <si>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</si>
  <si>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</si>
  <si>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</si>
  <si>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</si>
  <si>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</si>
  <si>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</si>
  <si>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</si>
  <si>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</si>
  <si>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</si>
  <si>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</si>
  <si>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</si>
  <si>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</si>
  <si>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</si>
  <si>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</si>
  <si>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</si>
  <si>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</si>
  <si>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</si>
  <si>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</si>
  <si>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</si>
  <si>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</si>
  <si>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</si>
  <si>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</si>
  <si>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</si>
  <si>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</si>
  <si>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</si>
  <si>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</si>
  <si>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</si>
  <si>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</si>
  <si>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</si>
  <si>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</si>
  <si>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</si>
  <si>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</si>
  <si>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</si>
  <si>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</si>
  <si>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</si>
  <si>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</si>
  <si>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</si>
  <si>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</si>
  <si>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</si>
  <si>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</si>
  <si>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</si>
  <si>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</si>
  <si>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</si>
  <si>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</si>
  <si>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</si>
  <si>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</si>
  <si>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</si>
  <si>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</si>
  <si>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</si>
  <si>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</si>
  <si>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</si>
  <si>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</si>
  <si>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</si>
  <si>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</si>
  <si>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</si>
  <si>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</si>
  <si>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</si>
  <si>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</si>
  <si>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</si>
  <si>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</si>
  <si>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</si>
  <si>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</si>
  <si>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</si>
  <si>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</si>
  <si>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</si>
  <si>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</si>
  <si>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</si>
  <si>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</si>
  <si>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</si>
  <si>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</si>
  <si>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</si>
  <si>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</si>
  <si>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</si>
  <si>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</si>
  <si>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</si>
  <si>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</si>
  <si>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</si>
  <si>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</si>
  <si>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</si>
  <si>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</si>
  <si>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</si>
  <si>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</si>
  <si>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</si>
  <si>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</si>
  <si>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</si>
  <si>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</si>
  <si>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</si>
  <si>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</si>
  <si>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</si>
  <si>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</si>
  <si>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</si>
  <si>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</si>
  <si>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</si>
  <si>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</si>
  <si>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</si>
  <si>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</si>
  <si>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</si>
  <si>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</si>
  <si>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</si>
  <si>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</si>
  <si>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</si>
  <si>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</si>
  <si>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</si>
  <si>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</si>
  <si>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</si>
  <si>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</si>
  <si>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</si>
  <si>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</si>
  <si>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</si>
  <si>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</si>
  <si>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</si>
  <si>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</si>
  <si>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</si>
  <si>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</si>
  <si>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</si>
  <si>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</si>
  <si>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</si>
  <si>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</si>
  <si>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</si>
  <si>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</si>
  <si>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</si>
  <si>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</si>
  <si>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</si>
  <si>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</si>
  <si>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</si>
  <si>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</si>
  <si>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</si>
  <si>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</si>
  <si>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</si>
  <si>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</si>
  <si>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</si>
  <si>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</si>
  <si>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</si>
  <si>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</si>
  <si>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</si>
  <si>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</si>
  <si>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</si>
  <si>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</si>
  <si>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</si>
  <si>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</si>
  <si>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</si>
  <si>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</si>
  <si>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</si>
  <si>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</si>
  <si>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</si>
  <si>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</si>
  <si>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</si>
  <si>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</si>
  <si>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</si>
  <si>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</si>
  <si>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</si>
  <si>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</si>
  <si>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</si>
  <si>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</si>
  <si>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</si>
  <si>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</si>
  <si>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</si>
  <si>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</si>
  <si>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</si>
  <si>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</si>
  <si>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</si>
  <si>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</si>
  <si>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</si>
  <si>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</si>
  <si>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</si>
  <si>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</si>
  <si>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</si>
  <si>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</si>
  <si>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</si>
  <si>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</si>
  <si>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</si>
  <si>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</si>
  <si>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</si>
  <si>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</si>
  <si>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</si>
  <si>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</si>
  <si>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</si>
  <si>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</si>
  <si>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</si>
  <si>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</si>
  <si>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</si>
  <si>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</si>
  <si>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</si>
  <si>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</si>
  <si>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</si>
  <si>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</si>
  <si>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</si>
  <si>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</si>
  <si>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</si>
  <si>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</si>
  <si>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</si>
  <si>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</si>
  <si>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</si>
  <si>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</si>
  <si>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</si>
  <si>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</si>
  <si>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</si>
  <si>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</si>
  <si>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</si>
  <si>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</si>
  <si>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</si>
  <si>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</si>
  <si>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</si>
  <si>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</si>
  <si>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</si>
  <si>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</si>
  <si>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</si>
  <si>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</si>
  <si>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</si>
  <si>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</si>
  <si>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</si>
  <si>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</si>
  <si>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</si>
  <si>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</si>
  <si>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</si>
  <si>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</si>
  <si>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</si>
  <si>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</si>
  <si>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</si>
  <si>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</si>
  <si>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</si>
  <si>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</si>
  <si>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</si>
  <si>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</si>
  <si>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</si>
  <si>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</si>
  <si>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</si>
  <si>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</si>
  <si>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</si>
  <si>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</si>
  <si>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</si>
  <si>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</si>
  <si>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</si>
  <si>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</si>
  <si>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</si>
  <si>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</si>
  <si>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</si>
  <si>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</si>
  <si>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</si>
  <si>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</si>
  <si>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</si>
  <si>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</si>
  <si>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</si>
  <si>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</si>
  <si>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</si>
  <si>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</si>
  <si>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</si>
  <si>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</si>
  <si>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</si>
  <si>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</si>
  <si>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</si>
  <si>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</si>
  <si>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</si>
  <si>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</si>
  <si>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</si>
  <si>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</si>
  <si>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</si>
  <si>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</si>
  <si>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</si>
  <si>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</si>
  <si>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</si>
  <si>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</si>
  <si>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</si>
  <si>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</si>
  <si>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</si>
  <si>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</si>
  <si>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</si>
  <si>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</si>
  <si>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</si>
  <si>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</si>
  <si>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</si>
  <si>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</si>
  <si>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</si>
  <si>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</si>
  <si>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</si>
  <si>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</si>
  <si>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</si>
  <si>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</si>
  <si>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</si>
  <si>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</si>
  <si>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</si>
  <si>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</si>
  <si>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</si>
  <si>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</si>
  <si>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</si>
  <si>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</si>
  <si>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</si>
  <si>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</si>
  <si>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</si>
  <si>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</si>
  <si>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</si>
  <si>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</si>
  <si>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</si>
  <si>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</si>
  <si>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</si>
  <si>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</si>
  <si>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</si>
  <si>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</si>
  <si>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</si>
  <si>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</si>
  <si>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</si>
  <si>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</si>
  <si>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</si>
  <si>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</si>
  <si>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</si>
  <si>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</si>
  <si>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</si>
  <si>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</si>
  <si>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</si>
  <si>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</si>
  <si>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</si>
  <si>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</si>
  <si>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</si>
  <si>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</si>
  <si>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</si>
  <si>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</si>
  <si>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</si>
  <si>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</si>
  <si>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</si>
  <si>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</si>
  <si>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</si>
  <si>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</si>
  <si>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</si>
  <si>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</si>
  <si>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</si>
  <si>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</si>
  <si>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</si>
  <si>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</si>
  <si>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</si>
  <si>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</si>
  <si>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</si>
  <si>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</si>
  <si>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</si>
  <si>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</si>
  <si>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</si>
  <si>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</si>
  <si>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</si>
  <si>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</si>
  <si>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</si>
  <si>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</si>
  <si>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</si>
  <si>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</si>
  <si>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</si>
  <si>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</si>
  <si>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</si>
  <si>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</si>
  <si>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</si>
  <si>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</si>
  <si>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</si>
  <si>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</si>
  <si>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</si>
  <si>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</si>
  <si>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</si>
  <si>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</si>
  <si>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</si>
  <si>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</si>
  <si>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</si>
  <si>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</si>
  <si>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</si>
  <si>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</si>
  <si>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</si>
  <si>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</si>
  <si>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</si>
  <si>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</si>
  <si>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</si>
  <si>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</si>
  <si>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</si>
  <si>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</si>
  <si>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</si>
  <si>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</si>
  <si>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</si>
  <si>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</si>
  <si>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</si>
  <si>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</si>
  <si>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</si>
  <si>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</si>
  <si>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</si>
  <si>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</si>
  <si>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</si>
  <si>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</si>
  <si>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</si>
  <si>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</si>
  <si>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</si>
  <si>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</si>
  <si>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</si>
  <si>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</si>
  <si>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</si>
  <si>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</si>
  <si>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</si>
  <si>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</si>
  <si>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</si>
  <si>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</si>
  <si>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</si>
  <si>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</si>
  <si>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</si>
  <si>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</si>
  <si>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</si>
  <si>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</si>
  <si>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</si>
  <si>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</si>
  <si>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</si>
  <si>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</si>
  <si>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</si>
  <si>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</si>
  <si>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</si>
  <si>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</si>
  <si>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</si>
  <si>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</si>
  <si>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</si>
  <si>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</si>
  <si>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</si>
  <si>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</si>
  <si>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</si>
  <si>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</si>
  <si>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</si>
  <si>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</si>
  <si>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</si>
  <si>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</si>
  <si>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</si>
  <si>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</si>
  <si>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</si>
  <si>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</si>
  <si>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</si>
  <si>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</si>
  <si>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</si>
  <si>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</si>
  <si>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</si>
  <si>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</si>
  <si>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</si>
  <si>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</si>
  <si>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</si>
  <si>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</si>
  <si>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</si>
  <si>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</si>
  <si>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</si>
  <si>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</si>
  <si>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</si>
  <si>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</si>
  <si>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</si>
  <si>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</si>
  <si>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</si>
  <si>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</si>
  <si>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</si>
  <si>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</si>
  <si>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</si>
  <si>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</si>
  <si>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</si>
  <si>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</si>
  <si>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</si>
  <si>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</si>
  <si>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</si>
  <si>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</si>
  <si>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</si>
  <si>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</si>
  <si>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</si>
  <si>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</si>
  <si>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</si>
  <si>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</si>
  <si>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</si>
  <si>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</si>
  <si>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</si>
  <si>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</si>
  <si>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</si>
  <si>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</si>
  <si>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</si>
  <si>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</si>
  <si>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</si>
  <si>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</si>
  <si>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</si>
  <si>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</si>
  <si>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</si>
  <si>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</si>
  <si>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</si>
  <si>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</si>
  <si>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</si>
  <si>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</si>
  <si>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</si>
  <si>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</si>
  <si>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</si>
  <si>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</si>
  <si>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</si>
  <si>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</si>
  <si>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</si>
  <si>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</si>
  <si>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</si>
  <si>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</si>
  <si>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</si>
  <si>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</si>
  <si>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</si>
  <si>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</si>
  <si>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</si>
  <si>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</si>
  <si>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</si>
  <si>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</si>
  <si>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</si>
  <si>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</si>
  <si>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</si>
  <si>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</si>
  <si>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</si>
  <si>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</si>
  <si>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</si>
  <si>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</si>
  <si>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</si>
  <si>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</si>
  <si>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</si>
  <si>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</si>
  <si>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</si>
  <si>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</si>
  <si>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</si>
  <si>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</si>
  <si>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</si>
  <si>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</si>
  <si>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</si>
  <si>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Sub-Category</t>
  </si>
  <si>
    <t>Percent Funded</t>
  </si>
  <si>
    <t>Average Donation</t>
  </si>
  <si>
    <t>Category</t>
  </si>
  <si>
    <t>(All)</t>
  </si>
  <si>
    <t>Column Labels</t>
  </si>
  <si>
    <t>Grand Total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</si>
  <si>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</si>
  <si>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</si>
  <si>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</si>
  <si>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</si>
  <si>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</si>
  <si>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</si>
  <si>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</si>
  <si>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</si>
  <si>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</si>
  <si>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</si>
  <si>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Count of state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</si>
  <si>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</si>
  <si>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</si>
  <si>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</si>
  <si>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</si>
  <si>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</si>
  <si>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</si>
  <si>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</si>
  <si>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restaurants</t>
  </si>
  <si>
    <t>small batch</t>
  </si>
  <si>
    <t>mobile games</t>
  </si>
  <si>
    <t>tabletop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</si>
  <si>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</si>
  <si>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</si>
  <si>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</si>
  <si>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</si>
  <si>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</si>
  <si>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</si>
  <si>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</si>
  <si>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</si>
  <si>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</si>
  <si>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</si>
  <si>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</si>
  <si>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</si>
  <si>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</si>
  <si>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</si>
  <si>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</si>
  <si>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</si>
  <si>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</si>
  <si>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</si>
  <si>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</si>
  <si>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</si>
  <si>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</si>
  <si>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</si>
  <si>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</si>
  <si>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</si>
  <si>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</si>
  <si>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</si>
  <si>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</si>
  <si>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</si>
  <si>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</si>
  <si>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</si>
  <si>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Date Created Conversion</t>
  </si>
  <si>
    <t>Date Ended Conversion</t>
  </si>
  <si>
    <t>Aug</t>
  </si>
  <si>
    <t>Sep</t>
  </si>
  <si>
    <t>Mar</t>
  </si>
  <si>
    <t>Jun</t>
  </si>
  <si>
    <t>Jul</t>
  </si>
  <si>
    <t>Nov</t>
  </si>
  <si>
    <t>Dec</t>
  </si>
  <si>
    <t>Jan</t>
  </si>
  <si>
    <t>Feb</t>
  </si>
  <si>
    <t>May</t>
  </si>
  <si>
    <t>Apr</t>
  </si>
  <si>
    <t>Oct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</si>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</sst>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8">
    <dxf>
      <font>
        <color auto="1"/>
      </font>
      <fill>
        <patternFill patternType="solid"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[StarterBook.xlsm]Category!PivotTable1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9-4CAA-B3F2-ADDF8D36B1A3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9-4CAA-B3F2-ADDF8D36B1A3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69-4CAA-B3F2-ADDF8D36B1A3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69-4CAA-B3F2-ADDF8D36B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2670504"/>
        <c:axId val="612677064"/>
      </c:barChart>
      <c:catAx>
        <c:axId val="61267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7064"/>
        <c:crosses val="autoZero"/>
        <c:auto val="1"/>
        <c:lblAlgn val="ctr"/>
        <c:lblOffset val="100"/>
        <c:noMultiLvlLbl val="0"/>
      </c:catAx>
      <c:valAx>
        <c:axId val="61267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[StarterBook.xlsm]Sub-Category!PivotTable1</c:name>
    <c:fmtId val="1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'Sub-Category'!$A$5:$A$46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F-4372-8BD6-64D589A51141}"/>
            </c:ext>
          </c:extLst>
        </c:ser>
        <c:ser>
          <c:idx val="1"/>
          <c:order val="1"/>
          <c:tx>
            <c:strRef>
              <c:f>'Sub-Category'!$C$3:$C$4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'Sub-Category'!$A$5:$A$46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F-4372-8BD6-64D589A51141}"/>
            </c:ext>
          </c:extLst>
        </c:ser>
        <c:ser>
          <c:idx val="2"/>
          <c:order val="2"/>
          <c:tx>
            <c:strRef>
              <c:f>'Sub-Category'!$D$3:$D$4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F-4372-8BD6-64D589A51141}"/>
            </c:ext>
          </c:extLst>
        </c:ser>
        <c:ser>
          <c:idx val="3"/>
          <c:order val="3"/>
          <c:tx>
            <c:strRef>
              <c:f>'Sub-Category'!$E$3:$E$4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'Sub-Category'!$A$5:$A$46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0F-4372-8BD6-64D589A51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2670504"/>
        <c:axId val="612677064"/>
      </c:barChart>
      <c:catAx>
        <c:axId val="61267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7064"/>
        <c:crosses val="autoZero"/>
        <c:auto val="1"/>
        <c:lblAlgn val="ctr"/>
        <c:lblOffset val="100"/>
        <c:noMultiLvlLbl val="0"/>
      </c:catAx>
      <c:valAx>
        <c:axId val="61267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[StarterBook.xlsm]Years!PivotTable1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Years!$B$4:$B$5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D-430C-9771-327DC0AD50D8}"/>
            </c:ext>
          </c:extLst>
        </c:ser>
        <c:ser>
          <c:idx val="1"/>
          <c:order val="1"/>
          <c:tx>
            <c:strRef>
              <c:f>Years!$C$4:$C$5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3D-430C-9771-327DC0AD50D8}"/>
            </c:ext>
          </c:extLst>
        </c:ser>
        <c:ser>
          <c:idx val="2"/>
          <c:order val="2"/>
          <c:tx>
            <c:strRef>
              <c:f>Years!$D$4:$D$5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3D-430C-9771-327DC0AD50D8}"/>
            </c:ext>
          </c:extLst>
        </c:ser>
        <c:ser>
          <c:idx val="3"/>
          <c:order val="3"/>
          <c:tx>
            <c:strRef>
              <c:f>Years!$E$4:$E$5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3D-430C-9771-327DC0AD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2024488"/>
        <c:axId val="882023504"/>
      </c:lineChart>
      <c:catAx>
        <c:axId val="882024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23504"/>
        <c:crosses val="autoZero"/>
        <c:auto val="1"/>
        <c:lblAlgn val="ctr"/>
        <c:lblOffset val="100"/>
        <c:noMultiLvlLbl val="0"/>
      </c:catAx>
      <c:valAx>
        <c:axId val="88202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2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layout>
        <c:manualLayout>
          <c:xMode val="edge"/>
          <c:yMode val="edge"/>
          <c:x val="0.31577489079574211"/>
          <c:y val="2.4552433623043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Bonus!$G$1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0.69848156182212584</c:v>
                </c:pt>
                <c:pt idx="1">
                  <c:v>0.65403508771929819</c:v>
                </c:pt>
                <c:pt idx="2">
                  <c:v>0.52770083102493071</c:v>
                </c:pt>
                <c:pt idx="3">
                  <c:v>0.46537396121883656</c:v>
                </c:pt>
                <c:pt idx="4">
                  <c:v>0.45853658536585368</c:v>
                </c:pt>
                <c:pt idx="5">
                  <c:v>0.41610738255033558</c:v>
                </c:pt>
                <c:pt idx="6">
                  <c:v>0.39855072463768115</c:v>
                </c:pt>
                <c:pt idx="7">
                  <c:v>0.38095238095238093</c:v>
                </c:pt>
                <c:pt idx="8">
                  <c:v>0.47272727272727272</c:v>
                </c:pt>
                <c:pt idx="9">
                  <c:v>0.47727272727272729</c:v>
                </c:pt>
                <c:pt idx="10">
                  <c:v>0.2857142857142857</c:v>
                </c:pt>
                <c:pt idx="11">
                  <c:v>0.19153674832962139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E-455F-999D-879A52399228}"/>
            </c:ext>
          </c:extLst>
        </c:ser>
        <c:ser>
          <c:idx val="1"/>
          <c:order val="1"/>
          <c:tx>
            <c:strRef>
              <c:f>Bonus!$H$1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0.24511930585683298</c:v>
                </c:pt>
                <c:pt idx="1">
                  <c:v>0.29473684210526313</c:v>
                </c:pt>
                <c:pt idx="2">
                  <c:v>0.39196675900277006</c:v>
                </c:pt>
                <c:pt idx="3">
                  <c:v>0.39889196675900279</c:v>
                </c:pt>
                <c:pt idx="4">
                  <c:v>0.43902439024390244</c:v>
                </c:pt>
                <c:pt idx="5">
                  <c:v>0.48322147651006714</c:v>
                </c:pt>
                <c:pt idx="6">
                  <c:v>0.46376811594202899</c:v>
                </c:pt>
                <c:pt idx="7">
                  <c:v>0.44047619047619047</c:v>
                </c:pt>
                <c:pt idx="8">
                  <c:v>0.4</c:v>
                </c:pt>
                <c:pt idx="9">
                  <c:v>0.36363636363636365</c:v>
                </c:pt>
                <c:pt idx="10">
                  <c:v>0.52380952380952384</c:v>
                </c:pt>
                <c:pt idx="11">
                  <c:v>0.57461024498886415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BE-455F-999D-879A52399228}"/>
            </c:ext>
          </c:extLst>
        </c:ser>
        <c:ser>
          <c:idx val="2"/>
          <c:order val="2"/>
          <c:tx>
            <c:strRef>
              <c:f>Bonus!$I$1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Bonus!$I$2:$I$13</c:f>
              <c:numCache>
                <c:formatCode>0%</c:formatCode>
                <c:ptCount val="12"/>
                <c:pt idx="0">
                  <c:v>3.9045553145336226E-2</c:v>
                </c:pt>
                <c:pt idx="1">
                  <c:v>4.2105263157894736E-2</c:v>
                </c:pt>
                <c:pt idx="2">
                  <c:v>7.2022160664819951E-2</c:v>
                </c:pt>
                <c:pt idx="3">
                  <c:v>0.11080332409972299</c:v>
                </c:pt>
                <c:pt idx="4">
                  <c:v>8.2926829268292687E-2</c:v>
                </c:pt>
                <c:pt idx="5">
                  <c:v>9.3959731543624164E-2</c:v>
                </c:pt>
                <c:pt idx="6">
                  <c:v>0.13043478260869565</c:v>
                </c:pt>
                <c:pt idx="7">
                  <c:v>0.15476190476190477</c:v>
                </c:pt>
                <c:pt idx="8">
                  <c:v>0.12727272727272726</c:v>
                </c:pt>
                <c:pt idx="9">
                  <c:v>0.13636363636363635</c:v>
                </c:pt>
                <c:pt idx="10">
                  <c:v>0.19047619047619047</c:v>
                </c:pt>
                <c:pt idx="11">
                  <c:v>0.22271714922048999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BE-455F-999D-879A52399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297048"/>
        <c:axId val="926295736"/>
      </c:lineChart>
      <c:catAx>
        <c:axId val="926297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295736"/>
        <c:crosses val="autoZero"/>
        <c:auto val="1"/>
        <c:lblAlgn val="ctr"/>
        <c:lblOffset val="100"/>
        <c:noMultiLvlLbl val="0"/>
      </c:catAx>
      <c:valAx>
        <c:axId val="92629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29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561974</xdr:colOff>
      <xdr:row>1</xdr:row>
      <xdr:rowOff>20637</xdr:rowOff>
    </xdr:from>
    <xdr:to>
      <xdr:col>17</xdr:col>
      <xdr:colOff>133350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290F36-7977-4A36-AEFB-63398712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561974</xdr:colOff>
      <xdr:row>1</xdr:row>
      <xdr:rowOff>20637</xdr:rowOff>
    </xdr:from>
    <xdr:to>
      <xdr:col>17</xdr:col>
      <xdr:colOff>133350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66B362-EAFF-40E1-BAD0-6EBDC5891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149225</xdr:colOff>
      <xdr:row>1</xdr:row>
      <xdr:rowOff>44450</xdr:rowOff>
    </xdr:from>
    <xdr:to>
      <xdr:col>17</xdr:col>
      <xdr:colOff>342900</xdr:colOff>
      <xdr:row>18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285215-8BF4-4E56-9459-6A45643DA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3173</xdr:colOff>
      <xdr:row>14</xdr:row>
      <xdr:rowOff>0</xdr:rowOff>
    </xdr:from>
    <xdr:to>
      <xdr:col>7</xdr:col>
      <xdr:colOff>904874</xdr:colOff>
      <xdr:row>33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6D03F9-759B-424C-B398-3300FB13FC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3965.832766666666" createdVersion="6" refreshedVersion="6" minRefreshableVersion="3" recordCount="4114" xr:uid="{35FAD20E-8E54-4AF6-B847-55320FDCE2E4}">
  <cacheSource type="worksheet">
    <worksheetSource ref="A1:T4115" sheet="Databas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6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6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6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d v="2015-07-23T03:00:0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1"/>
    <d v="2017-03-02T14:24:43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2"/>
    <d v="2016-02-15T16:51:23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3"/>
    <d v="2014-08-07T12:21:4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4"/>
    <d v="2015-12-19T20:01:19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5"/>
    <d v="2016-07-29T05:35:00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6"/>
    <d v="2014-06-14T01:44:10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7"/>
    <d v="2016-07-05T01:07:4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8"/>
    <d v="2016-04-15T21:00:00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9"/>
    <d v="2016-04-17T02:29:04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10"/>
    <d v="2014-06-25T01:37:59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11"/>
    <d v="2016-08-22T03:00:0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12"/>
    <d v="2014-07-16T03:00:00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13"/>
    <d v="2016-06-23T20:27:00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14"/>
    <d v="2014-07-13T13:59:00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15"/>
    <d v="2015-09-27T20:14:00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16"/>
    <d v="2014-06-16T05:30:00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17"/>
    <d v="2014-11-04T18:33:42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18"/>
    <d v="2014-09-17T13:00:5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19"/>
    <d v="2015-07-20T19:35:3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20"/>
    <d v="2015-09-13T18:11:52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21"/>
    <d v="2014-09-26T15:03:0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22"/>
    <d v="2015-01-01T07:59:00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23"/>
    <d v="2015-04-30T15:20:00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24"/>
    <d v="2015-09-15T19:39:00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25"/>
    <d v="2016-01-09T00:36:01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26"/>
    <d v="2014-08-17T12:22:2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27"/>
    <d v="2014-11-16T04:57:13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28"/>
    <d v="2015-12-16T23:08:04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29"/>
    <d v="2014-07-22T16:09:28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30"/>
    <d v="2014-08-21T07:01:5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31"/>
    <d v="2016-01-25T19:00:34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32"/>
    <d v="2016-05-13T03:59:00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33"/>
    <d v="2015-11-08T16:51:41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34"/>
    <d v="2014-08-05T07:43:2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35"/>
    <d v="2015-04-28T00:00:00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36"/>
    <d v="2015-04-04T06:22:05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37"/>
    <d v="2015-02-27T16:37:59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38"/>
    <d v="2013-05-11T01:22:24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39"/>
    <d v="2014-05-25T22:59:00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40"/>
    <d v="2014-06-19T04:00:0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41"/>
    <d v="2014-10-05T13:39:1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42"/>
    <d v="2014-12-28T15:20:26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43"/>
    <d v="2014-07-13T00:00:00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44"/>
    <d v="2014-10-07T02:22:17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45"/>
    <d v="2016-04-27T14:58:2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46"/>
    <d v="2015-12-15T23:09:3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47"/>
    <d v="2014-12-19T20:40:0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48"/>
    <d v="2015-03-01T12:00:00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49"/>
    <d v="2015-10-24T04:14:05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50"/>
    <d v="2015-01-30T17:00:0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51"/>
    <d v="2015-08-10T22:17:17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52"/>
    <d v="2014-07-17T16:50:46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53"/>
    <d v="2014-04-04T22:00:00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54"/>
    <d v="2015-12-25T17:07:01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55"/>
    <d v="2016-05-27T23:15:16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56"/>
    <d v="2015-06-08T16:00:00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57"/>
    <d v="2015-04-25T19:59:2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58"/>
    <d v="2014-11-19T18:52:52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59"/>
    <d v="2015-09-14T21:00:00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60"/>
    <d v="2014-03-23T00:00:00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61"/>
    <d v="2013-06-06T19:32:37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62"/>
    <d v="2013-03-03T19:11:18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63"/>
    <d v="2013-12-28T04:59:00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64"/>
    <d v="2013-07-08T00:26:2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65"/>
    <d v="2014-08-11T05:59:00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66"/>
    <d v="2016-07-18T20:23:40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67"/>
    <d v="2012-07-15T14:00:04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68"/>
    <d v="2014-02-23T13:39:51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69"/>
    <d v="2011-10-02T06:59:00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70"/>
    <d v="2011-09-04T21:30:4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71"/>
    <d v="2012-05-28T06:30:57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72"/>
    <d v="2012-11-15T00:00:00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73"/>
    <d v="2011-05-03T03:59:0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74"/>
    <d v="2016-01-21T11:41:35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75"/>
    <d v="2013-04-23T05:01:12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76"/>
    <d v="2011-12-27T17:35:5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77"/>
    <d v="2012-05-21T02:59:00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78"/>
    <d v="2016-09-01T17:32:01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79"/>
    <d v="2014-04-25T18:38:1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80"/>
    <d v="2013-12-10T02:00: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81"/>
    <d v="2012-07-14T03:02:00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82"/>
    <d v="2011-10-09T19:41: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83"/>
    <d v="2015-02-22T11:30:00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84"/>
    <d v="2011-05-15T18:11:26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85"/>
    <d v="2011-09-23T03:00:37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86"/>
    <d v="2015-12-27T14:20:45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87"/>
    <d v="2010-06-03T01:41:00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88"/>
    <d v="2014-06-22T15:48:51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89"/>
    <d v="2013-06-02T18:03:12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90"/>
    <d v="2011-07-12T07:08:19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91"/>
    <d v="2011-05-17T09:39:24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92"/>
    <d v="2017-02-01T08:00:00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93"/>
    <d v="2012-07-03T21:00:00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94"/>
    <d v="2014-04-07T17:13:42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95"/>
    <d v="2012-02-26T00:07:21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96"/>
    <d v="2010-08-01T03:00:00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97"/>
    <d v="2011-07-12T03:14:42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98"/>
    <d v="2012-12-07T23:30:00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99"/>
    <d v="2014-01-22T21:39:5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100"/>
    <d v="2012-11-04T19:04:46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101"/>
    <d v="2013-01-24T18:38:3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102"/>
    <d v="2010-12-23T03:08:53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103"/>
    <d v="2014-03-07T19:20:30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104"/>
    <d v="2011-04-03T01:00:0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105"/>
    <d v="2016-05-14T00:00:00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106"/>
    <d v="2012-04-02T18:38:2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107"/>
    <d v="2011-04-24T23:34:47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108"/>
    <d v="2013-05-31T14:42:50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109"/>
    <d v="2011-02-26T00:37:10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110"/>
    <d v="2013-11-14T05:59:00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111"/>
    <d v="2015-05-31T07:59:47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112"/>
    <d v="2014-04-13T02:00:00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113"/>
    <d v="2011-08-06T15:00:00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114"/>
    <d v="2012-01-13T06:34:48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115"/>
    <d v="2012-02-04T17:44:04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116"/>
    <d v="2011-04-08T10:55:5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117"/>
    <d v="2010-06-09T19:00:00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118"/>
    <d v="2011-07-29T01:17:16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119"/>
    <d v="2011-08-13T23:00:00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120"/>
    <d v="2016-10-03T01:11:47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121"/>
    <d v="2015-04-18T10:16:0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122"/>
    <d v="2016-10-10T10:21:47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123"/>
    <d v="2014-10-28T22:00:00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124"/>
    <d v="2015-05-15T22:17:22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125"/>
    <d v="2017-02-03T23:51:20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126"/>
    <d v="2015-06-11T02:00:00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127"/>
    <d v="2015-04-03T13:59:01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128"/>
    <d v="2016-10-20T05:28:1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129"/>
    <d v="2014-10-30T22:29:43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130"/>
    <d v="2014-06-16T20:16:0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131"/>
    <d v="2016-07-06T00:00:0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132"/>
    <d v="2014-11-07T20:30:07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133"/>
    <d v="2016-05-31T17:31:0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134"/>
    <d v="2015-09-04T17:00:0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135"/>
    <d v="2014-07-01T19:00:00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136"/>
    <d v="2015-05-16T10:16:0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137"/>
    <d v="2015-10-12T13:46:33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138"/>
    <d v="2015-08-01T04:59:00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139"/>
    <d v="2015-07-12T22:06:12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140"/>
    <d v="2015-03-20T03:45:32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141"/>
    <d v="2015-05-31T03:40:23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142"/>
    <d v="2014-11-16T22:26:18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143"/>
    <d v="2016-09-03T05:55:0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144"/>
    <d v="2015-04-13T17:17:5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145"/>
    <d v="2015-08-11T13:00:52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146"/>
    <d v="2017-01-18T00:23:18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147"/>
    <d v="2015-01-08T18:18:0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148"/>
    <d v="2016-02-27T06:45:36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149"/>
    <d v="2014-12-25T08:00:00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150"/>
    <d v="2015-05-26T03:53:02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151"/>
    <d v="2015-06-18T13:13:11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152"/>
    <d v="2014-09-23T01:51:40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153"/>
    <d v="2014-12-02T15:04:04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154"/>
    <d v="2015-06-03T13:08:15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155"/>
    <d v="2015-07-23T13:25:3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156"/>
    <d v="2014-08-03T02:59:56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157"/>
    <d v="2016-02-26T21:52:52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158"/>
    <d v="2014-10-22T01:50:28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159"/>
    <d v="2016-07-03T10:25:4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160"/>
    <d v="2015-08-15T21:54:51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161"/>
    <d v="2014-07-02T16:29:5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162"/>
    <d v="2014-08-16T23:42:00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163"/>
    <d v="2015-10-01T00:00:0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164"/>
    <d v="2014-09-19T18:18:2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165"/>
    <d v="2016-01-12T15:48:44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166"/>
    <d v="2017-01-16T01:49:22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167"/>
    <d v="2015-08-04T22:15:3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168"/>
    <d v="2015-03-19T19:02:50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169"/>
    <d v="2014-10-18T12:07:39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170"/>
    <d v="2015-08-30T05:28:00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171"/>
    <d v="2016-08-12T04:20:14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172"/>
    <d v="2015-03-19T08:28:43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173"/>
    <d v="2015-02-28T13:45:08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174"/>
    <d v="2015-05-08T18:12:56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175"/>
    <d v="2014-08-29T18:40:11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176"/>
    <d v="2015-08-05T19:46:39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177"/>
    <d v="2015-03-24T00:08:46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178"/>
    <d v="2015-11-26T23:55:45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179"/>
    <d v="2016-03-04T01:55:55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180"/>
    <d v="2015-04-13T19:00:00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181"/>
    <d v="2015-06-22T17:48:1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182"/>
    <d v="2017-01-07T00:17:12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183"/>
    <d v="2014-11-26T20:26:50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184"/>
    <d v="2014-09-01T03:59:00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185"/>
    <d v="2016-08-18T21:52:19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186"/>
    <d v="2017-03-03T20:00:0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187"/>
    <d v="2015-07-21T06:59:0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188"/>
    <d v="2014-09-05T04:23:35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189"/>
    <d v="2016-09-03T16:34:37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190"/>
    <d v="2016-06-16T15:37:26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191"/>
    <d v="2015-10-02T10:35:38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192"/>
    <d v="2014-10-17T19:00:32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193"/>
    <d v="2014-11-28T23:26:06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194"/>
    <d v="2016-03-06T23:55:3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195"/>
    <d v="2015-07-10T16:05:32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196"/>
    <d v="2015-10-10T21:00:00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197"/>
    <d v="2017-02-17T21:00:00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198"/>
    <d v="2014-10-05T09:12:02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199"/>
    <d v="2016-09-01T02:58:22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200"/>
    <d v="2014-09-15T02:00:03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201"/>
    <d v="2015-02-08T19:38:4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202"/>
    <d v="2015-10-08T20:59:0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203"/>
    <d v="2015-01-29T20:21:04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204"/>
    <d v="2016-08-04T14:00:03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205"/>
    <d v="2015-10-06T15:10:22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206"/>
    <d v="2016-08-06T00:06:23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207"/>
    <d v="2015-01-04T04:43:58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208"/>
    <d v="2014-12-16T08:52:47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209"/>
    <d v="2015-07-10T22:08:55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210"/>
    <d v="2015-10-01T05:00:00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211"/>
    <d v="2015-09-19T03:50:17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212"/>
    <d v="2016-04-16T20:08:4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213"/>
    <d v="2015-08-16T14:06:41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214"/>
    <d v="2015-03-06T15:22:29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215"/>
    <d v="2016-02-17T23:59:0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216"/>
    <d v="2015-04-22T22:00:37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217"/>
    <d v="2014-12-28T15:22:29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218"/>
    <d v="2015-05-15T15:04:49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219"/>
    <d v="2016-04-01T06:59:00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220"/>
    <d v="2015-08-20T20:06:0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221"/>
    <d v="2015-03-28T19:06:04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222"/>
    <d v="2015-03-27T02:39:00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223"/>
    <d v="2016-05-22T01:05:0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224"/>
    <d v="2015-07-10T05:38:46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225"/>
    <d v="2016-04-08T22:04:14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226"/>
    <d v="2015-05-31T09:29:00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227"/>
    <d v="2015-07-09T21:27:21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228"/>
    <d v="2015-06-01T16:28:25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229"/>
    <d v="2016-02-13T22:24:57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230"/>
    <d v="2015-06-04T18:39:11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231"/>
    <d v="2016-01-02T23:00:51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232"/>
    <d v="2015-02-27T19:49:06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233"/>
    <d v="2016-09-29T21:52:52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234"/>
    <d v="2015-06-21T00:50:59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235"/>
    <d v="2015-07-09T21:48:17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236"/>
    <d v="2016-01-05T00:00:0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237"/>
    <d v="2016-03-08T13:51:09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238"/>
    <d v="2016-12-30T09:00:0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239"/>
    <d v="2015-11-08T12:00:0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240"/>
    <d v="2013-05-05T17:00:1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241"/>
    <d v="2014-12-21T16:45: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242"/>
    <d v="2011-12-20T11:49:50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243"/>
    <d v="2014-02-22T01:08:24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244"/>
    <d v="2010-03-16T07:06:00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245"/>
    <d v="2012-08-16T01:16:25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246"/>
    <d v="2010-12-18T09:43:2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247"/>
    <d v="2010-10-16T03:39:00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248"/>
    <d v="2012-01-07T18:35:09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249"/>
    <d v="2010-08-22T17:40:00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250"/>
    <d v="2013-06-06T13:34:51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251"/>
    <d v="2012-05-16T19:00:00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252"/>
    <d v="2010-06-01T03:59:00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253"/>
    <d v="2012-02-15T15:37:15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254"/>
    <d v="2015-10-17T02:00:00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255"/>
    <d v="2011-03-16T11:38:0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256"/>
    <d v="2013-03-16T18:27:47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257"/>
    <d v="2016-05-19T15:02:4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258"/>
    <d v="2011-06-18T01:14:2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259"/>
    <d v="2015-04-08T17:42:49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260"/>
    <d v="2010-07-17T09:59:00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261"/>
    <d v="2012-06-07T14:55:00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262"/>
    <d v="2011-02-26T05:57:0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263"/>
    <d v="2012-09-27T22:54:54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264"/>
    <d v="2012-05-11T14:53:1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265"/>
    <d v="2010-05-10T20:16:00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266"/>
    <d v="2010-04-23T03:51:00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267"/>
    <d v="2014-06-25T10:51:39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268"/>
    <d v="2011-11-07T04:39:3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269"/>
    <d v="2017-02-22T04:43:42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270"/>
    <d v="2011-05-25T04:00:00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271"/>
    <d v="2014-01-02T08:00:00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272"/>
    <d v="2010-04-28T18:49:00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273"/>
    <d v="2011-07-03T11:57:4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274"/>
    <d v="2012-04-05T06:59:00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275"/>
    <d v="2012-11-10T01:46:06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276"/>
    <d v="2012-04-28T00:57:54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277"/>
    <d v="2015-05-23T21:23:39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278"/>
    <d v="2012-10-12T00:58:59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279"/>
    <d v="2017-02-27T02:01:00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280"/>
    <d v="2014-05-30T14:10:3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281"/>
    <d v="2009-08-10T19:26:00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282"/>
    <d v="2010-02-22T22:00:00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283"/>
    <d v="2011-06-01T04:59:00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284"/>
    <d v="2012-01-21T17:43:00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285"/>
    <d v="2013-09-19T18:08:48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286"/>
    <d v="2013-03-25T18:35:2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287"/>
    <d v="2012-11-02T04:00:00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288"/>
    <d v="2012-06-26T04:03: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289"/>
    <d v="2013-11-02T10:57:14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290"/>
    <d v="2011-02-02T07:59:00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291"/>
    <d v="2013-05-01T00:01:00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292"/>
    <d v="2011-10-29T03:59:00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293"/>
    <d v="2014-04-20T16:01:54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294"/>
    <d v="2010-07-19T16:00: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295"/>
    <d v="2013-11-01T00:00:00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296"/>
    <d v="2012-09-07T11:24:43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297"/>
    <d v="2015-05-01T03:59:00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298"/>
    <d v="2014-05-09T21:00:00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299"/>
    <d v="2010-11-17T06:24:20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300"/>
    <d v="2011-04-24T23:02:18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301"/>
    <d v="2013-03-19T16:42:1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302"/>
    <d v="2012-02-24T20:33:58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303"/>
    <d v="2012-06-02T01:42:26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304"/>
    <d v="2012-09-01T02:00:00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305"/>
    <d v="2012-03-10T15:07:29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306"/>
    <d v="2013-03-20T19:05:33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307"/>
    <d v="2013-02-07T22:40:01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308"/>
    <d v="2011-03-10T16:40:10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309"/>
    <d v="2012-09-03T18:02:14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310"/>
    <d v="2011-10-20T02:00:00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311"/>
    <d v="2012-01-01T07:59:00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312"/>
    <d v="2013-04-14T21:03:52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313"/>
    <d v="2010-08-11T15:59:00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314"/>
    <d v="2013-03-01T19:59:48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315"/>
    <d v="2012-08-22T18:32:14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316"/>
    <d v="2014-12-11T04:59:00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317"/>
    <d v="2013-12-11T16:14:43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318"/>
    <d v="2013-03-26T23:55:51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319"/>
    <d v="2010-02-02T07:59:00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320"/>
    <d v="2015-12-22T23:00:00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321"/>
    <d v="2016-11-08T11:43:06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322"/>
    <d v="2016-05-13T13:40:48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323"/>
    <d v="2016-12-21T07:59:00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324"/>
    <d v="2015-08-01T15:01:48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325"/>
    <d v="2016-12-20T04:30:33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326"/>
    <d v="2017-03-14T22:57:00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327"/>
    <d v="2015-03-22T08:00:00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328"/>
    <d v="2015-11-01T04:00:00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329"/>
    <d v="2015-11-07T04:00:00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330"/>
    <d v="2013-05-17T03:59:00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331"/>
    <d v="2016-06-17T13:57:14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332"/>
    <d v="2015-10-28T08:00:00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333"/>
    <d v="2016-04-07T14:16: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334"/>
    <d v="2015-05-15T19:00:00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335"/>
    <d v="2015-05-08T22:00:00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336"/>
    <d v="2015-11-13T15:18:38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337"/>
    <d v="2015-03-14T02:05:08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338"/>
    <d v="2016-09-03T01:00:0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339"/>
    <d v="2015-04-29T18:14:28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340"/>
    <d v="2017-03-08T21:00:00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341"/>
    <d v="2014-10-01T03:59:00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342"/>
    <d v="2016-04-29T18:44:2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343"/>
    <d v="2014-11-14T03:00:00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344"/>
    <d v="2015-06-01T02:20:00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345"/>
    <d v="2015-05-20T22:39:50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346"/>
    <d v="2015-10-14T12:00:21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347"/>
    <d v="2015-11-14T12:53:2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348"/>
    <d v="2015-08-21T14:05:16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349"/>
    <d v="2017-02-24T11:58:28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350"/>
    <d v="2016-09-11T03:59:00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351"/>
    <d v="2016-04-07T22:09:14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352"/>
    <d v="2014-10-08T04:01:08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353"/>
    <d v="2015-11-19T20:00:19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354"/>
    <d v="2016-04-08T18:52:01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355"/>
    <d v="2014-12-01T08:03:14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356"/>
    <d v="2016-03-16T18:16:33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357"/>
    <d v="2015-04-24T05:19:57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358"/>
    <d v="2016-06-15T15:00:00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359"/>
    <d v="2014-11-14T05:12:00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360"/>
    <d v="2015-07-23T03:11:00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361"/>
    <d v="2014-11-23T01:01:46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362"/>
    <d v="2014-08-08T00:00:00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363"/>
    <d v="2010-05-02T19:22:00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364"/>
    <d v="2014-06-21T03:59:00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365"/>
    <d v="2014-02-28T14:33:19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366"/>
    <d v="2012-05-20T19:01:58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367"/>
    <d v="2013-05-01T04:59:00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368"/>
    <d v="2015-03-15T13:32:02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369"/>
    <d v="2012-01-15T13:14:29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370"/>
    <d v="2017-01-06T19:05:00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371"/>
    <d v="2013-02-01T18:25:39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372"/>
    <d v="2016-04-05T16:00:00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373"/>
    <d v="2012-07-18T21:53:18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374"/>
    <d v="2011-09-16T21:20:31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375"/>
    <d v="2014-03-01T17:18:00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376"/>
    <d v="2016-08-25T10:51:5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377"/>
    <d v="2015-11-14T07:01:00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378"/>
    <d v="2016-01-25T23:52:00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379"/>
    <d v="2012-05-03T16:31:12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380"/>
    <d v="2016-01-23T17:16:32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381"/>
    <d v="2012-07-30T05:00:00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382"/>
    <d v="2012-09-06T17:01:40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383"/>
    <d v="2014-05-19T02:49:19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384"/>
    <d v="2015-01-06T18:45:47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385"/>
    <d v="2014-11-21T15:01:41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386"/>
    <d v="2015-08-10T22:49:51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387"/>
    <d v="2015-08-15T06:00:00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388"/>
    <d v="2016-07-28T01:49:40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389"/>
    <d v="2014-03-07T22:59:00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390"/>
    <d v="2015-05-08T00:52:5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391"/>
    <d v="2011-12-18T00:59:00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392"/>
    <d v="2011-09-08T03:00:00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393"/>
    <d v="2013-10-10T17:00:5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394"/>
    <d v="2016-04-17T18:38:02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395"/>
    <d v="2012-04-27T21:32:00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396"/>
    <d v="2012-07-07T13:33:26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397"/>
    <d v="2010-09-01T03:44:00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398"/>
    <d v="2015-04-29T19:02:06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399"/>
    <d v="2016-12-14T12:00:00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400"/>
    <d v="2014-05-17T03:30:00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401"/>
    <d v="2011-08-07T20:12:50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402"/>
    <d v="2015-11-05T13:56:57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403"/>
    <d v="2011-08-10T07:08:00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404"/>
    <d v="2014-02-05T23:04:00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405"/>
    <d v="2014-03-06T02:02:19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406"/>
    <d v="2011-05-09T05:59:00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407"/>
    <d v="2011-11-19T21:54:10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408"/>
    <d v="2013-11-05T18:39:50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409"/>
    <d v="2016-07-22T20:42:24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410"/>
    <d v="2015-06-18T23:33:17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411"/>
    <d v="2013-12-22T05:00:00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412"/>
    <d v="2012-07-25T17:49:38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413"/>
    <d v="2012-07-19T21:03:3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414"/>
    <d v="2013-10-12T01:31:05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415"/>
    <d v="2014-10-17T12:00:00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416"/>
    <d v="2014-02-08T09:30:31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417"/>
    <d v="2013-04-08T04:33:00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418"/>
    <d v="2015-07-23T06:46:37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419"/>
    <d v="2013-06-29T20:13: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420"/>
    <d v="2014-03-14T04:40:31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421"/>
    <d v="2015-08-21T11:47:36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422"/>
    <d v="2014-09-11T06:14:57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423"/>
    <d v="2013-06-05T22:13:50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424"/>
    <d v="2012-03-26T08:01:39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425"/>
    <d v="2015-11-27T21:40:04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426"/>
    <d v="2016-03-01T17:05:14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427"/>
    <d v="2015-10-22T18:59:0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428"/>
    <d v="2014-06-16T22:00:00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429"/>
    <d v="2009-11-27T04:59:0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430"/>
    <d v="2013-09-11T02:34:27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431"/>
    <d v="2016-07-05T20:54:43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432"/>
    <d v="2015-10-21T17:26:21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433"/>
    <d v="2015-10-11T15:07:02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434"/>
    <d v="2013-12-01T21:01:42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435"/>
    <d v="2013-09-13T17:56:2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436"/>
    <d v="2013-07-31T08:41:53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437"/>
    <d v="2016-10-08T07:38:46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438"/>
    <d v="2015-11-18T07:15:58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439"/>
    <d v="2014-10-17T18:16:58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440"/>
    <d v="2016-03-24T22:39:13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441"/>
    <d v="2013-11-02T19:03:16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442"/>
    <d v="2015-02-19T21:19:43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443"/>
    <d v="2014-02-10T00:21:41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444"/>
    <d v="2012-02-15T21:46:01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445"/>
    <d v="2015-05-21T08:02:55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446"/>
    <d v="2015-03-04T02:00:20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447"/>
    <d v="2013-03-23T12:19:23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448"/>
    <d v="2014-05-14T18:11:3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449"/>
    <d v="2013-10-17T13:38:05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450"/>
    <d v="2014-02-14T22:43:20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451"/>
    <d v="2014-01-25T17:09:51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452"/>
    <d v="2015-05-13T16:53:35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453"/>
    <d v="2015-02-19T19:47:59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454"/>
    <d v="2014-11-26T13:14:00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455"/>
    <d v="2012-04-17T00:31:00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456"/>
    <d v="2013-10-22T03:59:00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457"/>
    <d v="2014-08-16T18:25:12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458"/>
    <d v="2013-05-14T16:47:40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459"/>
    <d v="2011-11-13T16:22:07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460"/>
    <d v="2014-06-01T04:00:00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461"/>
    <d v="2013-06-02T20:19:27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462"/>
    <d v="2011-08-10T03:02:21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463"/>
    <d v="2011-09-24T17:02:33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464"/>
    <d v="2016-05-18T20:22:15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465"/>
    <d v="2014-06-27T02:52:54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466"/>
    <d v="2012-09-07T22:37:44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467"/>
    <d v="2012-09-28T16:18:5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468"/>
    <d v="2012-07-11T03:51:05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469"/>
    <d v="2014-09-05T23:45:24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470"/>
    <d v="2014-01-16T04:00:00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471"/>
    <d v="2014-04-19T16:19:39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472"/>
    <d v="2014-08-23T22:08:38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473"/>
    <d v="2014-09-17T16:45:19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474"/>
    <d v="2017-02-17T07:53:49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475"/>
    <d v="2015-05-06T02:04:03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476"/>
    <d v="2014-06-03T03:59:00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477"/>
    <d v="2012-05-18T20:02:14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478"/>
    <d v="2015-04-01T20:51:49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479"/>
    <d v="2014-11-21T10:47:15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480"/>
    <d v="2013-08-09T12:00:15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481"/>
    <d v="2012-10-10T16:08:0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482"/>
    <d v="2016-04-14T14:34:0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483"/>
    <d v="2013-01-29T04:44:3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484"/>
    <d v="2015-11-05T23:32:52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485"/>
    <d v="2013-05-17T12:08:19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486"/>
    <d v="2014-06-01T22:37:19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487"/>
    <d v="2016-12-25T15:16:34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488"/>
    <d v="2017-01-09T01:18:2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489"/>
    <d v="2012-01-05T11:33:00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490"/>
    <d v="2012-08-22T23:14:45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491"/>
    <d v="2016-01-27T23:34:59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492"/>
    <d v="2016-10-13T00:50:3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493"/>
    <d v="2015-05-20T17:25:38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494"/>
    <d v="2014-07-03T03:00:00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495"/>
    <d v="2015-07-16T19:51:45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496"/>
    <d v="2014-02-10T22:21:14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497"/>
    <d v="2014-12-25T05:00:0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498"/>
    <d v="2011-12-23T18:17:2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499"/>
    <d v="2009-10-12T20:59:00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500"/>
    <d v="2010-05-08T22:16:00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501"/>
    <d v="2011-07-09T05:37:31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502"/>
    <d v="2012-03-18T12:17:0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503"/>
    <d v="2015-01-17T12:38:23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504"/>
    <d v="2012-04-10T22:36:2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505"/>
    <d v="2015-12-25T02:21:26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506"/>
    <d v="2013-08-10T13:15:2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507"/>
    <d v="2012-10-19T23:00:57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508"/>
    <d v="2012-05-25T14:14:00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509"/>
    <d v="2015-06-28T15:09:3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510"/>
    <d v="2016-03-01T04:13:59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511"/>
    <d v="2013-04-06T06:16:22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512"/>
    <d v="2016-11-20T18:48:47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513"/>
    <d v="2016-08-15T07:00:00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514"/>
    <d v="2014-08-09T14:44:0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515"/>
    <d v="2015-12-29T11:46:41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516"/>
    <d v="2015-05-27T18:41:2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517"/>
    <d v="2017-02-02T14:46:01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518"/>
    <d v="2015-09-06T14:46:0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519"/>
    <d v="2012-12-05T09:23:41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520"/>
    <d v="2015-12-10T16:51:01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521"/>
    <d v="2016-11-01T04:59:00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522"/>
    <d v="2016-03-20T23:58:45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523"/>
    <d v="2015-09-21T03:11:1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524"/>
    <d v="2016-06-01T17:12:4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525"/>
    <d v="2014-09-13T09:37:21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526"/>
    <d v="2015-08-07T17:00:00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527"/>
    <d v="2017-02-17T16:05:00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528"/>
    <d v="2015-06-21T21:20:00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529"/>
    <d v="2017-01-11T05:00:00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530"/>
    <d v="2015-06-24T02:00:00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531"/>
    <d v="2016-12-17T06:59:00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532"/>
    <d v="2016-05-13T00:10:08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533"/>
    <d v="2016-05-16T10:26:05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534"/>
    <d v="2015-11-01T23:00:00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535"/>
    <d v="2017-01-06T13:05:0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536"/>
    <d v="2015-08-03T18:00:00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537"/>
    <d v="2015-11-04T19:26:31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538"/>
    <d v="2016-05-13T19:04:23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539"/>
    <d v="2016-07-05T01:11:47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540"/>
    <d v="2015-02-04T19:36:46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541"/>
    <d v="2015-10-29T01:07:1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542"/>
    <d v="2016-05-03T16:41:56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543"/>
    <d v="2014-11-01T02:12:42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544"/>
    <d v="2016-07-04T15:46:00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545"/>
    <d v="2015-11-15T15:13:09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546"/>
    <d v="2015-10-17T16:01:55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547"/>
    <d v="2016-02-10T16:42:44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548"/>
    <d v="2015-10-29T21:40:48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549"/>
    <d v="2015-07-08T15:17:02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550"/>
    <d v="2017-01-31T05:00:00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551"/>
    <d v="2015-08-01T17:53:00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552"/>
    <d v="2016-01-09T14:48:16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553"/>
    <d v="2014-11-14T18:16:31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554"/>
    <d v="2014-10-19T16:26:1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555"/>
    <d v="2016-06-12T08:29:03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556"/>
    <d v="2016-01-06T20:38:37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557"/>
    <d v="2016-12-02T23:36:4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558"/>
    <d v="2015-03-24T20:11:45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559"/>
    <d v="2015-12-13T06:47:4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560"/>
    <d v="2014-12-17T18:30:4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561"/>
    <d v="2015-10-26T15:48:33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562"/>
    <d v="2016-12-18T09:20:15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563"/>
    <d v="2015-02-17T01:40:47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564"/>
    <d v="2016-03-12T22:37:55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565"/>
    <d v="2015-07-10T18:50:49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566"/>
    <d v="2016-07-14T16:25:33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567"/>
    <d v="2015-01-01T20:13:14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568"/>
    <d v="2016-01-16T11:00:00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569"/>
    <d v="2016-01-01T20:20:12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570"/>
    <d v="2016-02-18T19:09:29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571"/>
    <d v="2015-07-27T03:59:00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572"/>
    <d v="2015-11-04T18:11:28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573"/>
    <d v="2015-01-18T01:12:00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574"/>
    <d v="2016-10-19T10:38:27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575"/>
    <d v="2015-06-13T16:37:23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576"/>
    <d v="2015-03-28T10:19:12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577"/>
    <d v="2016-05-20T14:08:22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578"/>
    <d v="2015-09-07T13:53:13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579"/>
    <d v="2014-12-25T20:27:03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580"/>
    <d v="2016-09-22T21:47:47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581"/>
    <d v="2015-08-02T00:18:24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582"/>
    <d v="2015-03-15T18:00:0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583"/>
    <d v="2015-03-19T21:31:27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584"/>
    <d v="2015-03-16T16:11:56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585"/>
    <d v="2015-12-01T00:00:0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586"/>
    <d v="2015-02-15T20:30:07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587"/>
    <d v="2015-04-16T18:10:33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588"/>
    <d v="2016-11-17T19:28:06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589"/>
    <d v="2015-07-08T14:44:59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590"/>
    <d v="2016-02-08T13:01:00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591"/>
    <d v="2015-07-22T13:02:10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592"/>
    <d v="2014-12-03T05:34:2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593"/>
    <d v="2015-04-06T15:15:45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594"/>
    <d v="2016-04-16T18:43:26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595"/>
    <d v="2015-05-04T01:40:38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596"/>
    <d v="2016-11-02T21:31:32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597"/>
    <d v="2016-07-31T16:00:0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598"/>
    <d v="2014-12-05T00:03:01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599"/>
    <d v="2015-03-08T15:16:00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600"/>
    <d v="2015-05-09T19:09:22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601"/>
    <d v="2014-12-26T20:35:39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602"/>
    <d v="2015-06-18T19:03:35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603"/>
    <d v="2014-08-14T15:20:23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604"/>
    <d v="2014-08-28T00:50:56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605"/>
    <d v="2015-08-23T08:35:0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606"/>
    <d v="2015-05-24T15:00:0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607"/>
    <d v="2015-11-22T20:48:56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608"/>
    <d v="2015-06-15T22:06:20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609"/>
    <d v="2015-11-29T01:49:04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610"/>
    <d v="2015-04-22T19:56:26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611"/>
    <d v="2016-01-19T13:27:17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612"/>
    <d v="2016-09-02T00:45:46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613"/>
    <d v="2015-10-01T04:59:00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614"/>
    <d v="2016-06-24T01:29:0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615"/>
    <d v="2015-09-25T02:55:59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616"/>
    <d v="2017-02-25T09:01:47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617"/>
    <d v="2015-05-08T08:14:03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618"/>
    <d v="2015-12-09T19:26:43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619"/>
    <d v="2014-11-25T16:36:3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620"/>
    <d v="2014-08-25T17:12:18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621"/>
    <d v="2016-07-07T23:42:1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622"/>
    <d v="2016-07-01T18:35:38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623"/>
    <d v="2015-05-28T00:13:17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624"/>
    <d v="2015-05-14T23:44:01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625"/>
    <d v="2017-03-26T20:29:37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626"/>
    <d v="2015-08-15T13:22:00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627"/>
    <d v="2016-03-14T23:00:0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628"/>
    <d v="2014-07-13T16:37:37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629"/>
    <d v="2016-05-14T15:18:28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630"/>
    <d v="2015-09-06T05:10:0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631"/>
    <d v="2016-05-28T18:32:09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632"/>
    <d v="2015-11-25T16:49:25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633"/>
    <d v="2016-06-17T23:00:00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634"/>
    <d v="2015-02-26T22:17:09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635"/>
    <d v="2015-04-12T02:12:4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636"/>
    <d v="2015-06-06T10:47:00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637"/>
    <d v="2017-02-25T23:04:0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638"/>
    <d v="2017-03-25T13:14:2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639"/>
    <d v="2014-10-13T13:59:55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640"/>
    <d v="2016-11-24T23:00:00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641"/>
    <d v="2015-08-13T13:40:48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642"/>
    <d v="2015-08-19T15:37:54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643"/>
    <d v="2015-05-31T15:24:35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644"/>
    <d v="2014-10-29T01:00:00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645"/>
    <d v="2016-08-12T00:37:54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646"/>
    <d v="2014-08-11T20:27:4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647"/>
    <d v="2016-03-17T17:25:49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648"/>
    <d v="2014-10-14T16:38:28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649"/>
    <d v="2014-09-16T21:53:33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650"/>
    <d v="2014-12-19T01:53:04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651"/>
    <d v="2014-12-13T00:25:1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652"/>
    <d v="2016-12-01T17:34:10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653"/>
    <d v="2015-08-20T14:50:40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654"/>
    <d v="2015-07-08T22:58:33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655"/>
    <d v="2015-03-12T21:58:32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656"/>
    <d v="2016-04-17T18:18:39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657"/>
    <d v="2015-12-23T20:17:52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658"/>
    <d v="2015-07-26T18:00:00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659"/>
    <d v="2015-08-23T14:14:55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660"/>
    <d v="2014-11-09T18:47:59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661"/>
    <d v="2016-10-23T15:29:19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662"/>
    <d v="2015-01-16T10:30:47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663"/>
    <d v="2015-07-18T20:14:16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664"/>
    <d v="2015-04-13T15:59:35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665"/>
    <d v="2017-01-13T17:04:2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666"/>
    <d v="2014-08-17T19:58:18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667"/>
    <d v="2016-10-29T08:57:4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668"/>
    <d v="2015-05-11T19:57:02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669"/>
    <d v="2016-07-06T15:00:58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670"/>
    <d v="2016-06-19T08:10:00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671"/>
    <d v="2015-01-14T04:00:00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672"/>
    <d v="2015-01-01T04:59:00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673"/>
    <d v="2014-09-01T20:10:17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674"/>
    <d v="2014-08-12T02:47:07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675"/>
    <d v="2015-01-01T06:59:00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676"/>
    <d v="2015-02-07T18:26:21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677"/>
    <d v="2016-06-28T09:41:3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678"/>
    <d v="2016-05-21T09:02:18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679"/>
    <d v="2016-09-03T16:41:4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680"/>
    <d v="2014-09-17T12:02:11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681"/>
    <d v="2016-10-26T19:20:04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682"/>
    <d v="2017-03-14T17:22:02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683"/>
    <d v="2016-10-31T21:36:04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684"/>
    <d v="2014-07-25T03:00:00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685"/>
    <d v="2015-01-12T20:47:52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686"/>
    <d v="2015-08-03T16:09:3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687"/>
    <d v="2017-02-05T18:00:5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688"/>
    <d v="2015-10-15T02:30:53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689"/>
    <d v="2016-12-08T04:59:00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690"/>
    <d v="2016-09-09T06:00:00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691"/>
    <d v="2015-07-01T00:40:4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692"/>
    <d v="2016-12-22T09:01:03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693"/>
    <d v="2015-04-30T19:23:4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694"/>
    <d v="2017-02-01T15:55:5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695"/>
    <d v="2014-10-31T12:30:20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696"/>
    <d v="2014-07-25T22:15:02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697"/>
    <d v="2016-02-03T12:33:09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698"/>
    <d v="2014-09-18T02:00:00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699"/>
    <d v="2013-11-22T16:00:00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700"/>
    <d v="2017-01-10T16:31:21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701"/>
    <d v="2014-07-23T15:54:40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702"/>
    <d v="2016-11-24T18:26:27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703"/>
    <d v="2017-01-31T23:32:00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704"/>
    <d v="2017-02-20T04:37:48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705"/>
    <d v="2017-01-21T11:47:58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706"/>
    <d v="2016-12-14T18:39:0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707"/>
    <d v="2017-01-01T15:55:2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708"/>
    <d v="2014-09-13T13:56:40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709"/>
    <d v="2014-12-05T00:59:19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710"/>
    <d v="2014-08-20T00:44:0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711"/>
    <d v="2016-12-14T12:01:08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712"/>
    <d v="2016-02-14T16:20:32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713"/>
    <d v="2016-06-05T12:42:12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714"/>
    <d v="2017-02-28T18:54:42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715"/>
    <d v="2015-11-05T03:10:40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716"/>
    <d v="2014-12-01T00:00:00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717"/>
    <d v="2014-09-05T20:30:02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718"/>
    <d v="2017-02-18T05:59:00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719"/>
    <d v="2016-02-23T00:57:56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720"/>
    <d v="2012-01-29T15:34:51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721"/>
    <d v="2014-08-01T13:43:27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722"/>
    <d v="2012-04-08T18:19:38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723"/>
    <d v="2015-07-30T03:59:00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724"/>
    <d v="2011-06-30T15:19:2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725"/>
    <d v="2015-12-13T15:01:52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726"/>
    <d v="2013-04-12T01:01:2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727"/>
    <d v="2013-01-14T21:20:00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728"/>
    <d v="2011-08-21T20:05:57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729"/>
    <d v="2012-09-19T04:27:41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730"/>
    <d v="2011-12-07T17:53:11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731"/>
    <d v="2012-01-22T06:00:00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732"/>
    <d v="2013-09-29T10:11:01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733"/>
    <d v="2013-12-20T10:04:5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734"/>
    <d v="2015-05-09T05:00:00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735"/>
    <d v="2014-12-04T00:39:00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736"/>
    <d v="2013-11-21T04:59:00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737"/>
    <d v="2014-02-14T20:00:00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738"/>
    <d v="2014-12-01T04:59:00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739"/>
    <d v="2014-08-11T12:03:49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740"/>
    <d v="2015-06-21T03:31:22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741"/>
    <d v="2013-06-11T15:33:26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742"/>
    <d v="2014-03-21T21:01:52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743"/>
    <d v="2012-04-16T21:00:00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744"/>
    <d v="2012-12-13T22:58:23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745"/>
    <d v="2013-05-03T13:44:05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746"/>
    <d v="2012-09-23T03:59:00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747"/>
    <d v="2015-01-15T10:54:00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748"/>
    <d v="2014-08-10T20:19:26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749"/>
    <d v="2017-01-28T22:35:30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750"/>
    <d v="2013-02-24T21:04:32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751"/>
    <d v="2011-08-04T15:07:55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752"/>
    <d v="2016-10-16T11:00:00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753"/>
    <d v="2015-02-14T14:09:5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754"/>
    <d v="2013-01-05T17:58:41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755"/>
    <d v="2013-05-20T00:41:00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756"/>
    <d v="2011-04-18T17:24:19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757"/>
    <d v="2012-12-06T01:18:34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758"/>
    <d v="2010-10-08T20:04:2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759"/>
    <d v="2014-07-09T07:55:39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760"/>
    <d v="2016-11-26T19:20:13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761"/>
    <d v="2014-02-02T18:02:06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762"/>
    <d v="2016-12-04T06:00:0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763"/>
    <d v="2013-08-15T10:43:28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764"/>
    <d v="2015-09-10T04:09:21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765"/>
    <d v="2014-10-19T13:01:24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766"/>
    <d v="2015-02-16T18:48:03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767"/>
    <d v="2015-05-21T03:26:5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768"/>
    <d v="2013-12-16T04:58:1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769"/>
    <d v="2013-12-26T23:54:54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770"/>
    <d v="2013-02-24T23:59:29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771"/>
    <d v="2016-01-30T19:46:42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772"/>
    <d v="2009-11-01T03:59:0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773"/>
    <d v="2015-05-10T23:01:00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774"/>
    <d v="2014-02-23T18:43:38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775"/>
    <d v="2011-12-16T01:26:35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776"/>
    <d v="2015-10-11T05:00:00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777"/>
    <d v="2013-07-31T23:32:5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778"/>
    <d v="2014-04-30T16:51:20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779"/>
    <d v="2010-10-15T04:00:00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780"/>
    <d v="2011-05-03T16:10:25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781"/>
    <d v="2013-06-08T00:01:14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782"/>
    <d v="2012-08-25T18:11:42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783"/>
    <d v="2012-04-27T22:00:00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784"/>
    <d v="2014-03-17T02:35:19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785"/>
    <d v="2013-02-28T14:15:1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786"/>
    <d v="2012-05-11T15:47:00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787"/>
    <d v="2013-11-01T15:03:46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788"/>
    <d v="2012-07-07T03:59:00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789"/>
    <d v="2013-01-21T07:59:00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790"/>
    <d v="2013-02-01T01:08:59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791"/>
    <d v="2013-11-13T05:59:00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792"/>
    <d v="2013-11-07T21:58:03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793"/>
    <d v="2013-07-03T04:59:00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794"/>
    <d v="2011-09-05T17:06:00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795"/>
    <d v="2012-04-07T04:59:00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796"/>
    <d v="2013-09-15T21:10:00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797"/>
    <d v="2012-04-29T04:00:00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798"/>
    <d v="2014-09-30T14:09:47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799"/>
    <d v="2012-04-27T16:00:4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800"/>
    <d v="2014-09-11T10:24:14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801"/>
    <d v="2011-07-01T19:05:20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802"/>
    <d v="2012-09-17T04:05:00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803"/>
    <d v="2011-05-29T01:00:00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804"/>
    <d v="2011-07-23T03:59:00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805"/>
    <d v="2011-07-16T23:00:00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806"/>
    <d v="2011-09-07T16:35:39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807"/>
    <d v="2017-03-01T02:00:00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808"/>
    <d v="2014-12-22T04:59:00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809"/>
    <d v="2014-01-19T20:00:30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810"/>
    <d v="2012-09-01T01:21:02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811"/>
    <d v="2013-07-10T16:52:00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812"/>
    <d v="2013-03-01T13:58:00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813"/>
    <d v="2012-07-20T23:02:4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814"/>
    <d v="2011-05-31T18:04:00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815"/>
    <d v="2014-11-01T22:01:4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816"/>
    <d v="2013-04-09T06:30:00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817"/>
    <d v="2012-03-11T04:59:00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818"/>
    <d v="2012-08-07T17:01:00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819"/>
    <d v="2013-12-21T04:44:00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820"/>
    <d v="2014-06-09T05:00:00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821"/>
    <d v="2015-05-04T04:01:0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822"/>
    <d v="2012-10-05T22:44:10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823"/>
    <d v="2015-03-22T22:20: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824"/>
    <d v="2010-04-18T06:59:00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825"/>
    <d v="2012-10-29T07:21:24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826"/>
    <d v="2012-03-25T23:55:30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827"/>
    <d v="2012-02-14T19:49:00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828"/>
    <d v="2012-06-25T16:24:00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829"/>
    <d v="2016-07-13T19:14:00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830"/>
    <d v="2013-03-22T11:37:0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831"/>
    <d v="2012-04-27T15:31:34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832"/>
    <d v="2012-01-21T08:13:00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833"/>
    <d v="2014-04-19T21:04:3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834"/>
    <d v="2013-07-01T03:59:00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835"/>
    <d v="2012-05-19T03:00:00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836"/>
    <d v="2013-10-07T01:21:58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837"/>
    <d v="2014-05-01T23:57:42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838"/>
    <d v="2012-01-17T21:33:0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839"/>
    <d v="2012-09-22T18:19:16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840"/>
    <d v="2016-09-24T05:26:2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841"/>
    <d v="2014-11-10T21:07:43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842"/>
    <d v="2013-10-14T03:59:00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843"/>
    <d v="2016-12-08T08:00:0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844"/>
    <d v="2014-11-01T04:59:00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845"/>
    <d v="2016-09-05T03:59:00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846"/>
    <d v="2014-03-10T14:00:00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847"/>
    <d v="2015-07-10T19:09:36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848"/>
    <d v="2015-04-14T19:00:33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849"/>
    <d v="2015-03-16T02:34:24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850"/>
    <d v="2016-04-25T04:59:00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851"/>
    <d v="2016-07-31T19:45:00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852"/>
    <d v="2016-10-24T21:00:00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853"/>
    <d v="2015-02-16T19:58:29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854"/>
    <d v="2016-12-28T05:05:4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855"/>
    <d v="2016-07-24T03:00:17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856"/>
    <d v="2016-10-25T19:00:00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857"/>
    <d v="2015-11-25T14:57:11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858"/>
    <d v="2015-04-15T22:59:00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859"/>
    <d v="2015-06-04T00:00:00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860"/>
    <d v="2013-11-22T12:35:13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861"/>
    <d v="2016-09-16T23:10:04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862"/>
    <d v="2013-11-11T14:19:08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863"/>
    <d v="2012-02-12T02:49:2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864"/>
    <d v="2013-10-16T09:59:00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865"/>
    <d v="2013-01-16T18:33:17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866"/>
    <d v="2015-02-28T15:10:00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867"/>
    <d v="2009-12-01T04:59:00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868"/>
    <d v="2014-01-07T00:39:58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869"/>
    <d v="2013-04-08T19:17:3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870"/>
    <d v="2013-09-01T00:32:03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871"/>
    <d v="2013-11-29T14:28:15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872"/>
    <d v="2011-03-10T19:48:47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873"/>
    <d v="2012-11-11T05:00:40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874"/>
    <d v="2013-05-04T14:00:34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875"/>
    <d v="2015-09-21T17:22:11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876"/>
    <d v="2013-02-04T11:55:27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877"/>
    <d v="2013-12-19T18:56:00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878"/>
    <d v="2010-12-23T05:35:24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879"/>
    <d v="2012-05-29T19:55:0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880"/>
    <d v="2012-10-30T07:42:18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881"/>
    <d v="2012-01-14T06:01:26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882"/>
    <d v="2011-09-06T20:39:10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883"/>
    <d v="2016-03-02T22:27:1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884"/>
    <d v="2012-05-12T02:31:0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885"/>
    <d v="2016-12-30T22:35:1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886"/>
    <d v="2016-09-15T20:53:33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887"/>
    <d v="2012-05-27T23:00:55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888"/>
    <d v="2011-09-01T06:00:00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889"/>
    <d v="2014-10-05T18:49:03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890"/>
    <d v="2013-11-21T17:46:19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891"/>
    <d v="2014-08-21T00:45:30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892"/>
    <d v="2010-08-01T04:00:00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893"/>
    <d v="2015-04-01T20:32:43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894"/>
    <d v="2016-06-05T23:33:30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895"/>
    <d v="2010-10-25T03:03:49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896"/>
    <d v="2015-08-28T04:00:00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897"/>
    <d v="2012-11-28T17:31:48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898"/>
    <d v="2012-01-15T18:11:50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899"/>
    <d v="2011-05-28T02:22:42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900"/>
    <d v="2016-03-30T19:23:22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901"/>
    <d v="2010-06-08T19:11:0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902"/>
    <d v="2014-08-30T15:30:0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903"/>
    <d v="2012-09-23T02:25:0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904"/>
    <d v="2016-01-03T01:55:37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905"/>
    <d v="2011-01-24T05:45:26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906"/>
    <d v="2014-03-13T03:33:1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907"/>
    <d v="2011-09-11T04:37:03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908"/>
    <d v="2010-07-27T04:59:0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909"/>
    <d v="2012-07-23T04:00:00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910"/>
    <d v="2017-03-03T13:05:19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911"/>
    <d v="2014-01-24T00:07:25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912"/>
    <d v="2012-12-11T03:37:27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913"/>
    <d v="2012-05-05T03:20:1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914"/>
    <d v="2012-08-25T18:19:07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915"/>
    <d v="2012-03-01T04:59:00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916"/>
    <d v="2010-10-22T05:00:0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917"/>
    <d v="2014-07-14T02:30:0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918"/>
    <d v="2014-12-01T22:59:2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919"/>
    <d v="2012-12-19T15:24:05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920"/>
    <d v="2013-11-14T17:07:02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921"/>
    <d v="2011-12-12T05:06:16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922"/>
    <d v="2014-10-01T12:43:1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923"/>
    <d v="2014-11-22T00:02:03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924"/>
    <d v="2013-02-13T22:37:49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925"/>
    <d v="2013-11-27T22:08:31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926"/>
    <d v="2010-07-08T22:40:0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927"/>
    <d v="2012-05-14T19:44:55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928"/>
    <d v="2012-11-18T00:00:00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929"/>
    <d v="2012-04-09T04:42:49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930"/>
    <d v="2010-06-25T21:32:00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931"/>
    <d v="2014-03-16T22:00:00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932"/>
    <d v="2013-03-22T22:15:45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933"/>
    <d v="2014-05-12T04:03:29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934"/>
    <d v="2014-05-04T06:00:00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935"/>
    <d v="2016-01-29T08:00:29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936"/>
    <d v="2012-01-18T20:00:0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937"/>
    <d v="2013-11-03T20:09:17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938"/>
    <d v="2012-09-02T11:30:48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939"/>
    <d v="2013-06-30T19:58:0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940"/>
    <d v="2015-08-11T00:12:06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941"/>
    <d v="2017-02-10T02:19:05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942"/>
    <d v="2016-02-18T20:14:20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943"/>
    <d v="2016-11-29T17:01:45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944"/>
    <d v="2016-04-18T14:00:00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945"/>
    <d v="2017-02-18T23:59:00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946"/>
    <d v="2016-09-09T18:00:48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947"/>
    <d v="2016-06-30T18:45:06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948"/>
    <d v="2016-03-12T19:52:44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949"/>
    <d v="2016-02-21T01:02:56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950"/>
    <d v="2016-01-17T18:01:01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951"/>
    <d v="2016-06-04T15:41:12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952"/>
    <d v="2016-11-18T15:43:32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953"/>
    <d v="2015-01-25T03:56:39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954"/>
    <d v="2015-08-20T20:00:3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955"/>
    <d v="2016-09-13T07:05:00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956"/>
    <d v="2015-04-26T20:55:59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957"/>
    <d v="2016-11-17T14:15:33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958"/>
    <d v="2015-04-10T04:59:00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959"/>
    <d v="2015-01-19T04:11: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960"/>
    <d v="2017-03-14T14:02:35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961"/>
    <d v="2017-02-20T19:00:00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962"/>
    <d v="2016-02-11T17:05:53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963"/>
    <d v="2016-10-17T15:15:1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964"/>
    <d v="2015-09-01T15:05:19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965"/>
    <d v="2016-10-26T03:59:00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966"/>
    <d v="2016-10-06T15:15:3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967"/>
    <d v="2016-04-22T05:06:14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968"/>
    <d v="2014-08-15T20:20:34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969"/>
    <d v="2017-02-09T07:16:4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970"/>
    <d v="2017-01-23T04:59:00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971"/>
    <d v="2015-06-01T17:01:00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972"/>
    <d v="2014-09-04T06:59:00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973"/>
    <d v="2015-11-09T01:21:33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974"/>
    <d v="2016-03-25T16:59:16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975"/>
    <d v="2016-06-28T16:43:0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976"/>
    <d v="2015-08-14T01:24:57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977"/>
    <d v="2016-02-21T22:36:37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978"/>
    <d v="2016-02-25T07:25:01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979"/>
    <d v="2016-06-20T18:59:00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980"/>
    <d v="2014-11-30T22:42:0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981"/>
    <d v="2014-08-09T22:43:42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982"/>
    <d v="2016-10-02T18:04:46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983"/>
    <d v="2016-08-23T20:54:00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984"/>
    <d v="2015-03-28T01:46:48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985"/>
    <d v="2015-12-31T23:00:00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986"/>
    <d v="2016-01-10T00:00:00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987"/>
    <d v="2014-06-23T07:04:10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988"/>
    <d v="2016-10-01T08:33:45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989"/>
    <d v="2016-09-28T22:24:5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990"/>
    <d v="2014-09-03T18:49:24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991"/>
    <d v="2016-07-12T18:51:00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992"/>
    <d v="2016-05-07T21:11:59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993"/>
    <d v="2016-11-12T05:00:00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994"/>
    <d v="2014-11-30T22:59:0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995"/>
    <d v="2014-11-29T16:00:00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996"/>
    <d v="2014-07-27T15:27:00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997"/>
    <d v="2014-11-28T03:28:17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998"/>
    <d v="2015-11-19T05:03:21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999"/>
    <d v="2014-11-13T08:02:00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1000"/>
    <d v="2017-03-15T00:26:00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1001"/>
    <d v="2017-01-30T17:16:53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1002"/>
    <d v="2015-12-17T05:59:00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1003"/>
    <d v="2017-03-16T16:01:01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1004"/>
    <d v="2016-02-18T17:00:27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1005"/>
    <d v="2015-10-30T14:59:43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1006"/>
    <d v="2014-12-12T07:11:00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1007"/>
    <d v="2016-12-14T15:00:2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1008"/>
    <d v="2016-12-28T19:25:15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1009"/>
    <d v="2016-06-19T14:30:46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1010"/>
    <d v="2016-09-05T02:59:00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1011"/>
    <d v="2014-12-18T21:33:1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1012"/>
    <d v="2017-01-24T10:34:1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1013"/>
    <d v="2015-12-29T20:00:00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1014"/>
    <d v="2015-01-01T00:03:3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1015"/>
    <d v="2015-11-25T22:04:55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1016"/>
    <d v="2016-04-07T01:34:1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1017"/>
    <d v="2015-11-21T17:12:15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1018"/>
    <d v="2016-07-14T11:48:53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1019"/>
    <d v="2015-02-04T23:22:29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1020"/>
    <d v="2015-06-02T00:47:00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1021"/>
    <d v="2015-10-17T04:00:00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1022"/>
    <d v="2015-05-17T15:31:17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1023"/>
    <d v="2015-06-20T22:04: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1024"/>
    <d v="2016-01-31T13:56:03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1025"/>
    <d v="2015-03-16T19:00:37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1026"/>
    <d v="2016-03-31T08:46:56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1027"/>
    <d v="2014-10-23T00:49:0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1028"/>
    <d v="2017-03-06T20:00:00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1029"/>
    <d v="2015-04-04T21:59:00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1030"/>
    <d v="2016-09-12T11:35:49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1031"/>
    <d v="2015-12-16T18:20:10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1032"/>
    <d v="2016-06-23T16:00:2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1033"/>
    <d v="2016-12-12T17:34:40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1034"/>
    <d v="2016-08-05T03:59:00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1035"/>
    <d v="2015-02-11T15:23:40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1036"/>
    <d v="2013-01-07T08:00:00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1037"/>
    <d v="2015-05-18T05:00:00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1038"/>
    <d v="2016-03-19T04:33:43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1039"/>
    <d v="2016-12-13T07:59:00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1040"/>
    <d v="2016-08-27T17:00:09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1041"/>
    <d v="2014-07-31T01:26:32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1042"/>
    <d v="2014-09-12T10:00:0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1043"/>
    <d v="2015-05-20T06:04:15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1044"/>
    <d v="2015-03-05T20:27:00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1045"/>
    <d v="2014-08-23T20:59:10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1046"/>
    <d v="2015-12-26T20:26:0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1047"/>
    <d v="2014-11-05T20:38:35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1048"/>
    <d v="2016-09-25T01:16:29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1049"/>
    <d v="2016-02-12T10:20:45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1050"/>
    <d v="2015-09-14T19:07:57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1051"/>
    <d v="2014-08-27T00:20:25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1052"/>
    <d v="2016-06-06T20:09:0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1053"/>
    <d v="2017-03-06T04:08:5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1054"/>
    <d v="2014-08-10T22:00:0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1055"/>
    <d v="2016-03-07T23:49:05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1056"/>
    <d v="2015-04-24T16:16:17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1057"/>
    <d v="2016-12-04T21:54:43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1058"/>
    <d v="2015-03-26T00:00:0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1059"/>
    <d v="2015-03-13T17:57:36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1060"/>
    <d v="2015-04-15T21:54:53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1061"/>
    <d v="2016-05-02T01:00:0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1062"/>
    <d v="2016-07-12T19:22:21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1063"/>
    <d v="2016-08-31T00:44:22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1064"/>
    <d v="2013-07-07T05:28:23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1065"/>
    <d v="2014-02-19T09:08:4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1066"/>
    <d v="2013-08-04T23:06:22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1067"/>
    <d v="2013-12-21T20:32:11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1068"/>
    <d v="2016-04-10T07:54:24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1069"/>
    <d v="2013-11-26T06:30:59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1070"/>
    <d v="2012-10-01T00:17:02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1071"/>
    <d v="2015-11-17T19:04:53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1072"/>
    <d v="2014-02-05T19:58:17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1073"/>
    <d v="2011-10-16T23:09:01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1074"/>
    <d v="2014-01-04T04:09:05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1075"/>
    <d v="2012-05-06T21:41:56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1076"/>
    <d v="2014-09-11T09:04:10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1077"/>
    <d v="2016-01-14T04:00:11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1078"/>
    <d v="2011-07-22T04:42:01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1079"/>
    <d v="2016-05-14T13:35:36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1080"/>
    <d v="2014-05-11T03:18:53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1081"/>
    <d v="2015-01-28T22:14:52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1082"/>
    <d v="2012-08-10T21:44:4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1083"/>
    <d v="2014-08-02T15:49:43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1084"/>
    <d v="2014-08-08T21:53:24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1085"/>
    <d v="2016-03-14T15:06:15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1086"/>
    <d v="2014-08-24T20:48:11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1087"/>
    <d v="2014-06-15T17:08:07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1088"/>
    <d v="2014-04-24T19:11:07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1089"/>
    <d v="2015-06-26T04:32:5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1090"/>
    <d v="2015-05-29T04:27:33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1091"/>
    <d v="2016-04-10T18:41:12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1092"/>
    <d v="2013-01-06T00:37:18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1093"/>
    <d v="2016-02-11T23:22:17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1094"/>
    <d v="2011-10-09T17:07:13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1095"/>
    <d v="2013-08-30T12:53:40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1096"/>
    <d v="2014-10-04T03:30:00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1097"/>
    <d v="2014-03-02T19:01:1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1098"/>
    <d v="2014-04-13T18:18:1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1099"/>
    <d v="2015-05-13T20:04:28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1100"/>
    <d v="2016-02-14T02:39:31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1101"/>
    <d v="2016-07-14T18:12:00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1102"/>
    <d v="2013-12-09T05:59:00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1103"/>
    <d v="2016-06-18T05:19:50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1104"/>
    <d v="2014-06-11T09:50:2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1105"/>
    <d v="2014-03-24T02:15:27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1106"/>
    <d v="2012-04-04T16:46:15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1107"/>
    <d v="2014-07-23T20:40:24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1108"/>
    <d v="2012-04-13T14:17:1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1109"/>
    <d v="2016-11-18T19:03:10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1110"/>
    <d v="2012-12-07T22:23:42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1111"/>
    <d v="2016-01-08T04:53:1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1112"/>
    <d v="2015-01-19T08:30:00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1113"/>
    <d v="2014-08-14T23:27:00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1114"/>
    <d v="2013-10-09T08:18:07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1115"/>
    <d v="2016-03-30T15:41:3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1116"/>
    <d v="2012-06-09T20:20:08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1117"/>
    <d v="2015-12-25T14:21:53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1118"/>
    <d v="2014-04-05T02:59:39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1119"/>
    <d v="2014-04-06T19:01:04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1120"/>
    <d v="2011-10-28T20:56:4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1121"/>
    <d v="2016-03-13T21:25:16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1122"/>
    <d v="2013-05-30T16:53:45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1123"/>
    <d v="2014-04-19T12:34:08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1124"/>
    <d v="2015-04-30T16:00:5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1125"/>
    <d v="2015-09-25T14:58:5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1126"/>
    <d v="2016-07-14T07:51:34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1127"/>
    <d v="2014-11-14T21:30:00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1128"/>
    <d v="2014-08-07T15:35:17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1129"/>
    <d v="2016-06-05T06:21:33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1130"/>
    <d v="2014-11-26T00:55:00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1131"/>
    <d v="2015-12-24T21:47:48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1132"/>
    <d v="2017-01-01T02:46:1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1133"/>
    <d v="2014-07-31T09:46:21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1134"/>
    <d v="2014-11-29T04:33:00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1135"/>
    <d v="2016-08-06T23:44:54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1136"/>
    <d v="2015-12-19T16:07:09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1137"/>
    <d v="2016-04-23T19:40: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1138"/>
    <d v="2017-01-21T21:45:31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1139"/>
    <d v="2015-01-01T08:20:26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1140"/>
    <d v="2015-08-06T11:05:21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1141"/>
    <d v="2015-07-09T16:47:3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1142"/>
    <d v="2015-02-17T00:08:47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1143"/>
    <d v="2015-12-17T04:38:46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1144"/>
    <d v="2015-04-29T04:22:0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1145"/>
    <d v="2014-10-02T17:56:32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1146"/>
    <d v="2014-05-02T22:52:53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1147"/>
    <d v="2014-10-19T23:19:43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1148"/>
    <d v="2016-12-01T05:06:21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1149"/>
    <d v="2016-06-16T17:02:46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1150"/>
    <d v="2016-01-08T22:54:35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1151"/>
    <d v="2015-09-07T02:27:43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1152"/>
    <d v="2015-05-15T17:01:52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1153"/>
    <d v="2015-06-18T17:08:25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1154"/>
    <d v="2015-09-06T02:36:46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1155"/>
    <d v="2014-08-14T18:20:08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1156"/>
    <d v="2015-02-24T01:42:42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1157"/>
    <d v="2014-12-05T16:04:40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1158"/>
    <d v="2014-12-09T02:12:08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1159"/>
    <d v="2015-06-30T15:45:0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1160"/>
    <d v="2015-03-28T02:43:06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1161"/>
    <d v="2015-05-19T15:06:29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1162"/>
    <d v="2014-09-25T16:24:24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1163"/>
    <d v="2014-08-09T17:22:0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1164"/>
    <d v="2016-06-18T17:23:02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1165"/>
    <d v="2014-07-06T05:08:50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1166"/>
    <d v="2015-06-26T04:00:00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1167"/>
    <d v="2014-09-12T17:38:1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1168"/>
    <d v="2016-09-22T01:17:45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1169"/>
    <d v="2015-02-22T08:29:23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1170"/>
    <d v="2015-05-30T21:26:11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1171"/>
    <d v="2014-11-13T20:18:47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1172"/>
    <d v="2014-08-20T16:22:32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1173"/>
    <d v="2015-08-03T04:27:37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1174"/>
    <d v="2016-05-08T20:12:07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1175"/>
    <d v="2015-07-15T17:28:59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1176"/>
    <d v="2017-03-06T13:00:0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1177"/>
    <d v="2014-10-15T15:51:36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1178"/>
    <d v="2014-08-16T21:44:12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1179"/>
    <d v="2015-10-28T17:17:07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1180"/>
    <d v="2014-06-28T19:21:54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1181"/>
    <d v="2015-03-01T08:08:41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1182"/>
    <d v="2017-01-12T16:42:00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1183"/>
    <d v="2016-11-02T03:59:00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1184"/>
    <d v="2017-02-06T14:23:31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1185"/>
    <d v="2015-06-08T04:00:00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1186"/>
    <d v="2015-06-01T22:42:00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1187"/>
    <d v="2015-05-17T18:00:00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1188"/>
    <d v="2016-12-28T16:49:00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1189"/>
    <d v="2016-06-29T23:29:55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1190"/>
    <d v="2014-08-31T15:58:45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1191"/>
    <d v="2016-03-20T13:29:20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1192"/>
    <d v="2017-02-11T12:09:3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1193"/>
    <d v="2016-04-09T17:37:33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1194"/>
    <d v="2015-04-08T11:42:59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1195"/>
    <d v="2015-12-20T09:00:00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1196"/>
    <d v="2015-12-18T19:38:59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1197"/>
    <d v="2016-06-13T05:59:00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1198"/>
    <d v="2015-12-31T03:00:00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1199"/>
    <d v="2015-07-08T18:30:00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1200"/>
    <d v="2015-04-16T11:27:36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1201"/>
    <d v="2016-07-15T14:34:06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1202"/>
    <d v="2015-06-27T06:55:54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1203"/>
    <d v="2015-05-31T14:45:27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1204"/>
    <d v="2015-12-04T05:00:00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1205"/>
    <d v="2015-06-13T12:09:11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1206"/>
    <d v="2017-03-11T13:29:00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1207"/>
    <d v="2016-03-31T10:00:00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1208"/>
    <d v="2016-03-24T16:01:04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1209"/>
    <d v="2017-02-25T20:18:25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1210"/>
    <d v="2015-05-31T21:00:00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1211"/>
    <d v="2016-06-09T20:47:41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1212"/>
    <d v="2015-11-27T01:00:00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1213"/>
    <d v="2017-01-31T18:08:20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1214"/>
    <d v="2015-06-09T20:10:05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1215"/>
    <d v="2014-05-30T22:09:16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1216"/>
    <d v="2015-10-02T23:03:00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1217"/>
    <d v="2016-07-14T19:25:40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1218"/>
    <d v="2015-11-01T03:00:00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1219"/>
    <d v="2016-10-20T11:05:13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1220"/>
    <d v="2015-08-25T15:05:12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1221"/>
    <d v="2016-12-04T00:00:00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1222"/>
    <d v="2016-04-01T04:00:00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1223"/>
    <d v="2016-11-10T05:15:09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1224"/>
    <d v="2014-06-06T13:11:42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1225"/>
    <d v="2013-10-22T21:44:38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1226"/>
    <d v="2014-04-21T01:00:00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1227"/>
    <d v="2014-08-07T07:00:0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1228"/>
    <d v="2011-09-28T17:30:08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1229"/>
    <d v="2012-04-16T16:00:00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1230"/>
    <d v="2011-02-24T23:20:3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1231"/>
    <d v="2015-08-28T01:00:0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1232"/>
    <d v="2013-10-06T20:21:1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1233"/>
    <d v="2012-02-21T22:46:14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1234"/>
    <d v="2015-02-02T18:55:42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1235"/>
    <d v="2013-12-15T03:14:59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1236"/>
    <d v="2012-07-28T16:00:0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1237"/>
    <d v="2012-08-24T06:47:45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1238"/>
    <d v="2011-08-06T14:38:5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1239"/>
    <d v="2012-01-05T23:06:07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1240"/>
    <d v="2013-07-12T21:51:00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1241"/>
    <d v="2014-11-03T05:59:00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1242"/>
    <d v="2011-09-11T13:18:00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1243"/>
    <d v="2011-07-08T21:00:00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1244"/>
    <d v="2013-04-22T21:00:00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1245"/>
    <d v="2014-06-14T14:23:54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1246"/>
    <d v="2011-12-06T02:02:29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1247"/>
    <d v="2013-05-06T07:00:5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1248"/>
    <d v="2014-06-13T06:59:00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1249"/>
    <d v="2012-07-07T17:46:51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1250"/>
    <d v="2014-09-06T15:25:31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1251"/>
    <d v="2011-09-25T19:32: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1252"/>
    <d v="2013-10-24T23:42:49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1253"/>
    <d v="2014-09-03T18:48:27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1254"/>
    <d v="2011-01-01T04:59:00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1255"/>
    <d v="2013-12-01T21:17:32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1256"/>
    <d v="2012-02-12T22:03:51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1257"/>
    <d v="2011-04-03T01:03:10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1258"/>
    <d v="2013-08-31T14:40:12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1259"/>
    <d v="2014-06-09T03:59:00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1260"/>
    <d v="2014-02-26T20:13:40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1261"/>
    <d v="2014-01-29T08:13:47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1262"/>
    <d v="2014-02-16T18:18:1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1263"/>
    <d v="2014-03-29T01:00:00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1264"/>
    <d v="2013-10-29T15:54:43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1265"/>
    <d v="2010-11-30T15:43:35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1266"/>
    <d v="2014-01-11T21:02:25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1267"/>
    <d v="2013-07-24T14:02:3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1268"/>
    <d v="2013-09-20T20:17:27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1269"/>
    <d v="2016-04-16T00:00:00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1270"/>
    <d v="2012-03-25T19:34:02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1271"/>
    <d v="2013-11-13T17:24:1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1272"/>
    <d v="2010-06-15T04:00:00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1273"/>
    <d v="2014-08-31T17:31:3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1274"/>
    <d v="2012-08-30T16:33:45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1275"/>
    <d v="2013-08-07T20:49:47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1276"/>
    <d v="2009-09-01T04:00:00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1277"/>
    <d v="2012-09-04T13:29:0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1278"/>
    <d v="2014-06-25T02:00:00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1279"/>
    <d v="2014-03-24T01:22:50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1280"/>
    <d v="2011-03-01T18:10:54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1281"/>
    <d v="2013-07-28T17:50:36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1282"/>
    <d v="2013-12-09T04:59:00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1283"/>
    <d v="2013-03-11T04:00:00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284"/>
    <d v="2016-12-31T16:59:00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285"/>
    <d v="2015-06-20T13:59:35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286"/>
    <d v="2015-02-17T14:00:00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287"/>
    <d v="2015-06-12T14:54:16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288"/>
    <d v="2016-08-10T04:00:00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289"/>
    <d v="2017-01-04T03:14:05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290"/>
    <d v="2015-04-23T06:59:00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291"/>
    <d v="2015-04-07T07:00:00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292"/>
    <d v="2015-10-06T22:59:00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293"/>
    <d v="2015-11-14T17:49:31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294"/>
    <d v="2015-10-19T11:00:00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295"/>
    <d v="2015-07-29T17:00:00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296"/>
    <d v="2016-03-14T00:12:53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297"/>
    <d v="2016-05-01T17:55:5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298"/>
    <d v="2016-04-28T16:20:3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299"/>
    <d v="2015-07-14T19:32:39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300"/>
    <d v="2016-06-01T18:57:00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301"/>
    <d v="2015-07-21T03:00:00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302"/>
    <d v="2016-12-01T02:23:31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303"/>
    <d v="2016-07-31T11:00:00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1304"/>
    <d v="2017-03-13T03:40:0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1305"/>
    <d v="2016-07-21T17:30:00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1306"/>
    <d v="2014-12-04T10:58:54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1307"/>
    <d v="2016-02-17T12:04:39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1308"/>
    <d v="2016-10-08T14:43:32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1309"/>
    <d v="2015-10-15T21:11:08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1310"/>
    <d v="2016-08-19T16:00:50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1311"/>
    <d v="2016-11-30T20:15:19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1312"/>
    <d v="2015-04-18T16:52:02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1313"/>
    <d v="2016-03-03T17:01:54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1314"/>
    <d v="2016-10-21T16:04:20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1315"/>
    <d v="2015-11-06T01:00:00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1316"/>
    <d v="2016-02-28T23:05:09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1317"/>
    <d v="2016-07-21T14:00:00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1318"/>
    <d v="2015-01-11T01:02:52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1319"/>
    <d v="2014-07-11T16:00:00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1320"/>
    <d v="2016-12-30T23:00:00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1321"/>
    <d v="2016-12-23T17:58:57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1322"/>
    <d v="2015-05-21T15:45:2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1323"/>
    <d v="2016-04-26T06:55:00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1324"/>
    <d v="2016-10-13T15:12:32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1325"/>
    <d v="2016-12-30T02:03:5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1326"/>
    <d v="2015-01-15T19:00:28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1327"/>
    <d v="2015-05-29T16:17:15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1328"/>
    <d v="2016-10-14T15:25:34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1329"/>
    <d v="2014-12-02T06:19:05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1330"/>
    <d v="2016-07-02T04:00:00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1331"/>
    <d v="2016-08-17T12:05:54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1332"/>
    <d v="2017-01-27T01:26:48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1333"/>
    <d v="2014-07-16T02:33:45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1334"/>
    <d v="2016-03-11T18:34:47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1335"/>
    <d v="2015-12-05T22:28:22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1336"/>
    <d v="2014-12-17T20:43:48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1337"/>
    <d v="2017-03-03T13:51:19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1338"/>
    <d v="2015-08-02T19:17:1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1339"/>
    <d v="2014-12-08T16:31:5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1340"/>
    <d v="2014-08-15T14:17:33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1341"/>
    <d v="2016-10-01T14:58:37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1342"/>
    <d v="2015-07-17T19:35:39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1343"/>
    <d v="2016-08-19T03:59:00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1344"/>
    <d v="2016-06-30T18:57:19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1345"/>
    <d v="2014-07-14T19:32:3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1346"/>
    <d v="2013-06-27T01:49:11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1347"/>
    <d v="2015-03-07T15:18:45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1348"/>
    <d v="2014-12-18T12:08:53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1349"/>
    <d v="2015-12-16T06:59:00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1350"/>
    <d v="2015-12-26T00:18:54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1351"/>
    <d v="2016-02-12T17:45:44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1352"/>
    <d v="2015-09-05T03:59:00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1353"/>
    <d v="2013-03-11T00:00:00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1354"/>
    <d v="2016-06-11T19:22:59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1355"/>
    <d v="2012-11-30T10:00:00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1356"/>
    <d v="2013-07-05T00:56:00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1357"/>
    <d v="2013-03-01T05:59:00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1358"/>
    <d v="2011-06-25T13:42:03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1359"/>
    <d v="2011-07-06T19:33:10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1360"/>
    <d v="2012-08-02T21:37:00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1361"/>
    <d v="2014-06-21T17:12:52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1362"/>
    <d v="2013-09-07T22:25:31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1363"/>
    <d v="2016-02-15T07:59:0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1364"/>
    <d v="2015-01-07T16:41:46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1365"/>
    <d v="2015-03-16T16:35:52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1366"/>
    <d v="2014-11-27T00:54:23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1367"/>
    <d v="2015-11-14T01:04:10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1368"/>
    <d v="2015-06-15T04:34:54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1369"/>
    <d v="2014-04-11T14:15:46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1370"/>
    <d v="2013-10-16T00:04:50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1371"/>
    <d v="2015-05-07T18:12:22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1372"/>
    <d v="2012-07-12T17:45:32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1373"/>
    <d v="2016-12-30T22:50:33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1374"/>
    <d v="2016-03-25T02:53:08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1375"/>
    <d v="2017-01-15T01:35:19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1376"/>
    <d v="2016-12-03T17:03:26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1377"/>
    <d v="2017-02-03T04:11:00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1378"/>
    <d v="2016-08-01T18:13:30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1379"/>
    <d v="2015-06-05T11:47:56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1380"/>
    <d v="2015-06-09T02:00:00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1381"/>
    <d v="2016-12-29T05:08:45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1382"/>
    <d v="2013-05-06T19:12:16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1383"/>
    <d v="2016-12-23T01:47:58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1384"/>
    <d v="2015-07-05T17:38:42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1385"/>
    <d v="2016-04-29T12:11:00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1386"/>
    <d v="2015-07-29T15:31:29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1387"/>
    <d v="2015-06-03T04:30:00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1388"/>
    <d v="2016-10-17T16:14:00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1389"/>
    <d v="2016-08-13T11:32:37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1390"/>
    <d v="2015-04-27T17:12:00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1391"/>
    <d v="2015-08-22T04:59:00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1392"/>
    <d v="2016-03-03T03:43:06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1393"/>
    <d v="2016-08-01T16:22:0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1394"/>
    <d v="2017-03-01T03:00:00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1395"/>
    <d v="2017-01-14T21:48:0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1396"/>
    <d v="2015-02-13T23:58:02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1397"/>
    <d v="2016-10-27T21:19:00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1398"/>
    <d v="2016-07-05T20:58:54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1399"/>
    <d v="2014-10-07T00:06:13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1400"/>
    <d v="2016-06-12T05:30:00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1401"/>
    <d v="2013-05-26T23:54:34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1402"/>
    <d v="2015-05-01T00:16:5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1403"/>
    <d v="2013-07-26T01:30:3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1404"/>
    <d v="2015-02-22T12:14:45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1405"/>
    <d v="2014-11-28T17:20:0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1406"/>
    <d v="2015-12-12T10:00:00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1407"/>
    <d v="2014-08-12T12:52:58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1408"/>
    <d v="2015-11-13T21:55:56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1409"/>
    <d v="2015-01-01T04:12:15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1410"/>
    <d v="2016-06-03T07:38:4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1411"/>
    <d v="2015-02-06T01:25:00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1412"/>
    <d v="2014-12-04T01:31:39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1413"/>
    <d v="2016-02-20T10:29:3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1414"/>
    <d v="2017-01-03T06:04:27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1415"/>
    <d v="2015-08-16T16:13:11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1416"/>
    <d v="2015-11-21T23:13:39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1417"/>
    <d v="2015-09-15T11:11:00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1418"/>
    <d v="2016-02-25T10:57:14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1419"/>
    <d v="2016-10-09T10:56:59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1420"/>
    <d v="2016-06-28T16:01:26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1421"/>
    <d v="2015-02-08T21:58:29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1422"/>
    <d v="2016-09-21T05:45:04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1423"/>
    <d v="2016-01-01T08:38:5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1424"/>
    <d v="2016-11-15T18:13:22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1425"/>
    <d v="2015-04-29T03:09:19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1426"/>
    <d v="2015-08-24T09:22:0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1427"/>
    <d v="2016-09-18T20:26:2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1428"/>
    <d v="2016-04-02T08:06:57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1429"/>
    <d v="2015-04-10T01:27:22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1430"/>
    <d v="2014-12-19T19:31: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1431"/>
    <d v="2015-11-26T06:03:36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1432"/>
    <d v="2015-07-20T18:43:48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1433"/>
    <d v="2016-12-10T11:00:00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1434"/>
    <d v="2015-06-08T15:00:00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1435"/>
    <d v="2015-10-11T18:43:40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1436"/>
    <d v="2016-02-21T08:24:17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1437"/>
    <d v="2014-07-13T04:59:00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1438"/>
    <d v="2016-04-27T13:55:00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1439"/>
    <d v="2015-03-07T19:55:01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1440"/>
    <d v="2016-05-26T17:57:43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1441"/>
    <d v="2015-09-11T18:22:49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1442"/>
    <d v="2016-05-25T15:29:18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1443"/>
    <d v="2017-01-02T22:13:29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1444"/>
    <d v="2015-09-12T20:57:42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1445"/>
    <d v="2015-06-14T13:00:55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1446"/>
    <d v="2016-04-21T10:44:38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1447"/>
    <d v="2016-07-08T17:32:14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1448"/>
    <d v="2015-05-22T05:25:0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1449"/>
    <d v="2015-05-10T19:28:25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1450"/>
    <d v="2016-02-20T04:06:37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1451"/>
    <d v="2014-11-19T00:00:59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1452"/>
    <d v="2014-07-28T16:52:43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1453"/>
    <d v="2017-04-15T15:42:27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1454"/>
    <d v="2016-04-24T21:59:00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1455"/>
    <d v="2014-09-05T13:39:00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1456"/>
    <d v="2017-01-03T16:02:45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1457"/>
    <d v="2015-11-11T22:30:44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1458"/>
    <d v="2014-08-11T04:00:0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1459"/>
    <d v="2015-12-02T17:25:0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1460"/>
    <d v="2014-11-30T23:45:0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1461"/>
    <d v="2014-10-21T00:00:00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1462"/>
    <d v="2013-04-10T15:54:31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1463"/>
    <d v="2013-04-07T20:52:18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1464"/>
    <d v="2013-02-16T15:52:38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1465"/>
    <d v="2012-03-22T03:00:00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1466"/>
    <d v="2016-01-12T05:00:00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1467"/>
    <d v="2012-03-25T18:14:45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1468"/>
    <d v="2011-06-12T00:20:4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1469"/>
    <d v="2013-02-15T14:21:49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1470"/>
    <d v="2012-12-28T19:51:03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1471"/>
    <d v="2015-04-09T22:58:54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1472"/>
    <d v="2013-10-16T13:01:43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1473"/>
    <d v="2012-03-01T23:30:39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1474"/>
    <d v="2013-09-13T17:28: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1475"/>
    <d v="2014-12-20T04:59:00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1476"/>
    <d v="2011-09-10T01:00:2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1477"/>
    <d v="2011-12-23T03:00:00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1478"/>
    <d v="2013-05-14T20:55:1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1479"/>
    <d v="2014-05-10T03:59:00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1480"/>
    <d v="2013-07-26T17:00:00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1481"/>
    <d v="2013-11-02T22:09:0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1482"/>
    <d v="2012-09-07T07:51:00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1483"/>
    <d v="2016-07-22T04:37:5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1484"/>
    <d v="2012-07-21T14:51:0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1485"/>
    <d v="2015-06-20T19:06:13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1486"/>
    <d v="2015-02-27T04:02:41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1487"/>
    <d v="2016-08-02T22:01:11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1488"/>
    <d v="2014-01-05T13:31:0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1489"/>
    <d v="2012-11-15T15:40:52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1490"/>
    <d v="2013-10-02T13:27:5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1491"/>
    <d v="2015-02-15T15:38: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1492"/>
    <d v="2011-06-18T21:14:06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1493"/>
    <d v="2013-06-16T20:47:55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1494"/>
    <d v="2015-04-03T15:38:00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1495"/>
    <d v="2011-08-27T18:57:11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1496"/>
    <d v="2014-09-16T11:24:19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1497"/>
    <d v="2013-07-31T19:43:0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1498"/>
    <d v="2014-09-03T23:36:18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1499"/>
    <d v="2016-08-05T00:10:33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1500"/>
    <d v="2013-05-01T21:42:37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1501"/>
    <d v="2015-07-08T14:00:2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1502"/>
    <d v="2016-03-25T22:00:00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1503"/>
    <d v="2016-10-23T08:20:01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1504"/>
    <d v="2014-06-10T08:33:00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1505"/>
    <d v="2016-03-22T20:01:00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1506"/>
    <d v="2014-07-24T18:51:44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1507"/>
    <d v="2010-05-15T08:10:00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1508"/>
    <d v="2014-06-27T14:44:4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1509"/>
    <d v="2017-02-14T22:59:00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1510"/>
    <d v="2014-07-19T09:14:38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1511"/>
    <d v="2015-11-18T15:00:04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1512"/>
    <d v="2017-02-05T16:25: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1513"/>
    <d v="2014-07-16T15:17:46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1514"/>
    <d v="2015-09-27T14:20:40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1515"/>
    <d v="2016-03-16T05:04:5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1516"/>
    <d v="2016-10-06T14:00:00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1517"/>
    <d v="2014-12-06T06:00:00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1518"/>
    <d v="2014-05-31T19:40:52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1519"/>
    <d v="2014-06-20T21:59:00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1520"/>
    <d v="2014-12-19T04:00:00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1521"/>
    <d v="2016-06-07T04:01: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1522"/>
    <d v="2014-10-17T19:55:39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1523"/>
    <d v="2014-12-23T00:00:00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1524"/>
    <d v="2017-02-20T12:01:30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1525"/>
    <d v="2016-08-18T16:52:1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1526"/>
    <d v="2016-01-19T06:37:27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1527"/>
    <d v="2017-03-14T13:24:46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1528"/>
    <d v="2017-02-01T00:00:00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1529"/>
    <d v="2015-03-19T14:05:20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1530"/>
    <d v="2015-10-23T18:24:55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1531"/>
    <d v="2014-12-01T03:00:00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1532"/>
    <d v="2016-02-15T15:00:00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1533"/>
    <d v="2016-05-02T03:59:00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1534"/>
    <d v="2015-09-04T16:11:02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1535"/>
    <d v="2016-05-23T22:00:00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1536"/>
    <d v="2015-08-27T19:15:10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1537"/>
    <d v="2016-08-06T18:00:00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1538"/>
    <d v="2015-01-22T18:46:10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1539"/>
    <d v="2017-01-03T22:03:39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1540"/>
    <d v="2014-11-26T01:15:00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1541"/>
    <d v="2014-12-31T17:05:38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1542"/>
    <d v="2015-06-30T23:55:0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1543"/>
    <d v="2014-11-22T13:13:54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1544"/>
    <d v="2015-04-01T00:18:0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1545"/>
    <d v="2015-03-02T21:16:0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1546"/>
    <d v="2014-09-17T05:06:39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1547"/>
    <d v="2017-02-23T10:14:42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1548"/>
    <d v="2015-11-08T22:10:2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1549"/>
    <d v="2015-11-03T04:15:59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1550"/>
    <d v="2016-05-12T10:47:1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1551"/>
    <d v="2015-05-27T19:47:19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1552"/>
    <d v="2014-10-01T03:59:00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1553"/>
    <d v="2015-09-02T06:47:27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1554"/>
    <d v="2015-08-02T06:03:1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1555"/>
    <d v="2015-09-17T17:00:0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1556"/>
    <d v="2016-07-04T03:40:2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1557"/>
    <d v="2014-09-20T15:40:33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1558"/>
    <d v="2015-08-28T12:12:00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1559"/>
    <d v="2015-04-29T01:16:39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1560"/>
    <d v="2014-11-13T01:29:53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1561"/>
    <d v="2013-11-07T02:00:03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1562"/>
    <d v="2009-12-02T00:50:0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1563"/>
    <d v="2014-03-14T16:49:11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1564"/>
    <d v="2015-05-28T20:05:0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1565"/>
    <d v="2011-06-08T17:31: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1566"/>
    <d v="2016-07-27T22:00:00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1567"/>
    <d v="2014-02-17T00:00:00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1568"/>
    <d v="2014-12-24T01:29:4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1569"/>
    <d v="2013-05-25T16:18:34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1570"/>
    <d v="2016-04-08T18:31:2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1571"/>
    <d v="2015-06-19T18:28:03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1572"/>
    <d v="2016-02-28T23:59:00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1573"/>
    <d v="2017-04-01T03:59:00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1574"/>
    <d v="2015-02-17T22:15: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1575"/>
    <d v="2014-07-09T12:34: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1576"/>
    <d v="2015-06-30T21:06:08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1577"/>
    <d v="2012-07-24T20:20:48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1578"/>
    <d v="2010-09-02T02:00:00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1579"/>
    <d v="2013-08-28T23:54:51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1580"/>
    <d v="2012-05-21T01:12:06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1581"/>
    <d v="2015-12-19T10:46:30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1582"/>
    <d v="2015-10-26T21:20:00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1583"/>
    <d v="2014-09-25T21:43:11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1584"/>
    <d v="2014-05-30T15:35:01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1585"/>
    <d v="2016-12-25T11:00:00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1586"/>
    <d v="2015-04-05T01:30:22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1587"/>
    <d v="2014-12-13T22:49:25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1588"/>
    <d v="2015-01-31T20:12:0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1589"/>
    <d v="2015-10-09T23:38:06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1590"/>
    <d v="2015-09-23T20:34:24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1591"/>
    <d v="2016-04-03T16:25:41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1592"/>
    <d v="2015-03-28T00:44:45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1593"/>
    <d v="2015-02-28T20:17:35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1594"/>
    <d v="2016-05-15T16:21:00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1595"/>
    <d v="2014-06-18T20:13:0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1596"/>
    <d v="2014-12-13T11:19:29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1597"/>
    <d v="2016-09-20T08:29:57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1598"/>
    <d v="2015-07-26T16:00:58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1599"/>
    <d v="2016-04-08T11:56:16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1600"/>
    <d v="2014-07-15T05:11:00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1601"/>
    <d v="2011-05-05T02:13:5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1602"/>
    <d v="2011-10-14T23:00:00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1603"/>
    <d v="2012-01-28T04:04:1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1604"/>
    <d v="2012-03-17T19:17:15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1605"/>
    <d v="2011-08-01T07:00:00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1606"/>
    <d v="2011-03-24T01:40:38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1607"/>
    <d v="2012-06-14T19:24:11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1608"/>
    <d v="2014-01-01T05:26:00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1609"/>
    <d v="2011-11-02T08:00:00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1610"/>
    <d v="2012-12-15T22:11:50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1611"/>
    <d v="2013-06-05T00:00:32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1612"/>
    <d v="2013-01-02T20:59:44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1613"/>
    <d v="2012-07-22T01:40:02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1614"/>
    <d v="2014-08-03T17:00:00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1615"/>
    <d v="2011-12-13T02:13:16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1616"/>
    <d v="2012-11-22T22:00:00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1617"/>
    <d v="2013-11-01T19:00:00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1618"/>
    <d v="2013-03-08T15:42:1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1619"/>
    <d v="2014-09-15T04:28:0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1620"/>
    <d v="2013-02-23T08:09:00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1621"/>
    <d v="2012-05-28T03:59:00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1622"/>
    <d v="2014-12-17T07:59:00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1623"/>
    <d v="2013-08-27T16:31:29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1624"/>
    <d v="2013-01-09T08:48:55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1625"/>
    <d v="2012-09-11T16:47:33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1626"/>
    <d v="2013-12-01T21:21:07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1627"/>
    <d v="2012-11-26T04:59:00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1628"/>
    <d v="2014-06-17T17:41:22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1629"/>
    <d v="2014-02-20T20:48:53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1630"/>
    <d v="2012-03-02T06:59:00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1631"/>
    <d v="2012-10-12T20:37:41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1632"/>
    <d v="2011-09-24T08:10:54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1633"/>
    <d v="2012-01-16T05:00:00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1634"/>
    <d v="2011-06-02T05:59:00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1635"/>
    <d v="2016-07-11T20:51:01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1636"/>
    <d v="2011-06-12T04:00:00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1637"/>
    <d v="2009-12-31T23:39:00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1638"/>
    <d v="2013-02-28T21:25:00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1639"/>
    <d v="2012-03-03T15:39:2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1640"/>
    <d v="2010-08-03T01:59:00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1641"/>
    <d v="2014-12-19T14:19:04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1642"/>
    <d v="2011-06-14T00:35:27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1643"/>
    <d v="2012-09-24T19:46: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1644"/>
    <d v="2012-11-22T02:26:0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1645"/>
    <d v="2013-09-18T14:49:00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1646"/>
    <d v="2014-08-14T18:11:00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1647"/>
    <d v="2012-06-09T09:49:37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1648"/>
    <d v="2011-03-20T15:54:42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1649"/>
    <d v="2014-05-23T16:25:5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1650"/>
    <d v="2013-10-09T10:27:1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1651"/>
    <d v="2011-04-26T06:59:00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1652"/>
    <d v="2013-11-24T12:49:53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1653"/>
    <d v="2011-04-24T20:01:3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1654"/>
    <d v="2012-04-18T21:22:40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1655"/>
    <d v="2012-04-05T18:00:20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1656"/>
    <d v="2012-12-13T22:17:32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1657"/>
    <d v="2012-05-24T18:46:08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1658"/>
    <d v="2012-12-18T14:20:00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1659"/>
    <d v="2013-12-17T12:00:00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1660"/>
    <d v="2016-04-30T21:59:00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1661"/>
    <d v="2016-01-17T21:00:00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1662"/>
    <d v="2011-12-31T05:45:36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1663"/>
    <d v="2015-02-01T00:31:47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1664"/>
    <d v="2012-03-16T03:59:00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1665"/>
    <d v="2011-02-22T03:00:00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1666"/>
    <d v="2013-03-28T05:04:33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1667"/>
    <d v="2014-03-11T06:59:00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1668"/>
    <d v="2011-11-28T04:35:39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1669"/>
    <d v="2016-05-31T21:14:36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1670"/>
    <d v="2010-07-05T04:00:00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1671"/>
    <d v="2016-08-01T13:03:34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1672"/>
    <d v="2012-06-04T15:45:30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1673"/>
    <d v="2015-03-06T21:04: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1674"/>
    <d v="2016-08-18T06:59:00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1675"/>
    <d v="2011-10-16T22:03:00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1676"/>
    <d v="2012-04-21T03:59:00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1677"/>
    <d v="2016-04-16T05:59:00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1678"/>
    <d v="2014-02-06T20:31:11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1679"/>
    <d v="2011-07-22T01:39:0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1680"/>
    <d v="2014-07-12T18:11:0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1681"/>
    <d v="2017-03-29T02:00:00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1682"/>
    <d v="2017-04-14T04:07:4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1683"/>
    <d v="2017-04-07T18:45:38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1684"/>
    <d v="2017-03-17T18:34:01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1685"/>
    <d v="2017-03-24T05:00:23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1686"/>
    <d v="2017-04-27T19:15:19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1687"/>
    <d v="2017-04-10T20:15:00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1688"/>
    <d v="2017-04-09T11:49:5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1689"/>
    <d v="2017-03-16T21:37:10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1690"/>
    <d v="2017-04-06T09:20:42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1691"/>
    <d v="2017-04-03T01:00:00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1692"/>
    <d v="2017-03-26T23:59:00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1693"/>
    <d v="2017-04-09T20:00:00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1694"/>
    <d v="2017-03-27T04:36:00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1695"/>
    <d v="2017-04-10T01:00:00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1696"/>
    <d v="2017-04-01T00:40:11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1697"/>
    <d v="2017-04-09T23:47:28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1698"/>
    <d v="2017-03-26T03:33:0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1699"/>
    <d v="2017-04-11T20:44:05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1700"/>
    <d v="2017-04-01T04:00:00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1701"/>
    <d v="2015-01-15T15:56:4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1702"/>
    <d v="2015-03-30T19:52:3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1703"/>
    <d v="2015-08-31T06:45:37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1704"/>
    <d v="2015-02-16T03:21:13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1705"/>
    <d v="2015-09-09T16:00:0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1706"/>
    <d v="2015-08-23T07:21:12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1707"/>
    <d v="2016-03-28T16:18:15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1708"/>
    <d v="2016-05-01T20:48:26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1709"/>
    <d v="2014-08-31T19:39:00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1710"/>
    <d v="2016-01-18T13:00:00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1711"/>
    <d v="2014-09-01T15:30:34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1712"/>
    <d v="2015-06-30T21:55:53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1713"/>
    <d v="2014-10-05T19:13:32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1714"/>
    <d v="2015-05-01T22:02:4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1715"/>
    <d v="2015-03-31T03:22:00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1716"/>
    <d v="2016-12-09T14:51:39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1717"/>
    <d v="2016-04-21T04:00:00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1718"/>
    <d v="2016-05-14T04:59:00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1719"/>
    <d v="2014-09-17T12:49:51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1720"/>
    <d v="2014-11-09T19:47:51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1721"/>
    <d v="2015-12-11T11:04:23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1722"/>
    <d v="2016-04-03T00:10:0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1723"/>
    <d v="2015-07-01T06:00:00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1724"/>
    <d v="2014-10-30T22:22:42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1725"/>
    <d v="2014-08-24T23:14:09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1726"/>
    <d v="2014-06-27T22:04:24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1727"/>
    <d v="2015-04-05T11:00:00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1728"/>
    <d v="2015-10-21T15:01: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1729"/>
    <d v="2016-06-10T01:15:06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1730"/>
    <d v="2015-10-25T02:06:23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1731"/>
    <d v="2015-06-11T15:00:0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1732"/>
    <d v="2016-01-16T05:00:0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1733"/>
    <d v="2016-09-13T21:30:0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1734"/>
    <d v="2015-05-08T00:52:36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1735"/>
    <d v="2016-08-07T19:32:2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1736"/>
    <d v="2015-11-08T21:40:33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1737"/>
    <d v="2015-07-20T22:46:32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1738"/>
    <d v="2014-10-02T20:59:02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1739"/>
    <d v="2016-05-04T19:58:52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1740"/>
    <d v="2015-07-16T19:37:02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1741"/>
    <d v="2015-06-10T15:04:3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1742"/>
    <d v="2017-01-07T21:00:00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1743"/>
    <d v="2016-08-27T03:59:00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1744"/>
    <d v="2015-03-08T13:31:1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1745"/>
    <d v="2016-12-22T02:00:00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1746"/>
    <d v="2016-11-24T02:00:00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1747"/>
    <d v="2015-11-13T15:00:00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1748"/>
    <d v="2015-09-02T22:49:03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1749"/>
    <d v="2017-03-01T19:00:00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1750"/>
    <d v="2016-04-19T20:05:04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1751"/>
    <d v="2015-03-19T17:45:23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1752"/>
    <d v="2016-10-14T06:04:4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1753"/>
    <d v="2016-03-21T16:59:28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1754"/>
    <d v="2015-04-03T20:02:33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1755"/>
    <d v="2015-10-05T18:56:01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1756"/>
    <d v="2016-08-29T04:01:09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1757"/>
    <d v="2017-01-28T19:29:00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1758"/>
    <d v="2016-07-14T22:56:32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1759"/>
    <d v="2015-03-25T18:53:49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1760"/>
    <d v="2016-02-25T16:08:33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1761"/>
    <d v="2015-09-12T13:37:40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1762"/>
    <d v="2016-03-11T23:34:05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1763"/>
    <d v="2016-10-23T20:50:40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1764"/>
    <d v="2014-08-03T11:39:39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1765"/>
    <d v="2014-08-13T23:31:52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1766"/>
    <d v="2014-08-25T20:38:08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1767"/>
    <d v="2014-08-03T15:48:04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1768"/>
    <d v="2014-09-27T13:27:24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1769"/>
    <d v="2015-01-13T19:39:19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1770"/>
    <d v="2014-10-14T18:43:14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1771"/>
    <d v="2014-10-23T23:30:4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1772"/>
    <d v="2014-07-06T17:13:5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1773"/>
    <d v="2015-01-19T18:14:58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1774"/>
    <d v="2014-11-29T14:59:00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1775"/>
    <d v="2014-10-24T23:26:00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1776"/>
    <d v="2014-10-29T22:57:51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1777"/>
    <d v="2015-02-20T08:34:13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1778"/>
    <d v="2015-03-27T19:43:15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1779"/>
    <d v="2016-09-02T16:36:20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1780"/>
    <d v="2016-07-02T14:25:10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1781"/>
    <d v="2016-09-15T14:49:05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1782"/>
    <d v="2016-02-21T13:48:0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1783"/>
    <d v="2015-05-21T22:47:58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1784"/>
    <d v="2015-01-31T03:25:00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1785"/>
    <d v="2014-10-16T00:00:00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1786"/>
    <d v="2014-12-15T13:12:57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1787"/>
    <d v="2015-04-04T14:43:57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1788"/>
    <d v="2014-10-31T22:45:42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1789"/>
    <d v="2015-01-12T06:00:03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1790"/>
    <d v="2015-02-05T16:11:18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1791"/>
    <d v="2015-01-29T17:46:0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1792"/>
    <d v="2015-08-10T06:59:00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1793"/>
    <d v="2014-11-27T22:24:0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1794"/>
    <d v="2015-02-11T13:13:42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1795"/>
    <d v="2016-10-14T16:00:00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1796"/>
    <d v="2016-07-24T10:32:46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1797"/>
    <d v="2016-12-15T13:39:49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1798"/>
    <d v="2016-02-04T07:50:33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1799"/>
    <d v="2014-11-11T21:13:28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1800"/>
    <d v="2016-10-10T14:32:50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1801"/>
    <d v="2015-12-15T12:10:00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1802"/>
    <d v="2015-06-27T21:59:00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1803"/>
    <d v="2015-02-14T01:43:02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1804"/>
    <d v="2015-11-14T17:16:4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1805"/>
    <d v="2015-10-02T18:00:00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1806"/>
    <d v="2014-09-30T15:19:09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1807"/>
    <d v="2014-09-28T01:38:3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1808"/>
    <d v="2017-02-11T16:20:30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1809"/>
    <d v="2015-03-01T21:47:19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1810"/>
    <d v="2014-08-21T21:50:26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1811"/>
    <d v="2014-10-24T04:00:00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1812"/>
    <d v="2016-07-03T07:38:56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1813"/>
    <d v="2014-08-08T21:20:12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1814"/>
    <d v="2015-02-28T07:32: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1815"/>
    <d v="2015-07-01T21:45:37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1816"/>
    <d v="2016-07-25T19:00:00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1817"/>
    <d v="2017-01-30T06:59:00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1818"/>
    <d v="2015-04-03T04:37:3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1819"/>
    <d v="2014-07-30T18:03:16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1820"/>
    <d v="2015-04-01T01:01:30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1821"/>
    <d v="2012-03-03T07:39:27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1822"/>
    <d v="2014-01-31T19:01:00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1823"/>
    <d v="2012-10-24T16:26:16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1824"/>
    <d v="2014-01-08T02:08:00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1825"/>
    <d v="2013-07-11T20:01:43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1826"/>
    <d v="2014-02-17T22:10:17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1827"/>
    <d v="2011-03-03T07:49:2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1828"/>
    <d v="2014-05-09T22:00:00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1829"/>
    <d v="2011-01-21T22:00:00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1830"/>
    <d v="2014-02-24T16:25:07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1831"/>
    <d v="2012-05-12T23:54:2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1832"/>
    <d v="2011-03-04T12:57:07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1833"/>
    <d v="2013-03-02T07:59:00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1834"/>
    <d v="2015-01-24T23:08:1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1835"/>
    <d v="2016-03-31T15:51:11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1836"/>
    <d v="2013-02-17T19:25:29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1837"/>
    <d v="2012-03-18T00:08:55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1838"/>
    <d v="2011-10-01T03:00:00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1839"/>
    <d v="2016-10-01T17:19:4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1840"/>
    <d v="2013-05-07T04:59:00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1841"/>
    <d v="2014-05-20T04:59:00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1842"/>
    <d v="2015-03-02T05:59:00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1843"/>
    <d v="2011-02-20T23:52:3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1844"/>
    <d v="2011-06-11T03:00:00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1845"/>
    <d v="2016-06-17T04:55:00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1846"/>
    <d v="2012-12-15T15:36:17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1847"/>
    <d v="2015-04-21T05:40:32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1848"/>
    <d v="2011-07-31T06:59:00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1849"/>
    <d v="2012-10-17T20:17:39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1850"/>
    <d v="2014-07-10T23:01:40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1851"/>
    <d v="2014-07-28T01:00:00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1852"/>
    <d v="2015-04-25T00:00:00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1853"/>
    <d v="2012-11-14T02:26:57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1854"/>
    <d v="2013-05-24T00:30:37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1855"/>
    <d v="2014-01-06T12:55:40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1856"/>
    <d v="2014-07-18T20:31:12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1857"/>
    <d v="2014-09-12T18:26:53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1858"/>
    <d v="2011-12-16T05:48:4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1859"/>
    <d v="2011-09-22T18:28:49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1860"/>
    <d v="2014-02-06T17:01:24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1861"/>
    <d v="2015-01-26T07:12:21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1862"/>
    <d v="2017-03-08T07:30:00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1863"/>
    <d v="2014-06-12T19:08:0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1864"/>
    <d v="2014-05-04T17:11:40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1865"/>
    <d v="2016-11-06T09:49:07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1866"/>
    <d v="2017-03-01T04:00:00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1867"/>
    <d v="2016-11-05T22:11:52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1868"/>
    <d v="2015-12-15T07:59:00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1869"/>
    <d v="2017-01-04T00:04:09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1870"/>
    <d v="2016-01-31T04:17:00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1871"/>
    <d v="2014-11-20T19:48: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1872"/>
    <d v="2015-06-30T03:06:42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1873"/>
    <d v="2015-07-08T16:45:00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1874"/>
    <d v="2016-06-28T23:15:3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1875"/>
    <d v="2016-08-06T21:35:08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1876"/>
    <d v="2014-06-16T06:50:05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1877"/>
    <d v="2015-03-01T00:42:05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1878"/>
    <d v="2014-06-13T00:12:35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1879"/>
    <d v="2016-03-14T14:35:29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1880"/>
    <d v="2016-03-30T12:36:20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1881"/>
    <d v="2015-03-10T02:39:49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1882"/>
    <d v="2012-07-10T23:48:00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1883"/>
    <d v="2012-04-08T21:45:08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1884"/>
    <d v="2012-11-27T12:00:00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1885"/>
    <d v="2012-08-10T22:00:00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1886"/>
    <d v="2014-11-12T22:45:38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1887"/>
    <d v="2015-12-03T21:30:00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1888"/>
    <d v="2010-06-01T04:59:00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1889"/>
    <d v="2013-03-11T18:02:26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1890"/>
    <d v="2012-12-15T18:52:08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1891"/>
    <d v="2010-07-22T06:00:00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1892"/>
    <d v="2011-06-07T15:18:01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1893"/>
    <d v="2011-04-16T03:59:00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1894"/>
    <d v="2012-02-12T21:43:03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1895"/>
    <d v="2015-10-20T17:55:22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1896"/>
    <d v="2012-04-12T17:02:45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1897"/>
    <d v="2014-03-04T21:00:00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1898"/>
    <d v="2016-02-01T18:00:00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1899"/>
    <d v="2015-03-25T21:36:06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1900"/>
    <d v="2012-10-06T09:59:00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1901"/>
    <d v="2015-05-22T13:00:00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1902"/>
    <d v="2015-03-04T18:57:27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1903"/>
    <d v="2017-01-27T18:29:5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1904"/>
    <d v="2016-01-02T16:27:01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1905"/>
    <d v="2014-09-07T22:13:14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1906"/>
    <d v="2016-06-23T16:06:23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1907"/>
    <d v="2014-05-23T14:05: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1908"/>
    <d v="2016-12-29T22:01:40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1909"/>
    <d v="2014-10-23T10:17:5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1910"/>
    <d v="2015-10-31T22:45:00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1911"/>
    <d v="2014-08-09T00:48:54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1912"/>
    <d v="2015-06-04T05:26:00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1913"/>
    <d v="2014-10-08T12:16:18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1914"/>
    <d v="2014-11-01T03:59:0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1915"/>
    <d v="2014-09-02T01:10:2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1916"/>
    <d v="2016-11-07T18:12:55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1917"/>
    <d v="2017-02-10T06:28:5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1918"/>
    <d v="2014-08-12T18:57:31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1919"/>
    <d v="2015-05-19T21:00:49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1920"/>
    <d v="2015-10-21T23:00:00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1921"/>
    <d v="2012-07-14T05:19:03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1922"/>
    <d v="2013-12-12T06:08:27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1923"/>
    <d v="2011-09-27T04:59:00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1924"/>
    <d v="2014-01-15T19:33:00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1925"/>
    <d v="2013-10-11T00:00:00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1926"/>
    <d v="2010-11-02T00:26:00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1927"/>
    <d v="2012-03-08T04:59:00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1928"/>
    <d v="2013-05-07T15:33:1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1929"/>
    <d v="2011-07-05T00:31:06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1930"/>
    <d v="2013-07-07T13:24:42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1931"/>
    <d v="2012-05-22T03:30:00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1932"/>
    <d v="2012-01-24T19:26:13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1933"/>
    <d v="2014-09-27T03:08:27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1934"/>
    <d v="2011-12-25T05:00:00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1935"/>
    <d v="2014-06-21T04:59:00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1936"/>
    <d v="2011-12-06T05:59:00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1937"/>
    <d v="2012-06-15T03:59:00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1938"/>
    <d v="2013-07-02T05:00:00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1939"/>
    <d v="2013-03-10T22:38:28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1940"/>
    <d v="2011-06-15T03:59:00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1941"/>
    <d v="2014-05-15T06:58:51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1942"/>
    <d v="2011-07-04T19:52:20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1943"/>
    <d v="2016-08-11T06:28:36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1944"/>
    <d v="2014-05-01T14:01:30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1945"/>
    <d v="2015-07-12T06:02:38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1946"/>
    <d v="2014-04-20T02:36:01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1947"/>
    <d v="2009-11-23T05:59:00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1948"/>
    <d v="2016-06-06T17:02:00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1949"/>
    <d v="2014-07-10T10:09:11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1950"/>
    <d v="2011-04-22T04:21:13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1951"/>
    <d v="2016-11-07T11:05:37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1952"/>
    <d v="2013-10-16T14:33:35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1953"/>
    <d v="2012-03-02T03:00:00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1954"/>
    <d v="2016-03-12T05:00:00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1955"/>
    <d v="2012-05-23T19:00:00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1956"/>
    <d v="2015-04-18T21:10:05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1957"/>
    <d v="2012-10-27T02:21:53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1958"/>
    <d v="2013-03-23T22:42:4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1959"/>
    <d v="2014-10-01T00:00:00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1960"/>
    <d v="2014-12-21T08:42:21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1961"/>
    <d v="2012-10-06T03:59:00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1962"/>
    <d v="2014-05-13T18:43:56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1963"/>
    <d v="2014-09-16T10:18:54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1964"/>
    <d v="2016-04-22T06:32:52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1965"/>
    <d v="2012-01-12T01:00:00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1966"/>
    <d v="2014-08-14T12:58:18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1967"/>
    <d v="2014-05-01T15:55:29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1968"/>
    <d v="2016-12-03T15:05:15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1969"/>
    <d v="2016-08-05T19:01:0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1970"/>
    <d v="2013-04-20T03:38:21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1971"/>
    <d v="2013-11-15T04:00:00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1972"/>
    <d v="2012-11-18T01:17:2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1973"/>
    <d v="2016-08-06T07:00:00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1974"/>
    <d v="2013-08-19T08:01:09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1975"/>
    <d v="2013-03-10T18:07:31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1976"/>
    <d v="2013-07-13T21:35:25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1977"/>
    <d v="2015-12-19T07:59:00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1978"/>
    <d v="2012-06-12T07:00:00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1979"/>
    <d v="2015-11-19T04:59:00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1980"/>
    <d v="2016-04-03T12:01:02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1981"/>
    <d v="2014-07-09T17:24:2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1982"/>
    <d v="2016-12-04T15:04:47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1983"/>
    <d v="2016-09-02T07:00:00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1984"/>
    <d v="2014-11-30T19:58:01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1985"/>
    <d v="2016-08-02T23:00:00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1986"/>
    <d v="2016-03-14T09:24:43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1987"/>
    <d v="2015-03-01T15:21:16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1988"/>
    <d v="2015-08-20T18:19:02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1989"/>
    <d v="2016-12-11T16:20:08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1990"/>
    <d v="2016-02-13T04:42:12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1991"/>
    <d v="2015-07-03T21:26:26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1992"/>
    <d v="2015-02-18T03:26:3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1993"/>
    <d v="2015-12-21T14:07:17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1994"/>
    <d v="2016-12-07T01:09:02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1995"/>
    <d v="2015-07-16T21:38:5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1996"/>
    <d v="2014-07-10T19:40:1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1997"/>
    <d v="2014-08-26T22:20:12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1998"/>
    <d v="2014-08-01T02:50:38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1999"/>
    <d v="2014-11-13T12:35:08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2000"/>
    <d v="2016-01-06T22:50:13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001"/>
    <d v="2015-06-12T20:00:00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002"/>
    <d v="2017-01-23T17:05:4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003"/>
    <d v="2010-07-02T23:00:00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004"/>
    <d v="2014-07-10T14:31:03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005"/>
    <d v="2013-10-16T03:59:00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006"/>
    <d v="2014-12-03T13:00:45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007"/>
    <d v="2010-08-24T04:00:00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008"/>
    <d v="2011-09-19T14:30:22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009"/>
    <d v="2016-11-23T08:45:43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010"/>
    <d v="2016-08-18T23:54:51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011"/>
    <d v="2016-01-11T23:00:00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012"/>
    <d v="2015-02-05T19:44:0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013"/>
    <d v="2016-07-08T23:03:34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014"/>
    <d v="2013-03-25T04:08:59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015"/>
    <d v="2011-09-09T21:02:43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016"/>
    <d v="2013-03-09T21:08:1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017"/>
    <d v="2012-03-24T04:00:00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018"/>
    <d v="2015-08-13T08:46:49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019"/>
    <d v="2016-09-22T17:00:2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020"/>
    <d v="2014-05-14T23:04:00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021"/>
    <d v="2014-09-24T01:41:37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022"/>
    <d v="2016-06-11T13:39:32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023"/>
    <d v="2015-06-11T10:05:5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024"/>
    <d v="2012-08-13T03:00:00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025"/>
    <d v="2015-06-11T04:25:46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026"/>
    <d v="2014-04-21T03:59:00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027"/>
    <d v="2015-03-30T18:31:59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028"/>
    <d v="2010-03-15T21:55:00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029"/>
    <d v="2014-08-27T00:31:21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030"/>
    <d v="2012-11-29T23:54:56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031"/>
    <d v="2015-01-09T01:00:00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032"/>
    <d v="2016-12-15T05:00:00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033"/>
    <d v="2014-04-26T01:58:38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034"/>
    <d v="2015-05-07T06:58:00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035"/>
    <d v="2015-12-19T01:00:00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036"/>
    <d v="2014-05-09T20:45:19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037"/>
    <d v="2013-12-30T06:02:33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038"/>
    <d v="2013-07-01T18:00:00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039"/>
    <d v="2016-12-01T04:59:00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040"/>
    <d v="2013-11-15T23:15:03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041"/>
    <d v="2016-11-10T13:37:07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042"/>
    <d v="2016-01-22T16:59:3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043"/>
    <d v="2016-12-11T04:59:00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044"/>
    <d v="2015-06-13T16:25:14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045"/>
    <d v="2012-07-09T02:07:27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046"/>
    <d v="2013-05-23T04:07: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047"/>
    <d v="2015-04-17T00:00:00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048"/>
    <d v="2013-05-23T15:38:11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049"/>
    <d v="2013-12-02T22:59:00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050"/>
    <d v="2015-05-31T01:42:5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051"/>
    <d v="2013-12-26T00:32:17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052"/>
    <d v="2016-02-20T02:00:5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053"/>
    <d v="2015-11-25T15:49:11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054"/>
    <d v="2014-05-02T12:30:10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055"/>
    <d v="2014-12-03T04:00:00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056"/>
    <d v="2013-04-17T18:15:4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057"/>
    <d v="2016-02-26T11:52:12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058"/>
    <d v="2015-03-02T20:00:00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059"/>
    <d v="2016-01-31T21:59:00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060"/>
    <d v="2014-07-23T15:25:50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061"/>
    <d v="2016-12-31T18:20:54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062"/>
    <d v="2016-03-24T08:11:38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063"/>
    <d v="2016-05-15T17:35:01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064"/>
    <d v="2013-05-31T12:00:00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065"/>
    <d v="2013-12-25T08:00:29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066"/>
    <d v="2014-08-23T18:31:23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067"/>
    <d v="2015-05-24T20:29:36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068"/>
    <d v="2016-10-20T20:11:55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069"/>
    <d v="2016-01-02T23:19:5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070"/>
    <d v="2016-06-28T15:45:23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071"/>
    <d v="2016-10-02T06:41:24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072"/>
    <d v="2016-05-07T13:57:1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073"/>
    <d v="2015-05-08T16:01:58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074"/>
    <d v="2016-05-06T19:49:42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075"/>
    <d v="2013-07-25T16:21:28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076"/>
    <d v="2014-07-23T21:08:09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077"/>
    <d v="2015-06-05T21:00:00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078"/>
    <d v="2016-12-18T18:30:57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079"/>
    <d v="2015-06-25T19:00:00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080"/>
    <d v="2015-11-11T23:58:20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2081"/>
    <d v="2012-05-16T04:59:00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2082"/>
    <d v="2011-11-24T03:53:16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2083"/>
    <d v="2012-06-04T17:19:55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2084"/>
    <d v="2014-05-04T06:59:00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2085"/>
    <d v="2012-07-15T20:03:07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2086"/>
    <d v="2011-12-14T04:59:00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2087"/>
    <d v="2011-09-08T04:54:18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2088"/>
    <d v="2010-09-11T03:59:00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2089"/>
    <d v="2013-08-02T01:49:54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2090"/>
    <d v="2013-02-24T09:09:15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2091"/>
    <d v="2011-03-01T20:00:00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2092"/>
    <d v="2011-10-07T16:58:52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2093"/>
    <d v="2012-12-22T21:30:32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2094"/>
    <d v="2012-03-05T03:00:00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2095"/>
    <d v="2011-10-02T17:36:13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2096"/>
    <d v="2012-10-26T03:59:00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2097"/>
    <d v="2011-12-01T15:02:1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2098"/>
    <d v="2012-03-08T02:43:5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2099"/>
    <d v="2015-07-02T03:40:00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2100"/>
    <d v="2012-06-30T03:59:00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2101"/>
    <d v="2012-02-13T03:35:14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2102"/>
    <d v="2011-05-05T20:50:48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2103"/>
    <d v="2012-11-09T19:07:07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2104"/>
    <d v="2013-05-31T00:00:00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2105"/>
    <d v="2014-11-21T04:00:00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2106"/>
    <d v="2013-01-26T05:09:34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2107"/>
    <d v="2014-11-12T18:03:1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2108"/>
    <d v="2012-09-10T03:55:00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2109"/>
    <d v="2015-07-05T17:00:17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2110"/>
    <d v="2014-05-28T04:59:00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2111"/>
    <d v="2011-08-15T01:00:00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2112"/>
    <d v="2013-04-15T22:16:3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2113"/>
    <d v="2014-09-23T20:46:16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2114"/>
    <d v="2010-12-09T04:59:00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2115"/>
    <d v="2011-02-20T01:56:4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2116"/>
    <d v="2012-10-02T18:40:0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2117"/>
    <d v="2015-10-27T04:59:00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2118"/>
    <d v="2011-07-24T20:08:56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2119"/>
    <d v="2012-08-16T03:07:25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2120"/>
    <d v="2014-01-01T23:08:5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2121"/>
    <d v="2017-01-11T17:49:08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2122"/>
    <d v="2017-01-07T07:12:49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2123"/>
    <d v="2010-03-15T06:59:0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2124"/>
    <d v="2010-11-30T05:00:00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2125"/>
    <d v="2015-08-05T00:33:53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2126"/>
    <d v="2014-12-08T23:21:27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2127"/>
    <d v="2015-03-12T11:07:43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2128"/>
    <d v="2014-09-21T18:32:49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2129"/>
    <d v="2016-03-10T00:35:00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2130"/>
    <d v="2014-08-16T02:04:23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2131"/>
    <d v="2015-07-12T04:58:11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2132"/>
    <d v="2014-02-03T11:41:3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2133"/>
    <d v="2011-04-24T06:59:00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2134"/>
    <d v="2013-04-27T21:16:31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2135"/>
    <d v="2012-10-04T23:07:1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2136"/>
    <d v="2013-10-19T12:13:06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2137"/>
    <d v="2014-12-05T18:30:29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2138"/>
    <d v="2013-11-09T01:18:59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2139"/>
    <d v="2016-11-03T18:00:08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2140"/>
    <d v="2013-01-11T20:00:24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2141"/>
    <d v="2014-11-14T06:39:19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2142"/>
    <d v="2015-12-30T16:50:10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2143"/>
    <d v="2010-07-21T19:00:00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2144"/>
    <d v="2013-09-14T13:07:20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2145"/>
    <d v="2013-11-27T06:41:54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2146"/>
    <d v="2016-02-11T16:18:30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2147"/>
    <d v="2014-11-16T08:05:4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2148"/>
    <d v="2015-04-02T16:36:22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2149"/>
    <d v="2010-07-31T00:00:0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2150"/>
    <d v="2016-07-13T06:49:59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2151"/>
    <d v="2016-06-29T20:20:14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2152"/>
    <d v="2014-03-15T18:58:29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2153"/>
    <d v="2015-01-10T07:59:00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2154"/>
    <d v="2014-01-28T15:10:27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2155"/>
    <d v="2016-03-31T16:56:25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2156"/>
    <d v="2013-09-16T20:30:06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2157"/>
    <d v="2016-12-23T07:59:00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2158"/>
    <d v="2013-02-04T20:29:34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2159"/>
    <d v="2011-07-16T17:32:54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2160"/>
    <d v="2012-05-19T17:05:0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2161"/>
    <d v="2015-09-23T20:27:39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2162"/>
    <d v="2014-07-24T18:23:1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2163"/>
    <d v="2015-06-08T03:50:00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2164"/>
    <d v="2016-06-25T03:59:00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2165"/>
    <d v="2016-04-08T15:00:3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2166"/>
    <d v="2014-12-05T21:06:58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2167"/>
    <d v="2012-09-15T01:35:37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2168"/>
    <d v="2017-02-10T05:00:00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2169"/>
    <d v="2017-03-02T16:49:11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2170"/>
    <d v="2015-08-22T18:00:2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2171"/>
    <d v="2015-06-22T05:00:00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2172"/>
    <d v="2015-04-18T13:55:20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2173"/>
    <d v="2013-09-10T03:59:00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2174"/>
    <d v="2016-05-05T13:01:47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2175"/>
    <d v="2016-07-21T00:13:06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2176"/>
    <d v="2015-05-02T15:11:49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2177"/>
    <d v="2016-06-06T06:01:0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2178"/>
    <d v="2017-01-18T15:16:3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2179"/>
    <d v="2015-04-11T04:06:32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2180"/>
    <d v="2015-11-13T17:04:2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2181"/>
    <d v="2017-02-21T00:07:33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2182"/>
    <d v="2014-10-02T21:37:05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2183"/>
    <d v="2017-02-09T05:00:00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2184"/>
    <d v="2016-01-25T16:00:00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2185"/>
    <d v="2013-03-26T08:23:59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2186"/>
    <d v="2016-09-07T02:00:00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2187"/>
    <d v="2015-04-03T03:59:00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2188"/>
    <d v="2016-10-25T17:00:00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2189"/>
    <d v="2016-04-21T22:00:00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2190"/>
    <d v="2016-03-23T06:59:00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2191"/>
    <d v="2017-02-14T20:00:27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2192"/>
    <d v="2016-12-15T23:00:00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2193"/>
    <d v="2016-11-21T04:59:00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2194"/>
    <d v="2016-03-26T17:11:30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2195"/>
    <d v="2015-08-11T18:31:40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2196"/>
    <d v="2016-12-02T07:00:00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2197"/>
    <d v="2015-02-28T14:00:5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2198"/>
    <d v="2015-11-14T13:20:00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2199"/>
    <d v="2015-10-15T09:59:58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2200"/>
    <d v="2015-07-06T03:00:00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2201"/>
    <d v="2013-01-16T20:19:2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2202"/>
    <d v="2012-11-01T20:22:48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2203"/>
    <d v="2015-09-24T20:38:0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2204"/>
    <d v="2013-03-09T07:28:39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2205"/>
    <d v="2012-06-01T19:43:09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2206"/>
    <d v="2012-04-16T06:10: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2207"/>
    <d v="2013-11-16T05:39:33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2208"/>
    <d v="2012-04-07T04:00:00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2209"/>
    <d v="2014-04-14T23:00:00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2210"/>
    <d v="2012-04-14T17:36:00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2211"/>
    <d v="2014-04-10T06:59:00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2212"/>
    <d v="2013-11-04T01:00:00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2213"/>
    <d v="2015-05-15T19:49:39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2214"/>
    <d v="2014-02-06T19:00:48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2215"/>
    <d v="2012-03-13T06:59:00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2216"/>
    <d v="2015-07-23T18:02:25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2217"/>
    <d v="2015-11-02T08:00:00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2218"/>
    <d v="2012-08-29T00:00:00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2219"/>
    <d v="2015-08-19T17:15:1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2220"/>
    <d v="2013-07-27T01:27:16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2221"/>
    <d v="2016-04-23T00:00:00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2222"/>
    <d v="2012-01-28T18:54:07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2223"/>
    <d v="2015-06-27T15:22:48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2224"/>
    <d v="2016-10-29T19:00:00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2225"/>
    <d v="2014-09-21T19:00:1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2226"/>
    <d v="2016-02-12T04:59:00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2227"/>
    <d v="2013-11-13T20:22:35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2228"/>
    <d v="2015-08-16T06:40:3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2229"/>
    <d v="2013-09-03T04:00:00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2230"/>
    <d v="2014-04-25T21:08:47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2231"/>
    <d v="2013-06-25T05:00:00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2232"/>
    <d v="2014-07-19T03:00:00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2233"/>
    <d v="2015-12-14T00:00:00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2234"/>
    <d v="2017-01-05T19:47:27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2235"/>
    <d v="2015-03-28T23:31:51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2236"/>
    <d v="2016-02-01T14:48:43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2237"/>
    <d v="2014-11-12T07:59:00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2238"/>
    <d v="2017-03-10T14:55:16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2239"/>
    <d v="2013-12-01T04:02:00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2240"/>
    <d v="2016-04-22T19:49:04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2241"/>
    <d v="2017-03-02T19:51:40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2242"/>
    <d v="2013-11-27T03:02:00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2243"/>
    <d v="2017-03-13T03:00:00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2244"/>
    <d v="2016-10-16T20:30:00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2245"/>
    <d v="2014-02-21T18:00:00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2246"/>
    <d v="2015-09-04T19:00:1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2247"/>
    <d v="2015-07-29T15:59:2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2248"/>
    <d v="2016-12-14T21:01:18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2249"/>
    <d v="2013-04-02T15:52:45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2250"/>
    <d v="2016-12-03T01:07:5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2251"/>
    <d v="2014-08-16T08:17:57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2252"/>
    <d v="2016-08-06T07:52:18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2253"/>
    <d v="2015-11-18T16:09:0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2254"/>
    <d v="2017-01-24T15:32:48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2255"/>
    <d v="2016-05-07T22:50:51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2256"/>
    <d v="2016-11-22T10:50:46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2257"/>
    <d v="2016-06-19T23:00:00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2258"/>
    <d v="2015-06-11T18:01:27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2259"/>
    <d v="2016-12-08T19:18:56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2260"/>
    <d v="2014-03-26T23:24:10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2261"/>
    <d v="2017-02-14T17:23:40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2262"/>
    <d v="2014-11-18T00:00:00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2263"/>
    <d v="2015-01-31T19:58:3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2264"/>
    <d v="2016-05-23T03:00:00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2265"/>
    <d v="2016-11-22T20:28:2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2266"/>
    <d v="2016-04-27T02:00:00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2267"/>
    <d v="2014-12-21T01:00:00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2268"/>
    <d v="2017-03-12T01:58:35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2269"/>
    <d v="2017-03-07T05:00:00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2270"/>
    <d v="2017-01-10T21:59:00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2271"/>
    <d v="2016-12-10T00:00:04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2272"/>
    <d v="2015-12-07T16:47:16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2273"/>
    <d v="2017-03-12T12:10:4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2274"/>
    <d v="2014-02-23T12:00:57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2275"/>
    <d v="2014-12-22T14:47:59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2276"/>
    <d v="2014-01-05T15:38:09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2277"/>
    <d v="2012-02-27T16:17:0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2278"/>
    <d v="2016-01-03T22:59:00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2279"/>
    <d v="2015-02-04T04:00:00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2280"/>
    <d v="2015-09-17T14:59:51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2281"/>
    <d v="2011-07-25T06:50:00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2282"/>
    <d v="2016-01-14T04:11:26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2283"/>
    <d v="2012-05-09T02:00:04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2284"/>
    <d v="2011-03-12T04:00:00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2285"/>
    <d v="2012-06-29T04:27:23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2286"/>
    <d v="2013-09-06T03:59:00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2287"/>
    <d v="2014-06-23T16:01:00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2288"/>
    <d v="2012-06-26T18:00:00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2289"/>
    <d v="2013-12-06T23:22:00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2290"/>
    <d v="2009-12-01T17:00:00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2291"/>
    <d v="2012-04-23T04:00:00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2292"/>
    <d v="2012-04-18T16:44:36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2293"/>
    <d v="2012-09-25T03:59:00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2294"/>
    <d v="2013-01-20T17:21:20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2295"/>
    <d v="2013-01-26T22:54:16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2296"/>
    <d v="2012-02-23T17:33:46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2297"/>
    <d v="2012-03-14T03:59:00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2298"/>
    <d v="2014-03-26T19:10:33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2299"/>
    <d v="2011-02-06T00:46:49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2300"/>
    <d v="2012-06-28T17:26:56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2301"/>
    <d v="2013-06-21T03:31:3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2302"/>
    <d v="2013-12-31T07:00:00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2303"/>
    <d v="2011-12-13T03:39:56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2304"/>
    <d v="2011-01-01T04:59:00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2305"/>
    <d v="2014-08-08T18:00:00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2306"/>
    <d v="2012-03-10T04:02:0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2307"/>
    <d v="2012-05-05T19:15:28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2308"/>
    <d v="2014-08-29T01:00:00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2309"/>
    <d v="2013-03-09T23:42:17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2310"/>
    <d v="2013-03-21T18:03:35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2311"/>
    <d v="2014-05-07T00:06:29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2312"/>
    <d v="2014-04-18T23:00:00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2313"/>
    <d v="2012-05-03T23:00:2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2314"/>
    <d v="2012-06-07T13:14:1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2315"/>
    <d v="2012-05-05T17:25:43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2316"/>
    <d v="2009-12-09T18:24:00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2317"/>
    <d v="2010-02-15T05:00:00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2318"/>
    <d v="2009-09-26T03:59:00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2319"/>
    <d v="2013-12-15T01:58:05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2320"/>
    <d v="2014-04-02T18:36:40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2321"/>
    <d v="2017-04-04T05:15:01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2322"/>
    <d v="2017-04-09T20:29:29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2323"/>
    <d v="2017-03-20T18:07:27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2324"/>
    <d v="2017-03-26T20:14:45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2325"/>
    <d v="2017-03-29T23:32:11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2326"/>
    <d v="2017-04-30T17:00:00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2327"/>
    <d v="2014-08-26T22:00:40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2328"/>
    <d v="2015-06-14T18:45:37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2329"/>
    <d v="2014-07-17T14:59:06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2330"/>
    <d v="2015-12-25T00:00:00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2331"/>
    <d v="2014-08-18T00:08:10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2332"/>
    <d v="2015-02-06T15:04:31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2333"/>
    <d v="2014-05-29T17:50:00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2334"/>
    <d v="2014-11-05T17:34:00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2335"/>
    <d v="2014-06-11T13:44:0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2336"/>
    <d v="2014-03-08T22:11:35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2337"/>
    <d v="2014-06-26T15:22:23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2338"/>
    <d v="2014-06-29T21:31:24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2339"/>
    <d v="2016-12-19T07:59:00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2340"/>
    <d v="2016-10-30T15:25:38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341"/>
    <d v="2015-07-12T19:31:44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342"/>
    <d v="2014-10-06T05:00:0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343"/>
    <d v="2016-01-08T19:47: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344"/>
    <d v="2016-06-24T17:27:49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345"/>
    <d v="2015-03-31T23:39:0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346"/>
    <d v="2016-10-17T19:10:3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347"/>
    <d v="2016-08-25T14:34:36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348"/>
    <d v="2016-02-20T22:22:18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349"/>
    <d v="2015-08-11T18:37:08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350"/>
    <d v="2017-01-03T20:12:5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351"/>
    <d v="2015-04-30T02:25:3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352"/>
    <d v="2015-06-06T15:12:32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353"/>
    <d v="2015-04-21T16:13:42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354"/>
    <d v="2015-01-10T17:21:0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355"/>
    <d v="2015-05-02T22:02:16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356"/>
    <d v="2015-06-05T18:48:24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357"/>
    <d v="2015-10-17T14:52:58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358"/>
    <d v="2015-01-31T00:39:0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359"/>
    <d v="2015-08-03T15:35:24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360"/>
    <d v="2016-02-07T16:58:00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361"/>
    <d v="2016-04-30T22:00:0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362"/>
    <d v="2014-12-11T16:31:1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363"/>
    <d v="2015-12-29T00:16:4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364"/>
    <d v="2015-10-26T22:25:56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365"/>
    <d v="2016-01-17T23:00:0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366"/>
    <d v="2015-10-21T12:45:33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367"/>
    <d v="2016-04-25T22:16:5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368"/>
    <d v="2015-04-14T16:19:25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369"/>
    <d v="2016-02-10T19:30:11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370"/>
    <d v="2014-12-18T04:32:21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371"/>
    <d v="2015-06-25T18:39:56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372"/>
    <d v="2015-04-24T01:39:31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373"/>
    <d v="2015-08-29T15:53:44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374"/>
    <d v="2015-02-12T20:14:2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375"/>
    <d v="2016-09-09T20:03:57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376"/>
    <d v="2015-12-10T22:12:4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377"/>
    <d v="2016-11-25T21:53:03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378"/>
    <d v="2015-08-26T00:18:5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379"/>
    <d v="2015-10-05T00:23:36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380"/>
    <d v="2015-10-01T19:02:2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381"/>
    <d v="2015-04-10T22:27:28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382"/>
    <d v="2015-08-04T04:30:03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383"/>
    <d v="2015-02-22T01:21:47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384"/>
    <d v="2014-11-14T02:37:23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385"/>
    <d v="2015-08-05T16:50:32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386"/>
    <d v="2015-01-10T20:07:04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387"/>
    <d v="2016-07-22T15:02:20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388"/>
    <d v="2015-01-15T19:29:00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389"/>
    <d v="2015-07-25T21:59:0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390"/>
    <d v="2015-01-04T06:17:44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391"/>
    <d v="2015-03-31T18:04:0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392"/>
    <d v="2015-10-29T02:53:43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393"/>
    <d v="2015-08-08T15:33:37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394"/>
    <d v="2015-02-26T08:41:33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395"/>
    <d v="2017-01-10T08:57:0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396"/>
    <d v="2015-10-15T20:22:38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397"/>
    <d v="2015-01-02T21:14:16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398"/>
    <d v="2015-07-02T21:59:44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399"/>
    <d v="2014-12-18T20:28:26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400"/>
    <d v="2016-04-14T06:26:04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2401"/>
    <d v="2016-03-05T19:44:56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2402"/>
    <d v="2015-05-13T16:18:51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2403"/>
    <d v="2016-03-30T20:10:5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2404"/>
    <d v="2016-01-03T00:56:47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2405"/>
    <d v="2016-09-03T14:02:55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2406"/>
    <d v="2015-01-19T02:39:50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2407"/>
    <d v="2015-04-11T06:00:00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2408"/>
    <d v="2014-11-06T04:22:37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2409"/>
    <d v="2015-08-18T21:01:15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2410"/>
    <d v="2015-09-07T09:47:55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2411"/>
    <d v="2015-08-25T17:34:42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2412"/>
    <d v="2016-11-26T18:41:13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2413"/>
    <d v="2014-05-31T23:30:00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2414"/>
    <d v="2015-08-22T03:59:00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2415"/>
    <d v="2016-07-15T20:42:2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2416"/>
    <d v="2015-03-14T15:00:00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2417"/>
    <d v="2014-08-10T21:13:07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2418"/>
    <d v="2015-03-24T19:34:04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2419"/>
    <d v="2015-02-18T17:43:09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2420"/>
    <d v="2014-11-10T01:41:35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2421"/>
    <d v="2015-02-21T16:29:56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2422"/>
    <d v="2015-03-11T16:23:56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2423"/>
    <d v="2014-12-31T16:54:50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2424"/>
    <d v="2014-10-27T21:25:08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2425"/>
    <d v="2016-05-27T22:04:00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2426"/>
    <d v="2015-08-08T04:04:52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2427"/>
    <d v="2016-03-23T06:38:53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2428"/>
    <d v="2015-03-12T17:49:1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2429"/>
    <d v="2017-02-05T16:44:00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2430"/>
    <d v="2016-02-12T03:08:24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2431"/>
    <d v="2016-06-28T02:23:33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2432"/>
    <d v="2015-03-08T05:14:57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2433"/>
    <d v="2016-02-27T21:35:43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2434"/>
    <d v="2015-08-04T04:27:54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2435"/>
    <d v="2015-10-05T06:39:4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2436"/>
    <d v="2016-01-29T14:46:10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2437"/>
    <d v="2015-03-17T18:00:0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2438"/>
    <d v="2015-12-07T22:57:42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2439"/>
    <d v="2015-10-18T19:38:49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2440"/>
    <d v="2016-02-13T21:35:13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2441"/>
    <d v="2015-07-23T04:59:00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2442"/>
    <d v="2015-03-19T15:00:2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2443"/>
    <d v="2014-08-15T15:00:22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2444"/>
    <d v="2016-05-25T18:06:3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2445"/>
    <d v="2015-09-26T04:33:41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2446"/>
    <d v="2016-11-26T15:27:5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2447"/>
    <d v="2016-11-12T04:00:00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2448"/>
    <d v="2016-08-31T05:36:00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2449"/>
    <d v="2014-11-30T04:25:15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2450"/>
    <d v="2014-10-28T03:11:00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2451"/>
    <d v="2017-03-05T21:48:1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2452"/>
    <d v="2015-12-29T23:00:00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2453"/>
    <d v="2017-02-02T16:36:49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2454"/>
    <d v="2017-03-11T04:50:08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2455"/>
    <d v="2016-04-20T18:45:50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2456"/>
    <d v="2017-02-25T23:03:5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2457"/>
    <d v="2016-03-24T13:27:3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2458"/>
    <d v="2016-06-09T19:00:00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2459"/>
    <d v="2016-03-23T14:18:0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2460"/>
    <d v="2017-01-03T04:17:00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2461"/>
    <d v="2011-10-01T03:00:00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2462"/>
    <d v="2012-07-19T04:28:16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2463"/>
    <d v="2013-04-16T19:00:00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2464"/>
    <d v="2015-09-30T19:29:00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2465"/>
    <d v="2012-09-23T17:15:48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2466"/>
    <d v="2013-05-09T02:27:33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2467"/>
    <d v="2012-05-10T17:00:00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2468"/>
    <d v="2012-10-28T05:00:00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2469"/>
    <d v="2011-02-08T10:18:49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2470"/>
    <d v="2012-05-24T01:47:35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2471"/>
    <d v="2012-01-25T23:49:52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2472"/>
    <d v="2010-09-04T01:03:00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2473"/>
    <d v="2012-11-10T18:57:49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2474"/>
    <d v="2010-10-11T00:16:16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2475"/>
    <d v="2010-07-10T22:00:00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2476"/>
    <d v="2014-11-03T08:52:50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2477"/>
    <d v="2012-08-12T16:35: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2478"/>
    <d v="2013-01-13T22:48:33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2479"/>
    <d v="2012-07-28T02:00:00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2480"/>
    <d v="2015-10-10T22:28: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2481"/>
    <d v="2012-04-30T15:30:08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2482"/>
    <d v="2011-08-01T18:46:23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2483"/>
    <d v="2012-05-01T17:00:03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2484"/>
    <d v="2011-09-15T22:00:03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2485"/>
    <d v="2011-10-12T23:57:59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2486"/>
    <d v="2012-04-22T16:59:3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2487"/>
    <d v="2012-05-27T01:59:57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2488"/>
    <d v="2011-11-16T16:11:48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2489"/>
    <d v="2013-05-09T16:33:59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2490"/>
    <d v="2012-06-23T05:27:56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2491"/>
    <d v="2011-01-16T01:51:00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2492"/>
    <d v="2012-06-16T09:59:00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2493"/>
    <d v="2013-04-29T04:02:20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2494"/>
    <d v="2012-05-23T15:29:04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2495"/>
    <d v="2012-06-06T22:42: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2496"/>
    <d v="2013-03-29T22:54:52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2497"/>
    <d v="2011-08-05T21:05:38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2498"/>
    <d v="2015-01-27T23:13:07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2499"/>
    <d v="2012-12-31T18:00:00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2500"/>
    <d v="2012-06-23T18:32:5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2501"/>
    <d v="2015-09-27T18:38:2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2502"/>
    <d v="2014-09-21T19:48:38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2503"/>
    <d v="2016-06-07T21:06:0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2504"/>
    <d v="2014-11-15T01:22:14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2505"/>
    <d v="2015-03-14T00:20:16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2506"/>
    <d v="2015-10-03T21:00:00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2507"/>
    <d v="2015-05-11T01:45:04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2508"/>
    <d v="2014-08-14T22:50:34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2509"/>
    <d v="2015-04-20T18:25:49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2510"/>
    <d v="2015-05-14T23:56:12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2511"/>
    <d v="2016-02-01T10:43:33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2512"/>
    <d v="2014-12-13T21:02:41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2513"/>
    <d v="2017-02-26T00:09:49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2514"/>
    <d v="2014-08-20T09:21:17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2515"/>
    <d v="2015-02-22T20:09:13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2516"/>
    <d v="2014-11-29T16:40:52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2517"/>
    <d v="2015-03-19T18:15:30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2518"/>
    <d v="2014-11-13T17:20:28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2519"/>
    <d v="2014-07-19T03:43:24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2520"/>
    <d v="2016-10-15T19:21:0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2521"/>
    <d v="2015-10-13T23:13:41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2522"/>
    <d v="2016-04-22T14:52:00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2523"/>
    <d v="2014-11-18T00:24:52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2524"/>
    <d v="2014-12-21T04:30:00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2525"/>
    <d v="2012-06-28T20:16:11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2526"/>
    <d v="2014-12-08T04:59:00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2527"/>
    <d v="2013-10-18T03:59:00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2528"/>
    <d v="2015-08-20T11:00:00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2529"/>
    <d v="2012-03-25T00:56:1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2530"/>
    <d v="2015-04-20T04:50:00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2531"/>
    <d v="2015-08-15T03:59:00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2532"/>
    <d v="2012-08-16T20:22:46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2533"/>
    <d v="2013-03-01T18:01:0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2534"/>
    <d v="2010-01-01T06:00:0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2535"/>
    <d v="2014-12-01T19:59:05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2536"/>
    <d v="2013-07-30T02:32:46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2537"/>
    <d v="2011-08-01T15:34:1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2538"/>
    <d v="2013-02-24T04:59:00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2539"/>
    <d v="2015-02-02T21:39:1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2540"/>
    <d v="2011-10-29T16:12:01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2541"/>
    <d v="2013-09-26T10:46:58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2542"/>
    <d v="2013-10-01T03:59:00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2543"/>
    <d v="2011-01-02T03:00:00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2544"/>
    <d v="2012-07-08T12:29:29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2545"/>
    <d v="2015-02-27T00:30:00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2546"/>
    <d v="2013-10-05T05:00:00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2547"/>
    <d v="2012-04-04T17:33:23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2548"/>
    <d v="2016-09-30T04:27:00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2549"/>
    <d v="2013-05-31T17:00:00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2550"/>
    <d v="2015-10-08T03:59:00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2551"/>
    <d v="2012-03-21T20:48:00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2552"/>
    <d v="2017-03-05T19:26:21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2553"/>
    <d v="2012-09-21T04:46:47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2554"/>
    <d v="2015-06-01T03:59:00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2555"/>
    <d v="2012-05-28T15:43:13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2556"/>
    <d v="2012-12-24T23:47:37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2557"/>
    <d v="2014-05-15T17:53:06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2558"/>
    <d v="2015-05-01T13:59:00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2559"/>
    <d v="2011-11-15T19:37:00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2560"/>
    <d v="2015-03-06T22:49:34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2561"/>
    <d v="2015-10-13T12:41:29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2562"/>
    <d v="2016-10-11T12:35:39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2563"/>
    <d v="2015-07-30T03:20:51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2564"/>
    <d v="2014-08-01T00:58:19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2565"/>
    <d v="2016-05-09T20:50: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2566"/>
    <d v="2014-08-21T23:32:28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2567"/>
    <d v="2015-04-23T21:05:38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2568"/>
    <d v="2016-09-01T15:59:54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2569"/>
    <d v="2015-09-17T02:31:5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2570"/>
    <d v="2017-02-08T21:40:3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2571"/>
    <d v="2016-05-19T08:12:01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2572"/>
    <d v="2015-04-13T02:51:57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2573"/>
    <d v="2014-08-23T14:12:29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2574"/>
    <d v="2016-05-18T19:49:05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2575"/>
    <d v="2015-01-12T02:36:34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2576"/>
    <d v="2015-04-10T23:14:07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2577"/>
    <d v="2014-08-04T19:41:37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2578"/>
    <d v="2015-10-09T17:00:0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2579"/>
    <d v="2014-09-15T19:55:03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2580"/>
    <d v="2015-05-16T03:00:00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2581"/>
    <d v="2015-11-16T16:04:5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2582"/>
    <d v="2016-10-29T23:43:54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2583"/>
    <d v="2015-03-16T17:28:00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2584"/>
    <d v="2015-06-15T04:09:29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2585"/>
    <d v="2014-07-05T23:07:12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2586"/>
    <d v="2015-12-25T07:55:36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2587"/>
    <d v="2015-12-30T16:12:3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2588"/>
    <d v="2015-03-31T13:14:00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2589"/>
    <d v="2016-03-23T11:52:07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2590"/>
    <d v="2016-01-26T14:08:17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2591"/>
    <d v="2016-03-13T20:45:24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2592"/>
    <d v="2014-10-05T19:13:41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2593"/>
    <d v="2015-04-25T20:17:06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2594"/>
    <d v="2014-08-07T23:13:48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2595"/>
    <d v="2017-02-24T05:51:40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2596"/>
    <d v="2014-08-07T15:56:49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2597"/>
    <d v="2016-06-19T08:11:57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2598"/>
    <d v="2015-09-23T20:10:01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2599"/>
    <d v="2014-08-03T18:05:47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2600"/>
    <d v="2016-03-25T20:36:40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601"/>
    <d v="2012-09-13T03:59:00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602"/>
    <d v="2014-11-12T21:20:00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603"/>
    <d v="2013-12-23T21:54:14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604"/>
    <d v="2012-04-29T01:13:4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605"/>
    <d v="2016-06-17T12:59:50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606"/>
    <d v="2014-04-29T17:06:2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607"/>
    <d v="2015-08-12T02:00:00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608"/>
    <d v="2017-03-15T00:00:00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609"/>
    <d v="2012-07-15T05:42:31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610"/>
    <d v="2016-08-22T06:59:00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611"/>
    <d v="2017-01-02T22:59:00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612"/>
    <d v="2015-01-09T03:26:10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613"/>
    <d v="2012-09-21T19:38:14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614"/>
    <d v="2014-04-30T05:00:00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615"/>
    <d v="2016-04-30T12:00:00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616"/>
    <d v="2015-08-25T23:52:09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617"/>
    <d v="2014-10-20T20:59:11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618"/>
    <d v="2015-12-01T20:01:01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619"/>
    <d v="2015-10-23T11:00:00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620"/>
    <d v="2015-10-11T01:00:00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621"/>
    <d v="2015-05-21T17:56:28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622"/>
    <d v="2016-12-30T17:50:16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623"/>
    <d v="2016-12-02T06:09:2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624"/>
    <d v="2012-09-13T10:07:0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625"/>
    <d v="2016-11-09T20:26:4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626"/>
    <d v="2015-06-03T15:04:29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627"/>
    <d v="2015-11-26T20:54:21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628"/>
    <d v="2014-11-30T23:11:07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629"/>
    <d v="2015-05-14T12:55:22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630"/>
    <d v="2016-06-30T10:00:00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631"/>
    <d v="2015-08-30T04:03:47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632"/>
    <d v="2016-05-29T01:28:5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633"/>
    <d v="2014-02-27T23:00:00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634"/>
    <d v="2016-09-29T15:45:21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635"/>
    <d v="2015-03-09T21:49:21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636"/>
    <d v="2016-10-16T01:00:00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637"/>
    <d v="2016-10-12T13:11:15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638"/>
    <d v="2015-01-15T21:54:5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639"/>
    <d v="2015-02-19T20:45:48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640"/>
    <d v="2015-06-08T03:51:1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641"/>
    <d v="2014-09-15T20:09:00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642"/>
    <d v="2016-07-15T06:57:0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643"/>
    <d v="2016-12-21T07:59:00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644"/>
    <d v="2017-03-10T19:00:35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645"/>
    <d v="2014-11-08T21:13:2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646"/>
    <d v="2015-09-09T07:31:09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647"/>
    <d v="2015-08-14T06:16:59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648"/>
    <d v="2016-03-09T17:09:20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649"/>
    <d v="2016-02-01T23:55:41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650"/>
    <d v="2016-12-21T14:59:03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651"/>
    <d v="2015-12-17T19:20:09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652"/>
    <d v="2014-12-10T03:48: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653"/>
    <d v="2014-06-13T04:00:00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654"/>
    <d v="2015-04-21T13:25:26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655"/>
    <d v="2016-02-09T20:00:00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656"/>
    <d v="2017-03-12T19:00:00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657"/>
    <d v="2016-08-03T01:30:00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658"/>
    <d v="2016-07-30T21:13:14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659"/>
    <d v="2015-04-18T01:40:10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660"/>
    <d v="2015-11-24T18:06:5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661"/>
    <d v="2013-10-25T23:00:10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662"/>
    <d v="2015-08-21T17:55:13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663"/>
    <d v="2015-09-04T15:00:00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664"/>
    <d v="2015-12-09T06:59:00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665"/>
    <d v="2015-05-04T21:29:34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666"/>
    <d v="2015-09-25T21:00:00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667"/>
    <d v="2016-02-10T22:13:36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668"/>
    <d v="2015-11-09T14:32:00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669"/>
    <d v="2016-01-10T00:51:3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670"/>
    <d v="2014-07-29T00:29:40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671"/>
    <d v="2014-12-19T19:38:00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672"/>
    <d v="2015-12-28T06:00:00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673"/>
    <d v="2014-10-29T22:45:00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674"/>
    <d v="2016-07-05T04:59:00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675"/>
    <d v="2014-11-10T21:34:49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676"/>
    <d v="2016-05-22T14:59:34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677"/>
    <d v="2014-07-03T00:42:23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678"/>
    <d v="2015-09-24T19:09:25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679"/>
    <d v="2015-02-28T00:01:3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680"/>
    <d v="2016-04-06T04:04:51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2681"/>
    <d v="2014-07-10T21:29:10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2682"/>
    <d v="2014-11-22T05:59:00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2683"/>
    <d v="2015-03-01T18:07:20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2684"/>
    <d v="2014-08-09T21:57:05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2685"/>
    <d v="2015-04-27T15:42: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2686"/>
    <d v="2014-09-30T23:23:43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2687"/>
    <d v="2015-06-29T15:21:58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2688"/>
    <d v="2015-02-24T03:00:00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2689"/>
    <d v="2016-07-30T23:04:5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2690"/>
    <d v="2015-06-03T02:31:16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2691"/>
    <d v="2015-05-10T17:22:37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2692"/>
    <d v="2015-03-25T07:01:00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2693"/>
    <d v="2014-08-13T03:19:26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2694"/>
    <d v="2014-09-26T03:22:19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2695"/>
    <d v="2015-04-14T03:21:5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2696"/>
    <d v="2014-12-25T20:16:00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2697"/>
    <d v="2015-08-02T22:00:00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2698"/>
    <d v="2014-06-27T21:33:28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2699"/>
    <d v="2014-08-08T21:31:03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2700"/>
    <d v="2014-09-18T20:59:32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2701"/>
    <d v="2017-04-07T17:35:34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2702"/>
    <d v="2017-04-05T18:14:37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2703"/>
    <d v="2017-03-22T15:33:50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2704"/>
    <d v="2017-04-05T19:41:54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2705"/>
    <d v="2017-03-24T20:59:1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2706"/>
    <d v="2014-10-16T06:59:00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2707"/>
    <d v="2013-05-27T06:59:00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2708"/>
    <d v="2016-07-21T16:45:2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2709"/>
    <d v="2016-10-04T03:59:00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2710"/>
    <d v="2014-08-09T02:00:00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2711"/>
    <d v="2014-06-20T22:01:00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2712"/>
    <d v="2013-07-13T18:00:00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2713"/>
    <d v="2015-12-24T15:41:24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2714"/>
    <d v="2016-10-14T23:00:00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2715"/>
    <d v="2016-02-21T09:33:4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2716"/>
    <d v="2015-10-08T07:59:53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2717"/>
    <d v="2014-12-06T22:57:2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2718"/>
    <d v="2016-05-03T23:00:00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2719"/>
    <d v="2016-04-17T23:44:5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2720"/>
    <d v="2016-11-11T12:10:53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721"/>
    <d v="2013-09-06T19:00:00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722"/>
    <d v="2017-01-29T20:34:13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723"/>
    <d v="2014-12-31T21:08:08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724"/>
    <d v="2015-08-15T07:50:5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725"/>
    <d v="2017-03-01T17:52: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726"/>
    <d v="2016-04-22T13:55:11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727"/>
    <d v="2015-08-07T16:14:23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728"/>
    <d v="2015-12-30T14:23:54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729"/>
    <d v="2015-05-01T05:46: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730"/>
    <d v="2013-04-22T12:59:3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731"/>
    <d v="2014-10-18T04:00:00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732"/>
    <d v="2013-05-28T00:00:00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733"/>
    <d v="2015-04-10T05:32:5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734"/>
    <d v="2016-10-13T21:59:00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735"/>
    <d v="2013-03-13T20:00:00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736"/>
    <d v="2014-04-23T15:59:33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737"/>
    <d v="2014-01-15T19:00:00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738"/>
    <d v="2016-11-06T03:26:44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739"/>
    <d v="2014-05-05T21:18:37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740"/>
    <d v="2015-03-11T23:45:52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2741"/>
    <d v="2014-10-20T02:07:00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2742"/>
    <d v="2012-05-15T17:16:27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2743"/>
    <d v="2016-10-19T07:53:27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2744"/>
    <d v="2012-02-29T01:29:58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2745"/>
    <d v="2012-07-14T23:42:48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2746"/>
    <d v="2014-08-29T18:45:11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2747"/>
    <d v="2012-06-16T03:10:00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2748"/>
    <d v="2016-09-02T17:03:22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2749"/>
    <d v="2015-04-04T18:10:37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2750"/>
    <d v="2012-06-30T20:00:0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2751"/>
    <d v="2014-06-17T21:17:22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2752"/>
    <d v="2011-12-18T18:21:44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2753"/>
    <d v="2012-08-26T21:37:03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2754"/>
    <d v="2014-09-11T15:15:51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2755"/>
    <d v="2015-04-08T18:58:47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2756"/>
    <d v="2014-01-11T21:36:41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2757"/>
    <d v="2016-08-06T15:45:32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2758"/>
    <d v="2016-10-10T10:36:23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2759"/>
    <d v="2016-07-16T08:47:46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2760"/>
    <d v="2013-06-20T11:04:18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2761"/>
    <d v="2013-01-03T01:31:33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2762"/>
    <d v="2012-03-18T23:53:1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2763"/>
    <d v="2013-05-24T13:54:44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2764"/>
    <d v="2012-05-30T19:00:00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2765"/>
    <d v="2012-10-28T13:53:48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2766"/>
    <d v="2011-08-11T16:01:58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2767"/>
    <d v="2015-08-16T23:00:50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2768"/>
    <d v="2012-03-29T13:45:23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2769"/>
    <d v="2014-06-05T19:49:50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2770"/>
    <d v="2014-03-18T15:55:30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2771"/>
    <d v="2013-02-01T17:00:0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2772"/>
    <d v="2013-10-05T20:51:34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2773"/>
    <d v="2016-04-24T20:45:2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2774"/>
    <d v="2013-03-08T03:02:08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2775"/>
    <d v="2011-12-16T00:19:14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2776"/>
    <d v="2015-06-12T07:07:56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2777"/>
    <d v="2015-07-17T16:03:24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2778"/>
    <d v="2014-08-25T23:28:26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2779"/>
    <d v="2015-11-22T15:03:41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2780"/>
    <d v="2017-03-10T10:44:48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2781"/>
    <d v="2015-02-12T07:00:00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2782"/>
    <d v="2015-02-17T04:59:00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2783"/>
    <d v="2015-04-23T12:50:46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2784"/>
    <d v="2014-10-29T18:54:03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2785"/>
    <d v="2016-08-05T21:00:00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2786"/>
    <d v="2014-07-09T13:39:40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2787"/>
    <d v="2014-07-18T04:45:52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2788"/>
    <d v="2016-07-29T16:50:43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2789"/>
    <d v="2015-03-12T04:00:00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2790"/>
    <d v="2015-02-11T22:31:43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2791"/>
    <d v="2016-09-09T04:00:00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2792"/>
    <d v="2015-08-12T05:32:39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2793"/>
    <d v="2015-07-21T10:03:2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2794"/>
    <d v="2016-03-03T19:00:00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2795"/>
    <d v="2014-06-06T23:00:00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2796"/>
    <d v="2014-07-05T12:40:28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2797"/>
    <d v="2014-07-08T22:34:00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2798"/>
    <d v="2015-07-31T16:00:00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2799"/>
    <d v="2016-06-17T16:00:00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2800"/>
    <d v="2015-01-04T13:16:0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2801"/>
    <d v="2014-10-10T11:00:00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2802"/>
    <d v="2015-08-06T15:31:47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2803"/>
    <d v="2015-07-16T00:00:00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2804"/>
    <d v="2014-09-29T10:53:1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2805"/>
    <d v="2015-08-22T12:07:5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2806"/>
    <d v="2015-08-05T11:00:00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2807"/>
    <d v="2015-06-29T20:57:18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2808"/>
    <d v="2015-08-22T20:18:55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2809"/>
    <d v="2016-03-30T14:39:00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2810"/>
    <d v="2014-06-01T03:59:00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2811"/>
    <d v="2015-02-23T11:55:03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2812"/>
    <d v="2015-04-06T04:00:00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2813"/>
    <d v="2016-12-14T17:49: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2814"/>
    <d v="2015-05-09T09:35:1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2815"/>
    <d v="2016-08-07T18:38:29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2816"/>
    <d v="2015-08-02T16:00:00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2817"/>
    <d v="2015-02-28T15:14:22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2818"/>
    <d v="2015-09-23T14:21:2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2819"/>
    <d v="2015-06-14T12:36:49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2820"/>
    <d v="2016-02-26T00:00:00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2821"/>
    <d v="2014-09-23T22:08:55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2822"/>
    <d v="2015-03-27T15:24:52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2823"/>
    <d v="2015-03-31T22:59:00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2824"/>
    <d v="2015-06-13T01:43:00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2825"/>
    <d v="2015-12-04T19:01:26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2826"/>
    <d v="2015-07-10T07:00:00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2827"/>
    <d v="2016-06-03T16:30:00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2828"/>
    <d v="2015-10-02T23:00:00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2829"/>
    <d v="2016-06-02T10:25:18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2830"/>
    <d v="2014-05-12T03:59:00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2831"/>
    <d v="2015-07-16T19:47:50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2832"/>
    <d v="2014-11-23T22:00:00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2833"/>
    <d v="2015-10-11T02:00:00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2834"/>
    <d v="2015-01-30T23:02:10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2835"/>
    <d v="2015-12-05T00:00:00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2836"/>
    <d v="2017-02-18T04:59:00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2837"/>
    <d v="2015-12-09T22:48:0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2838"/>
    <d v="2014-08-13T22:00:00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2839"/>
    <d v="2014-08-25T04:59:00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2840"/>
    <d v="2015-03-18T17:00:00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2841"/>
    <d v="2015-12-13T18:44:57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2842"/>
    <d v="2014-06-21T11:00:0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2843"/>
    <d v="2016-06-13T04:00:0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2844"/>
    <d v="2017-01-04T13:06:2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2845"/>
    <d v="2015-06-08T00:23:53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2846"/>
    <d v="2015-05-29T16:36:34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2847"/>
    <d v="2016-05-23T19:21:05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2848"/>
    <d v="2015-05-29T15:34:19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2849"/>
    <d v="2016-04-23T10:16:40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2850"/>
    <d v="2014-09-06T00:10:11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2851"/>
    <d v="2016-01-29T23:17:0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2852"/>
    <d v="2014-06-21T01:05:0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2853"/>
    <d v="2014-09-14T04:34:57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2854"/>
    <d v="2015-05-07T17:11:5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2855"/>
    <d v="2016-01-29T23:34:0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2856"/>
    <d v="2015-08-08T21:34:00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2857"/>
    <d v="2017-02-20T18:00: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2858"/>
    <d v="2014-12-05T11:28:0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2859"/>
    <d v="2015-10-16T08:41:44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2860"/>
    <d v="2016-06-19T19:12: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2861"/>
    <d v="2015-09-24T14:10:4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2862"/>
    <d v="2014-06-24T18:57:09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2863"/>
    <d v="2014-09-09T16:12:03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2864"/>
    <d v="2015-07-17T13:18:00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2865"/>
    <d v="2015-01-06T02:44:19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2866"/>
    <d v="2016-10-14T22:00:00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2867"/>
    <d v="2016-07-04T04:00:00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2868"/>
    <d v="2016-10-05T19:50:5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2869"/>
    <d v="2016-07-19T14:14:4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2870"/>
    <d v="2014-05-17T04:32:45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2871"/>
    <d v="2014-12-21T17:43:33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2872"/>
    <d v="2015-06-20T02:47:18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2873"/>
    <d v="2015-01-28T19:37:11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2874"/>
    <d v="2017-01-17T20:16:26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2875"/>
    <d v="2016-05-05T03:04:5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2876"/>
    <d v="2015-07-16T17:51:19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2877"/>
    <d v="2016-11-30T17:00:00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2878"/>
    <d v="2015-07-03T14:46:3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2879"/>
    <d v="2016-01-20T17:24:21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2880"/>
    <d v="2015-08-20T17:05:00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2881"/>
    <d v="2014-12-03T15:20:36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2882"/>
    <d v="2016-05-01T14:18:38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2883"/>
    <d v="2016-02-06T04:59:00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2884"/>
    <d v="2014-12-05T17:27:1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2885"/>
    <d v="2015-03-14T00:50:01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2886"/>
    <d v="2015-09-19T03:59:0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2887"/>
    <d v="2015-01-11T10:15:2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2888"/>
    <d v="2014-10-18T04:59:0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2889"/>
    <d v="2014-08-29T20:43:05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2890"/>
    <d v="2014-08-09T03:00:00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2891"/>
    <d v="2016-04-15T20:12:08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2892"/>
    <d v="2014-08-25T21:00:00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2893"/>
    <d v="2015-01-09T02:00:00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2894"/>
    <d v="2015-04-03T22:40:15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2895"/>
    <d v="2014-06-22T21:00:00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2896"/>
    <d v="2016-12-12T06:00:00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2897"/>
    <d v="2015-10-11T15:29:05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2898"/>
    <d v="2015-10-31T15:57: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2899"/>
    <d v="2016-07-24T01:52:38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2900"/>
    <d v="2014-08-09T05:37:12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2901"/>
    <d v="2015-02-07T21:42:19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2902"/>
    <d v="2015-08-24T10:33:16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2903"/>
    <d v="2015-09-09T04:00:18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2904"/>
    <d v="2014-11-09T12:00:00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2905"/>
    <d v="2016-09-07T01:21:5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2906"/>
    <d v="2015-08-01T01:00:00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2907"/>
    <d v="2016-05-14T21:03:57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2908"/>
    <d v="2016-06-08T17:33:39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2909"/>
    <d v="2014-11-25T19:46:0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2910"/>
    <d v="2015-06-12T20:11:27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2911"/>
    <d v="2015-06-27T18:27:06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2912"/>
    <d v="2016-01-15T03:09:34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2913"/>
    <d v="2014-09-06T22:08:59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2914"/>
    <d v="2015-03-14T20:46:34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2915"/>
    <d v="2016-03-16T08:33:10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2916"/>
    <d v="2014-05-19T11:26:29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2917"/>
    <d v="2015-09-16T05:37:2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2918"/>
    <d v="2015-10-29T15:06:47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2919"/>
    <d v="2014-08-05T14:52:09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2920"/>
    <d v="2015-03-25T18:01:10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2921"/>
    <d v="2014-09-25T21:16:44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2922"/>
    <d v="2015-05-18T20:58:47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2923"/>
    <d v="2015-01-24T03:00:0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2924"/>
    <d v="2015-05-09T03:59:00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2925"/>
    <d v="2014-09-11T14:01:08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2926"/>
    <d v="2015-02-23T18:22:59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2927"/>
    <d v="2014-07-15T05:00:00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2928"/>
    <d v="2016-03-04T23:57:26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2929"/>
    <d v="2014-05-25T13:32:38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2930"/>
    <d v="2015-05-07T14:01:04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2931"/>
    <d v="2014-09-15T06:08:00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2932"/>
    <d v="2015-02-21T11:00:00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2933"/>
    <d v="2016-06-04T22:57:33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2934"/>
    <d v="2014-06-15T15:16:04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2935"/>
    <d v="2016-08-29T17:00:00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2936"/>
    <d v="2014-10-13T04:59:00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2937"/>
    <d v="2014-07-13T10:58:33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2938"/>
    <d v="2015-01-30T16:53:34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2939"/>
    <d v="2014-08-28T01:00:00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2940"/>
    <d v="2015-01-18T18:33:38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2941"/>
    <d v="2015-03-01T23:02:35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2942"/>
    <d v="2015-12-16T20:18:00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2943"/>
    <d v="2015-04-13T03:06:2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2944"/>
    <d v="2015-06-07T21:56:38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2945"/>
    <d v="2015-05-24T03:21:0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2946"/>
    <d v="2016-08-15T12:44:52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2947"/>
    <d v="2016-11-24T17:11:00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2948"/>
    <d v="2015-06-02T15:34:53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2949"/>
    <d v="2015-11-19T20:45:17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2950"/>
    <d v="2016-01-23T08:45:52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2951"/>
    <d v="2014-10-05T19:16:13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2952"/>
    <d v="2016-10-17T04:00:00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2953"/>
    <d v="2015-10-08T19:00:21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2954"/>
    <d v="2017-03-16T13:00:03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2955"/>
    <d v="2015-06-16T17:47:29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2956"/>
    <d v="2016-05-04T23:00:50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2957"/>
    <d v="2015-03-27T23:16:12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2958"/>
    <d v="2016-05-08T17:41:57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2959"/>
    <d v="2016-06-07T00:12:05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2960"/>
    <d v="2014-09-11T18:10:23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2961"/>
    <d v="2015-03-26T04:00:00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2962"/>
    <d v="2015-03-01T06:59:00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2963"/>
    <d v="2015-07-02T11:17:04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2964"/>
    <d v="2014-08-06T21:32:00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2965"/>
    <d v="2015-07-07T17:30:33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2966"/>
    <d v="2015-09-16T17:43:32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2967"/>
    <d v="2015-03-09T03:44:52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2968"/>
    <d v="2016-08-17T03:59:00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2969"/>
    <d v="2015-05-03T22:51:00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2970"/>
    <d v="2014-07-18T16:04:11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2971"/>
    <d v="2014-08-31T15:47:58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2972"/>
    <d v="2016-12-05T01:00:00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2973"/>
    <d v="2016-01-01T04:00:00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2974"/>
    <d v="2014-09-26T01:35:00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2975"/>
    <d v="2014-11-27T03:00:00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2976"/>
    <d v="2016-03-13T12:00:00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2977"/>
    <d v="2015-03-23T02:14:00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2978"/>
    <d v="2014-10-20T05:59:00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2979"/>
    <d v="2015-01-06T06:00:00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2980"/>
    <d v="2015-08-24T02:00:00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2981"/>
    <d v="2015-09-23T13:25:5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2982"/>
    <d v="2016-02-11T16:29:03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2983"/>
    <d v="2014-11-11T16:10:36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2984"/>
    <d v="2016-08-24T06:41:21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2985"/>
    <d v="2016-10-31T04:00:00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2986"/>
    <d v="2016-05-01T11:00:06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2987"/>
    <d v="2016-10-13T00:00:00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2988"/>
    <d v="2016-06-20T08:41:2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2989"/>
    <d v="2015-12-21T04:59:00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2990"/>
    <d v="2016-01-07T13:47:00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2991"/>
    <d v="2017-01-27T20:05:30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2992"/>
    <d v="2016-10-09T18:25:10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2993"/>
    <d v="2016-02-20T20:07:47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2994"/>
    <d v="2014-10-03T11:29:3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2995"/>
    <d v="2017-01-19T15:57:51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2996"/>
    <d v="2015-05-26T21:54:00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2997"/>
    <d v="2017-02-27T04:59:00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2998"/>
    <d v="2014-06-16T04:25:00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2999"/>
    <d v="2017-03-01T02:00:00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3000"/>
    <d v="2017-01-31T18:00:00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3001"/>
    <d v="2016-07-13T21:29:42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3002"/>
    <d v="2012-12-26T20:04:12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3003"/>
    <d v="2016-03-01T05:59:00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3004"/>
    <d v="2014-11-15T22:08:44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3005"/>
    <d v="2014-10-06T16:11:45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3006"/>
    <d v="2014-12-14T18:09:51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3007"/>
    <d v="2015-04-25T05:11:23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3008"/>
    <d v="2016-01-21T05:05:19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3009"/>
    <d v="2014-11-26T14:40:40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3010"/>
    <d v="2015-02-21T19:58:39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3011"/>
    <d v="2015-12-23T22:59:00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3012"/>
    <d v="2015-02-10T16:52:1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3013"/>
    <d v="2015-06-21T20:04:0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3014"/>
    <d v="2014-11-05T05:00:00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3015"/>
    <d v="2014-06-11T04:00:00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3016"/>
    <d v="2014-07-18T13:09:12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3017"/>
    <d v="2014-08-20T20:24:03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3018"/>
    <d v="2015-07-20T22:00:00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3019"/>
    <d v="2014-05-27T03:00:00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3020"/>
    <d v="2015-08-14T20:18:53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3021"/>
    <d v="2016-11-22T05:59:00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3022"/>
    <d v="2016-08-27T22:53:29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3023"/>
    <d v="2015-06-11T16:13:06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3024"/>
    <d v="2012-10-06T23:51:15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3025"/>
    <d v="2014-05-30T16:00:00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3026"/>
    <d v="2017-03-03T11:01:32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3027"/>
    <d v="2015-03-20T15:54:11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3028"/>
    <d v="2016-08-15T06:20:2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3029"/>
    <d v="2014-11-18T04:35:00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3030"/>
    <d v="2015-09-16T17:56:1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3031"/>
    <d v="2016-10-14T21:10:47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3032"/>
    <d v="2015-09-11T01:04:19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3033"/>
    <d v="2016-08-18T02:38:45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3034"/>
    <d v="2016-11-01T03:59:00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3035"/>
    <d v="2013-05-04T13:26:4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3036"/>
    <d v="2013-08-16T11:59:00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3037"/>
    <d v="2010-10-02T04:59:00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3038"/>
    <d v="2016-03-04T06:03:17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3039"/>
    <d v="2013-12-29T07:59:00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3040"/>
    <d v="2015-06-26T23:00:00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3041"/>
    <d v="2016-01-20T20:50:48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3042"/>
    <d v="2015-10-06T16:30:47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3043"/>
    <d v="2015-04-16T02:50:00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3044"/>
    <d v="2016-02-02T17:26:38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3045"/>
    <d v="2014-08-22T03:44:15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3046"/>
    <d v="2014-09-10T04:52:00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3047"/>
    <d v="2016-04-27T13:16:00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3048"/>
    <d v="2014-12-31T21:22:00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3049"/>
    <d v="2015-06-14T00:20:55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3050"/>
    <d v="2016-05-05T04:02:40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3051"/>
    <d v="2017-02-08T09:59:05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3052"/>
    <d v="2015-05-28T15:59:00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3053"/>
    <d v="2014-10-02T03:59:0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3054"/>
    <d v="2015-03-02T01:04:0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3055"/>
    <d v="2015-01-09T22:59:5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3056"/>
    <d v="2014-09-29T15:16:24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3057"/>
    <d v="2016-04-03T14:36:51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3058"/>
    <d v="2016-05-20T08:59:0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3059"/>
    <d v="2014-08-08T22:27:26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3060"/>
    <d v="2015-09-28T06:35:34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3061"/>
    <d v="2014-08-13T18:49:08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3062"/>
    <d v="2015-09-30T18:00:00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3063"/>
    <d v="2016-10-22T22:08:58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3064"/>
    <d v="2015-11-22T06:59:00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3065"/>
    <d v="2014-07-30T01:19:32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3066"/>
    <d v="2016-07-10T05:28:5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3067"/>
    <d v="2015-09-09T22:31:19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3068"/>
    <d v="2015-10-16T16:35:52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3069"/>
    <d v="2014-12-14T20:00:3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3070"/>
    <d v="2016-12-07T17:36:09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3071"/>
    <d v="2015-04-21T05:59:00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3072"/>
    <d v="2016-10-30T01:46:0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3073"/>
    <d v="2015-06-14T19:19:00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3074"/>
    <d v="2016-03-10T13:42:39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3075"/>
    <d v="2016-08-19T02:27:20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3076"/>
    <d v="2015-10-09T15:38:43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3077"/>
    <d v="2017-03-02T22:57:58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3078"/>
    <d v="2015-02-26T03:19:55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3079"/>
    <d v="2015-03-22T16:07:15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3080"/>
    <d v="2014-12-27T01:40:44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3081"/>
    <d v="2015-09-20T04:21:31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3082"/>
    <d v="2015-11-15T23:09:06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3083"/>
    <d v="2014-09-01T05:00:00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3084"/>
    <d v="2015-05-05T18:48:00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3085"/>
    <d v="2015-09-29T21:12:39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3086"/>
    <d v="2015-08-17T16:05:59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3087"/>
    <d v="2016-12-21T04:36:30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3088"/>
    <d v="2015-01-08T13:41:00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3089"/>
    <d v="2016-07-09T01:59:00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3090"/>
    <d v="2015-05-01T18:39:05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3091"/>
    <d v="2016-08-14T22:45: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3092"/>
    <d v="2015-10-15T22:00:00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3093"/>
    <d v="2014-06-01T03:59:00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3094"/>
    <d v="2015-09-20T19:05:56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3095"/>
    <d v="2016-08-01T00:36:2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3096"/>
    <d v="2015-05-20T19:48:46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3097"/>
    <d v="2016-10-07T14:00:00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3098"/>
    <d v="2016-02-08T00:17:00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3099"/>
    <d v="2016-02-12T04:33:11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3100"/>
    <d v="2014-10-20T14:56:1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3101"/>
    <d v="2015-07-16T07:56:00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3102"/>
    <d v="2016-08-23T08:10:18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3103"/>
    <d v="2015-06-12T03:45:06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3104"/>
    <d v="2015-02-03T02:00:00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3105"/>
    <d v="2014-10-19T05:00:00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3106"/>
    <d v="2015-09-16T22:00:00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3107"/>
    <d v="2015-05-11T19:32:31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3108"/>
    <d v="2015-04-28T15:19:54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3109"/>
    <d v="2014-08-28T03:00:10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3110"/>
    <d v="2017-02-19T00:45:19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3111"/>
    <d v="2014-10-04T14:17:00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3112"/>
    <d v="2016-11-01T02:55:34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3113"/>
    <d v="2015-04-17T17:33:02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3114"/>
    <d v="2014-09-21T15:10:5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3115"/>
    <d v="2016-06-05T10:43:47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3116"/>
    <d v="2015-04-01T12:22:05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3117"/>
    <d v="2016-05-27T13:12:0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3118"/>
    <d v="2016-07-02T15:35:23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3119"/>
    <d v="2015-03-27T00:05:32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3120"/>
    <d v="2016-05-05T21:36:36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3121"/>
    <d v="2014-09-26T16:18:55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3122"/>
    <d v="2016-11-09T23:22:12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3123"/>
    <d v="2016-07-09T23:49:5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3124"/>
    <d v="2015-02-02T18:43:21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3125"/>
    <d v="2016-01-07T04:57:52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3126"/>
    <d v="2016-03-27T23:26:02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3127"/>
    <d v="2015-03-01T20:33:49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3128"/>
    <d v="2017-03-16T18:49:01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3129"/>
    <d v="2017-04-18T19:13:39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3130"/>
    <d v="2017-04-14T04:59:00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3131"/>
    <d v="2017-04-08T12:54:0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3132"/>
    <d v="2017-04-21T07:24:2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3133"/>
    <d v="2017-03-24T12:33:54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3134"/>
    <d v="2017-03-27T16:16:59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3135"/>
    <d v="2017-04-04T03:38:41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3136"/>
    <d v="2017-03-31T22:59:00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3137"/>
    <d v="2017-05-03T19:12:0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3138"/>
    <d v="2017-04-03T15:30:07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3139"/>
    <d v="2017-03-25T04:33:0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3140"/>
    <d v="2017-04-07T16:15:03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3141"/>
    <d v="2017-04-16T20:00:00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3142"/>
    <d v="2017-03-19T11:18:59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3143"/>
    <d v="2017-04-09T08:35:56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3144"/>
    <d v="2017-03-19T06:00:00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3145"/>
    <d v="2017-03-27T23:58:54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3146"/>
    <d v="2017-04-16T15:22:46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3147"/>
    <d v="2014-11-07T00:15:5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3148"/>
    <d v="2014-10-01T04:00:00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3149"/>
    <d v="2012-12-07T02:00:00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3150"/>
    <d v="2011-01-25T04:00:00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3151"/>
    <d v="2014-09-10T20:09:34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3152"/>
    <d v="2013-11-02T20:49:27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3153"/>
    <d v="2011-05-01T04:59:00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3154"/>
    <d v="2012-04-01T20:00:58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3155"/>
    <d v="2012-12-20T11:58:45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3156"/>
    <d v="2012-06-01T22:52:24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3157"/>
    <d v="2014-07-19T05:00:00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3158"/>
    <d v="2013-07-22T20:09:12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3159"/>
    <d v="2012-01-18T23:00:00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3160"/>
    <d v="2014-08-13T04:59:00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3161"/>
    <d v="2014-10-15T12:52:02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3162"/>
    <d v="2014-07-07T02:00:00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3163"/>
    <d v="2014-06-15T18:05:25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3164"/>
    <d v="2014-06-09T19:20:15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3165"/>
    <d v="2011-05-03T03:59:00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3166"/>
    <d v="2014-11-26T07:59:00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3167"/>
    <d v="2014-08-02T04:13:01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3168"/>
    <d v="2014-06-13T22:00:00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3169"/>
    <d v="2013-12-13T04:59:00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3170"/>
    <d v="2014-07-02T04:00:00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3171"/>
    <d v="2016-05-06T14:35:58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3172"/>
    <d v="2012-02-14T17:31:08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3173"/>
    <d v="2014-09-26T21:04:52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3174"/>
    <d v="2014-08-25T20:45:08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3175"/>
    <d v="2011-02-17T21:17:07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3176"/>
    <d v="2013-08-18T15:00:00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3177"/>
    <d v="2014-06-21T16:00:09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3178"/>
    <d v="2014-07-16T14:31:15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3179"/>
    <d v="2013-05-06T16:51:1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3180"/>
    <d v="2014-06-20T09:54:09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3181"/>
    <d v="2014-06-15T16:00:00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3182"/>
    <d v="2012-01-31T17:00:00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3183"/>
    <d v="2013-08-23T19:04:29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3184"/>
    <d v="2014-07-01T23:50:31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3185"/>
    <d v="2014-07-16T23:27:21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3186"/>
    <d v="2014-09-16T21:00:00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3187"/>
    <d v="2014-08-04T15:59:33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3188"/>
    <d v="2015-06-10T09:58:22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3189"/>
    <d v="2015-05-24T08:18:5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3190"/>
    <d v="2016-12-09T04:37:55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3191"/>
    <d v="2016-08-16T18:07:49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3192"/>
    <d v="2015-02-28T22:00:00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3193"/>
    <d v="2015-02-20T23:14:1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3194"/>
    <d v="2015-07-27T01:29:58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3195"/>
    <d v="2015-02-12T14:15:4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3196"/>
    <d v="2015-08-01T14:00: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3197"/>
    <d v="2015-02-04T11:50:18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3198"/>
    <d v="2015-02-16T10:11:1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3199"/>
    <d v="2014-09-06T21:00:00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3200"/>
    <d v="2016-04-30T05:34:0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3201"/>
    <d v="2014-08-31T18:24:37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3202"/>
    <d v="2015-12-14T05:59:00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3203"/>
    <d v="2015-09-25T23:43:42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3204"/>
    <d v="2015-07-17T16:14:0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3205"/>
    <d v="2015-05-01T08:59:32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3206"/>
    <d v="2015-09-19T06:37:31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3207"/>
    <d v="2015-04-23T05:40:07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3208"/>
    <d v="2014-07-28T14:31:1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3209"/>
    <d v="2014-06-20T23:00:00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3210"/>
    <d v="2012-06-01T03:59:00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3211"/>
    <d v="2014-08-15T02:00:00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3212"/>
    <d v="2014-08-08T19:05:51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3213"/>
    <d v="2015-07-26T18:19:19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3214"/>
    <d v="2016-01-05T23:55:00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3215"/>
    <d v="2015-09-10T03:59:00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3216"/>
    <d v="2015-07-11T14:30:00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3217"/>
    <d v="2016-11-04T13:06:24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3218"/>
    <d v="2014-12-31T00:00:00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3219"/>
    <d v="2015-03-22T22:35:47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3220"/>
    <d v="2017-03-12T21:00:00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3221"/>
    <d v="2015-07-05T16:43:23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3222"/>
    <d v="2015-10-24T21:29:00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3223"/>
    <d v="2015-08-20T20:02:56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3224"/>
    <d v="2017-01-10T05:00:00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3225"/>
    <d v="2016-06-03T21:00:00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3226"/>
    <d v="2015-10-30T14:00:1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3227"/>
    <d v="2017-01-17T21:10:36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3228"/>
    <d v="2015-12-17T04:59:00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3229"/>
    <d v="2014-11-20T07:59:5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3230"/>
    <d v="2014-10-01T03:59:00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3231"/>
    <d v="2016-04-16T22:39:07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3232"/>
    <d v="2016-05-04T03:59:00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3233"/>
    <d v="2017-03-02T19:19:1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3234"/>
    <d v="2017-02-01T23:31:00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3235"/>
    <d v="2016-07-01T08:20:51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3236"/>
    <d v="2016-12-28T22:00:33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3237"/>
    <d v="2015-09-29T03:59:00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3238"/>
    <d v="2015-07-01T12:14:5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3239"/>
    <d v="2015-10-25T23:59:00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3240"/>
    <d v="2017-02-16T23:00:00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3241"/>
    <d v="2014-10-14T06:59:00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3242"/>
    <d v="2014-09-19T18:08:1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3243"/>
    <d v="2015-10-09T00:00:00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3244"/>
    <d v="2016-12-01T17:39:42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3245"/>
    <d v="2015-06-12T02:00:00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3246"/>
    <d v="2015-09-12T03:59:00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3247"/>
    <d v="2015-07-12T10:25:12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3248"/>
    <d v="2015-04-04T20:19:17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3249"/>
    <d v="2015-06-20T17:55:14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3250"/>
    <d v="2014-11-05T18:48:44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3251"/>
    <d v="2015-06-21T17:32:46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3252"/>
    <d v="2016-09-07T11:20:40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3253"/>
    <d v="2016-09-08T03:45:0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3254"/>
    <d v="2015-03-26T01:03:29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3255"/>
    <d v="2014-10-07T18:26:15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3256"/>
    <d v="2015-06-11T03:59:00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3257"/>
    <d v="2017-02-22T13:25:52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3258"/>
    <d v="2015-01-08T21:17:41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3259"/>
    <d v="2016-10-01T03:59:00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3260"/>
    <d v="2015-11-30T17:08:38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3261"/>
    <d v="2015-07-16T17:24:3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3262"/>
    <d v="2014-12-22T04:00:00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3263"/>
    <d v="2015-10-30T21:00:00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3264"/>
    <d v="2015-01-28T22:00:00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3265"/>
    <d v="2015-12-03T17:00:00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3266"/>
    <d v="2015-06-12T21:00:00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3267"/>
    <d v="2015-07-17T18:11:00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3268"/>
    <d v="2016-08-24T21:42:08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3269"/>
    <d v="2015-06-16T11:00:00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3270"/>
    <d v="2015-07-12T12:47:45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3271"/>
    <d v="2014-11-02T11:29:3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3272"/>
    <d v="2015-11-06T13:00:09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3273"/>
    <d v="2016-09-14T19:00:00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3274"/>
    <d v="2016-03-15T21:00:00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3275"/>
    <d v="2015-02-09T04:30:00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3276"/>
    <d v="2016-04-01T03:59:00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3277"/>
    <d v="2014-11-18T17:23:26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3278"/>
    <d v="2015-05-30T20:21:4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3279"/>
    <d v="2016-04-01T01:27:39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3280"/>
    <d v="2015-06-01T05:00:00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3281"/>
    <d v="2015-09-02T00:28:2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3282"/>
    <d v="2016-04-29T04:39:48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3283"/>
    <d v="2016-02-10T21:00:00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3284"/>
    <d v="2016-01-29T05:59:00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3285"/>
    <d v="2017-02-28T05:00:00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3286"/>
    <d v="2016-08-15T20:09:4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3287"/>
    <d v="2015-11-28T18:00:28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3288"/>
    <d v="2016-06-20T23:00:00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3289"/>
    <d v="2017-02-20T08:50:0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3290"/>
    <d v="2017-03-11T12:21:31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3291"/>
    <d v="2015-09-17T03:59:00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3292"/>
    <d v="2015-12-04T19:29:08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3293"/>
    <d v="2017-03-04T10:12:3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3294"/>
    <d v="2015-06-16T12:59:14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3295"/>
    <d v="2016-09-26T10:37:09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3296"/>
    <d v="2015-11-22T22:00:00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3297"/>
    <d v="2015-07-27T22:59:00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3298"/>
    <d v="2015-09-13T00:00:00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3299"/>
    <d v="2015-10-14T22:01:0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3300"/>
    <d v="2015-04-29T17:51:0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3301"/>
    <d v="2016-08-01T06:59:00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3302"/>
    <d v="2016-12-07T08:26:16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3303"/>
    <d v="2015-03-28T14:38:04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3304"/>
    <d v="2016-12-22T14:59:12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3305"/>
    <d v="2015-07-31T20:32:28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3306"/>
    <d v="2016-06-10T03:00:00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3307"/>
    <d v="2016-05-15T01:22:19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3308"/>
    <d v="2016-04-13T21:02:45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3309"/>
    <d v="2016-10-16T15:36: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3310"/>
    <d v="2015-10-06T22:17:05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3311"/>
    <d v="2015-10-17T07:00:10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3312"/>
    <d v="2016-11-11T22:00:00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3313"/>
    <d v="2016-01-27T01:00:00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3314"/>
    <d v="2015-05-08T20:05:00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3315"/>
    <d v="2016-05-06T07:17:21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3316"/>
    <d v="2014-08-08T13:54:00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3317"/>
    <d v="2016-06-08T00:57:0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3318"/>
    <d v="2016-04-11T02:30:00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3319"/>
    <d v="2015-01-31T14:03:06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3320"/>
    <d v="2016-06-22T01:05:57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3321"/>
    <d v="2014-10-16T03:59:00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3322"/>
    <d v="2016-06-22T03:55:00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3323"/>
    <d v="2016-09-25T08:46:48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3324"/>
    <d v="2016-06-05T13:59:50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3325"/>
    <d v="2015-04-05T17:51:17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3326"/>
    <d v="2015-03-08T16:08:25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3327"/>
    <d v="2016-05-08T08:59:26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3328"/>
    <d v="2014-07-05T01:00:00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3329"/>
    <d v="2014-07-27T23:00:00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3330"/>
    <d v="2015-04-01T20:17:48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3331"/>
    <d v="2015-10-06T16:44:4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3332"/>
    <d v="2014-07-19T20:38:50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3333"/>
    <d v="2015-06-15T16:14:40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3334"/>
    <d v="2015-07-30T12:30:22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3335"/>
    <d v="2014-08-03T23:00:00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3336"/>
    <d v="2016-04-05T08:34:06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3337"/>
    <d v="2014-10-10T21:00:00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3338"/>
    <d v="2017-02-24T13:48:00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3339"/>
    <d v="2016-07-28T15:58:38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3340"/>
    <d v="2016-12-06T23:22:34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3341"/>
    <d v="2016-06-12T17:00:00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3342"/>
    <d v="2015-04-01T04:59:00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3343"/>
    <d v="2016-04-13T13:18:00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3344"/>
    <d v="2014-08-30T04:48: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3345"/>
    <d v="2015-04-18T00:37:0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3346"/>
    <d v="2015-02-26T00:35:10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3347"/>
    <d v="2016-05-08T21:00:00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3348"/>
    <d v="2016-04-30T03:59:00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3349"/>
    <d v="2016-06-13T17:00:00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3350"/>
    <d v="2015-11-29T23:00:00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3351"/>
    <d v="2014-07-23T11:00:00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3352"/>
    <d v="2016-07-01T23:00:00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3353"/>
    <d v="2016-05-02T23:00:00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3354"/>
    <d v="2015-10-29T04:01:00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3355"/>
    <d v="2016-05-10T11:17:00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3356"/>
    <d v="2016-07-15T19:34:32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3357"/>
    <d v="2014-08-01T10:01:50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3358"/>
    <d v="2014-11-19T08:27:59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3359"/>
    <d v="2017-02-25T01:22:14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3360"/>
    <d v="2016-12-14T15:59:00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3361"/>
    <d v="2014-09-01T15:59:00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3362"/>
    <d v="2015-03-07T04:55:00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3363"/>
    <d v="2014-08-19T16:00:00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3364"/>
    <d v="2016-03-15T21:00:00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3365"/>
    <d v="2015-12-13T02:26:32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3366"/>
    <d v="2015-05-13T01:37:17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3367"/>
    <d v="2015-08-01T22:24:54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3368"/>
    <d v="2015-01-01T05:00:00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3369"/>
    <d v="2017-01-15T00:59:40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3370"/>
    <d v="2016-12-17T08:00:00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3371"/>
    <d v="2015-12-02T20:59:25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3372"/>
    <d v="2014-08-25T04:59:00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3373"/>
    <d v="2015-07-18T16:00:00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3374"/>
    <d v="2015-10-28T17:33:3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3375"/>
    <d v="2014-05-18T14:39:33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3376"/>
    <d v="2015-04-25T15:49:5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3377"/>
    <d v="2015-03-20T16:56:00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3378"/>
    <d v="2014-08-31T13:08:00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3379"/>
    <d v="2015-08-26T23:00:00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3380"/>
    <d v="2014-11-29T23:52:58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3381"/>
    <d v="2015-03-11T03:26:23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3382"/>
    <d v="2016-08-01T22:59:00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3383"/>
    <d v="2016-06-23T18:47:00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3384"/>
    <d v="2015-11-21T03:00:00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3385"/>
    <d v="2014-12-10T20:49:12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3386"/>
    <d v="2014-12-03T15:28:26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3387"/>
    <d v="2014-12-14T18:18:0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3388"/>
    <d v="2015-06-18T11:04:01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3389"/>
    <d v="2016-06-03T13:31:2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3390"/>
    <d v="2014-07-10T18:35:45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3391"/>
    <d v="2014-08-08T22:28:00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3392"/>
    <d v="2016-05-06T20:17:35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3393"/>
    <d v="2014-11-06T00:46:00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3394"/>
    <d v="2014-07-27T14:17:2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3395"/>
    <d v="2015-05-30T18:10:00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3396"/>
    <d v="2014-06-01T03:59:00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3397"/>
    <d v="2016-02-18T22:00:00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3398"/>
    <d v="2014-11-21T17:00:00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3399"/>
    <d v="2015-02-21T22:05:25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3400"/>
    <d v="2014-08-28T22:53:34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3401"/>
    <d v="2015-08-07T17:22:2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3402"/>
    <d v="2015-11-12T02:31:00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3403"/>
    <d v="2015-06-25T11:05:24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3404"/>
    <d v="2015-06-17T12:05:02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3405"/>
    <d v="2016-03-01T23:59:00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3406"/>
    <d v="2014-07-16T11:49:36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3407"/>
    <d v="2014-07-06T10:08:09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3408"/>
    <d v="2014-07-18T23:48:2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3409"/>
    <d v="2016-07-31T20:58:00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3410"/>
    <d v="2016-06-06T07:00:00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3411"/>
    <d v="2015-10-08T00:32:52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3412"/>
    <d v="2014-09-27T23:01:02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3413"/>
    <d v="2015-02-28T04:59:00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3414"/>
    <d v="2016-12-01T07:59:00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3415"/>
    <d v="2016-04-17T23:30:00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3416"/>
    <d v="2015-04-23T18:30:00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3417"/>
    <d v="2014-10-26T00:43:00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3418"/>
    <d v="2014-05-23T20:01:47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3419"/>
    <d v="2016-04-06T21:30:00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3420"/>
    <d v="2016-02-14T00:00:00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3421"/>
    <d v="2015-03-04T18:59:23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3422"/>
    <d v="2015-12-14T00:00:00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3423"/>
    <d v="2015-04-24T21:52:21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3424"/>
    <d v="2015-02-05T06:59:00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3425"/>
    <d v="2014-10-04T14:48:5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3426"/>
    <d v="2014-09-21T02:00:00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3427"/>
    <d v="2014-07-02T15:29:1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3428"/>
    <d v="2015-02-28T17:00:00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3429"/>
    <d v="2016-11-02T00:31:01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3430"/>
    <d v="2014-07-30T22:41:41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3431"/>
    <d v="2014-08-18T17:32:33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3432"/>
    <d v="2016-02-05T22:00:00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3433"/>
    <d v="2014-06-17T03:00:00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3434"/>
    <d v="2014-07-10T09:07: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3435"/>
    <d v="2016-08-07T03:00:00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3436"/>
    <d v="2014-08-21T16:28:00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3437"/>
    <d v="2015-08-19T17:03:40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3438"/>
    <d v="2015-05-02T21:00:00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3439"/>
    <d v="2016-01-19T04:59:00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3440"/>
    <d v="2014-07-11T16:15:00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3441"/>
    <d v="2015-11-13T20:17:00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3442"/>
    <d v="2015-05-30T20:11:12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3443"/>
    <d v="2014-09-09T12:35:46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3444"/>
    <d v="2016-06-08T13:59:00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3445"/>
    <d v="2015-10-23T12:43:56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3446"/>
    <d v="2015-02-05T12:20:00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3447"/>
    <d v="2016-03-18T20:20:1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3448"/>
    <d v="2014-12-17T02:51:29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3449"/>
    <d v="2016-07-09T04:00:00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3450"/>
    <d v="2015-04-02T15:54:31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3451"/>
    <d v="2015-04-21T17:22:07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3452"/>
    <d v="2014-07-23T03:59:00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3453"/>
    <d v="2016-08-13T23:29:1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3454"/>
    <d v="2014-07-31T16:45:5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3455"/>
    <d v="2016-10-13T18:00:2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3456"/>
    <d v="2014-08-01T06:59:00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3457"/>
    <d v="2015-02-12T05:59:00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3458"/>
    <d v="2015-02-03T04:27:00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3459"/>
    <d v="2016-05-20T11:31:00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3460"/>
    <d v="2014-08-15T12:39:12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3461"/>
    <d v="2016-10-29T03:00:00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3462"/>
    <d v="2015-07-10T18:00:00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3463"/>
    <d v="2016-10-11T03:59:00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3464"/>
    <d v="2016-08-23T03:07:17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3465"/>
    <d v="2015-08-09T16:00:00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3466"/>
    <d v="2016-04-19T23:27:30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3467"/>
    <d v="2015-03-20T15:07:1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3468"/>
    <d v="2016-09-21T03:00:00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3469"/>
    <d v="2016-04-28T15:24:05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3470"/>
    <d v="2016-07-15T21:38:00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3471"/>
    <d v="2014-08-31T20:00:00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3472"/>
    <d v="2014-11-06T05:59:00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3473"/>
    <d v="2015-03-20T20:27:00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3474"/>
    <d v="2016-07-20T12:02:11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3475"/>
    <d v="2014-11-03T00:00:0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3476"/>
    <d v="2014-10-27T03:00:00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3477"/>
    <d v="2015-05-17T03:00:00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3478"/>
    <d v="2015-03-16T21:00:00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3479"/>
    <d v="2014-06-21T20:31:20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3480"/>
    <d v="2015-07-10T21:00:00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3481"/>
    <d v="2015-01-02T05:56:28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3482"/>
    <d v="2014-07-06T18:31:06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3483"/>
    <d v="2014-07-03T16:03:01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3484"/>
    <d v="2016-06-15T18:14:59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3485"/>
    <d v="2016-02-02T16:38:00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3486"/>
    <d v="2015-06-03T06:59:00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3487"/>
    <d v="2015-06-24T22:34:12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3488"/>
    <d v="2015-04-17T16:00:00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3489"/>
    <d v="2014-05-24T21:00:00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3490"/>
    <d v="2016-04-13T19:15:24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3491"/>
    <d v="2015-05-18T05:59:4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3492"/>
    <d v="2015-10-26T00:13:17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3493"/>
    <d v="2014-08-17T05:11:00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3494"/>
    <d v="2016-11-26T06:00:00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3495"/>
    <d v="2014-11-01T17:18:00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3496"/>
    <d v="2016-09-11T20:19:26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3497"/>
    <d v="2016-06-02T22:00:00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3498"/>
    <d v="2016-05-28T21:44:00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3499"/>
    <d v="2015-07-01T06:59:00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3500"/>
    <d v="2016-03-07T04:59:00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3501"/>
    <d v="2015-09-11T18:19:55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3502"/>
    <d v="2016-03-16T03:59:00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3503"/>
    <d v="2016-07-24T11:28:48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3504"/>
    <d v="2015-11-19T18:58:11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3505"/>
    <d v="2014-05-13T04:00:00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3506"/>
    <d v="2014-08-23T17:37:20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3507"/>
    <d v="2016-05-31T22:08:57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3508"/>
    <d v="2016-05-10T21:00:00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3509"/>
    <d v="2014-11-21T04:55:00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3510"/>
    <d v="2014-07-02T14:54:0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3511"/>
    <d v="2014-11-07T18:30:00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3512"/>
    <d v="2015-04-23T11:53:1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3513"/>
    <d v="2014-06-04T04:59:00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3514"/>
    <d v="2015-02-02T04:59:00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3515"/>
    <d v="2015-05-31T18:32:51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3516"/>
    <d v="2014-09-08T03:00:00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3517"/>
    <d v="2014-07-04T11:00:00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3518"/>
    <d v="2014-10-02T14:21:00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3519"/>
    <d v="2015-03-04T14:22:30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3520"/>
    <d v="2015-09-06T13:47:00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3521"/>
    <d v="2014-09-29T08:40:20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3522"/>
    <d v="2015-09-15T10:06:00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3523"/>
    <d v="2016-09-25T23:00:00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3524"/>
    <d v="2014-09-13T04:00:00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3525"/>
    <d v="2015-08-09T16:00:00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3526"/>
    <d v="2016-04-28T05:59:00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3527"/>
    <d v="2015-07-11T03:59:00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3528"/>
    <d v="2017-01-18T12:01:58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3529"/>
    <d v="2015-07-13T01:00:00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3530"/>
    <d v="2016-04-10T20:00:00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3531"/>
    <d v="2016-06-30T15:42:1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3532"/>
    <d v="2014-09-18T03:59:00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3533"/>
    <d v="2015-11-11T19:16:07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3534"/>
    <d v="2015-10-01T15:00:2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3535"/>
    <d v="2015-10-02T18:00:00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3536"/>
    <d v="2015-12-20T11:59:00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3537"/>
    <d v="2014-11-17T07:59:00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3538"/>
    <d v="2016-08-17T10:05:40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3539"/>
    <d v="2016-09-08T18:08:42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3540"/>
    <d v="2016-06-26T00:04:51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3541"/>
    <d v="2015-08-31T17:31:1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3542"/>
    <d v="2014-09-07T14:23:42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3543"/>
    <d v="2015-06-25T18:07:39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3544"/>
    <d v="2015-03-07T19:57:3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3545"/>
    <d v="2015-04-11T19:22:39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3546"/>
    <d v="2015-04-01T03:59:00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3547"/>
    <d v="2016-05-14T03:59:00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3548"/>
    <d v="2016-03-05T01:00:00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3549"/>
    <d v="2015-09-04T09:27:53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3550"/>
    <d v="2016-05-02T21:26:38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3551"/>
    <d v="2014-05-22T22:07:00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3552"/>
    <d v="2014-06-28T14:05:24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3553"/>
    <d v="2015-08-12T00:00:00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3554"/>
    <d v="2015-02-11T17:00:00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3555"/>
    <d v="2016-11-17T11:36:34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3556"/>
    <d v="2014-08-17T15:35:24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3557"/>
    <d v="2014-05-05T06:38:31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3558"/>
    <d v="2015-06-26T21:00:00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3559"/>
    <d v="2015-07-31T08:58:00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3560"/>
    <d v="2015-05-27T02:45:00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3561"/>
    <d v="2015-08-05T18:36:00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3562"/>
    <d v="2016-03-13T22:00:00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3563"/>
    <d v="2016-08-01T19:00:00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3564"/>
    <d v="2015-10-05T16:00:00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3565"/>
    <d v="2014-12-31T17:50:08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3566"/>
    <d v="2015-01-23T12:11:2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3567"/>
    <d v="2015-06-10T19:27:2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3568"/>
    <d v="2014-09-17T17:46:34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3569"/>
    <d v="2015-01-08T16:31:36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3570"/>
    <d v="2014-12-31T07:00:00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3571"/>
    <d v="2014-10-30T20:36:53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3572"/>
    <d v="2015-06-21T13:41:22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3573"/>
    <d v="2014-11-08T10:00:46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3574"/>
    <d v="2014-11-13T23:37:2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3575"/>
    <d v="2016-08-11T03:59:00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3576"/>
    <d v="2016-12-05T14:10:54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3577"/>
    <d v="2015-04-26T06:28:00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3578"/>
    <d v="2016-04-30T17:36:1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3579"/>
    <d v="2016-03-31T17:17:36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3580"/>
    <d v="2015-03-01T04:59:00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3581"/>
    <d v="2014-07-30T11:18:30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3582"/>
    <d v="2016-04-05T02:18:02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3583"/>
    <d v="2016-04-18T09:13: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3584"/>
    <d v="2015-07-13T07:35:4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3585"/>
    <d v="2014-12-21T17:11:30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3586"/>
    <d v="2016-09-23T16:44:30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3587"/>
    <d v="2016-06-27T19:00:00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3588"/>
    <d v="2015-04-29T23:00:00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3589"/>
    <d v="2015-05-26T15:32:27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3590"/>
    <d v="2014-10-20T08:00:34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3591"/>
    <d v="2015-01-24T04:59:00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3592"/>
    <d v="2015-02-11T04:59:00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3593"/>
    <d v="2015-01-05T20:26:00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3594"/>
    <d v="2016-09-04T01:36:22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3595"/>
    <d v="2015-03-13T06:59:00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3596"/>
    <d v="2014-08-26T17:09:42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3597"/>
    <d v="2016-03-03T05:59:00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3598"/>
    <d v="2014-09-03T04:59:00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3599"/>
    <d v="2015-08-30T00:00:00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3600"/>
    <d v="2016-10-13T20:22:44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3601"/>
    <d v="2015-01-16T23:58:02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3602"/>
    <d v="2016-05-17T21:27:59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3603"/>
    <d v="2015-11-05T21:44:40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3604"/>
    <d v="2016-04-29T06:59:00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3605"/>
    <d v="2016-02-13T19:02:0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3606"/>
    <d v="2016-08-14T14:30:57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3607"/>
    <d v="2015-12-15T00:00:00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3608"/>
    <d v="2016-06-17T14:00:00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3609"/>
    <d v="2016-03-30T22:48:05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3610"/>
    <d v="2015-08-17T10:22: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3611"/>
    <d v="2015-04-08T08:53:2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3612"/>
    <d v="2014-06-09T17:26:51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3613"/>
    <d v="2014-06-28T14:09:34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3614"/>
    <d v="2015-06-19T01:00:16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3615"/>
    <d v="2015-12-10T14:14:5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3616"/>
    <d v="2015-03-19T21:47:44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3617"/>
    <d v="2017-02-28T00:00:00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3618"/>
    <d v="2015-06-03T15:04:10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3619"/>
    <d v="2016-11-19T22:00:00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3620"/>
    <d v="2015-03-05T04:00:00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3621"/>
    <d v="2016-09-30T21:00:00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3622"/>
    <d v="2014-09-28T03:23:00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3623"/>
    <d v="2014-07-26T07:00:00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3624"/>
    <d v="2016-08-23T18:34:50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3625"/>
    <d v="2015-07-02T15:39:37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3626"/>
    <d v="2014-08-16T16:00:57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3627"/>
    <d v="2016-05-21T03:59:00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3628"/>
    <d v="2015-12-13T20:59:56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3629"/>
    <d v="2016-05-05T17:00:0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3630"/>
    <d v="2014-11-29T21:19:5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3631"/>
    <d v="2014-09-23T03:59:00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3632"/>
    <d v="2014-11-23T22:29:09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3633"/>
    <d v="2016-11-19T01:00:00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3634"/>
    <d v="2017-01-14T03:59:00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3635"/>
    <d v="2016-04-20T21:11:1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3636"/>
    <d v="2015-09-14T16:40:29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3637"/>
    <d v="2015-01-01T16:48:55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3638"/>
    <d v="2015-04-19T15:08:52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3639"/>
    <d v="2016-10-07T15:11:0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3640"/>
    <d v="2015-05-10T18:45:30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3641"/>
    <d v="2014-10-05T05:00:0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3642"/>
    <d v="2015-11-30T17:00:00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3643"/>
    <d v="2015-11-17T04:27:19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3644"/>
    <d v="2016-03-08T04:59:00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3645"/>
    <d v="2016-11-22T00:17:18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3646"/>
    <d v="2015-06-16T23:30:00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3647"/>
    <d v="2016-09-30T17:58:47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3648"/>
    <d v="2014-10-05T07:00:45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3649"/>
    <d v="2014-06-16T17:06:34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3650"/>
    <d v="2016-02-02T11:29:44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3651"/>
    <d v="2014-08-10T15:59:00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3652"/>
    <d v="2016-08-25T03:59:00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3653"/>
    <d v="2015-08-05T08:43:2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3654"/>
    <d v="2016-04-03T17:00:00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3655"/>
    <d v="2015-07-18T06:59:00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3656"/>
    <d v="2017-02-01T22:59:00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3657"/>
    <d v="2016-06-01T21:42:00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3658"/>
    <d v="2014-07-02T03:59:00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3659"/>
    <d v="2015-03-19T14:39:00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3660"/>
    <d v="2014-12-23T21:08:45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3661"/>
    <d v="2016-04-10T04:00:00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3662"/>
    <d v="2015-03-31T04:16:54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3663"/>
    <d v="2016-12-21T11:50:30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3664"/>
    <d v="2016-06-16T05:58:09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3665"/>
    <d v="2015-10-28T19:54:00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3666"/>
    <d v="2014-07-24T07:00:00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3667"/>
    <d v="2015-07-18T23:16:59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3668"/>
    <d v="2015-07-23T18:33:00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3669"/>
    <d v="2015-06-11T16:12:17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3670"/>
    <d v="2015-05-31T23:00:00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3671"/>
    <d v="2014-07-21T03:59:00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3672"/>
    <d v="2014-09-26T22:43:0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3673"/>
    <d v="2014-11-05T12:52:00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3674"/>
    <d v="2016-09-03T20:57:09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3675"/>
    <d v="2016-05-15T23:00:00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3676"/>
    <d v="2014-09-12T19:34:44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3677"/>
    <d v="2014-07-03T03:59:00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3678"/>
    <d v="2015-05-31T12:44:58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3679"/>
    <d v="2014-07-01T04:59:00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3680"/>
    <d v="2016-10-05T10:53:54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3681"/>
    <d v="2016-01-15T15:38:10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3682"/>
    <d v="2014-06-16T06:59:00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3683"/>
    <d v="2016-10-20T02:48:16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3684"/>
    <d v="2015-09-02T04:19:46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3685"/>
    <d v="2014-05-19T21:00:00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3686"/>
    <d v="2015-08-29T03:59:00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3687"/>
    <d v="2014-06-27T05:14:15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3688"/>
    <d v="2014-08-08T18:53:24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3689"/>
    <d v="2015-06-21T22:25:00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3690"/>
    <d v="2014-11-27T15:21:23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3691"/>
    <d v="2015-03-02T04:59:00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3692"/>
    <d v="2014-09-19T00:00:00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3693"/>
    <d v="2015-11-30T22:30:00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3694"/>
    <d v="2016-06-06T02:00:00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3695"/>
    <d v="2015-01-11T20:53:30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3696"/>
    <d v="2015-02-13T14:48:36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3697"/>
    <d v="2016-05-10T11:10:48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3698"/>
    <d v="2016-03-02T19:21:27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3699"/>
    <d v="2014-10-15T14:26:56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3700"/>
    <d v="2014-09-30T16:00:00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3701"/>
    <d v="2015-06-04T12:59:5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3702"/>
    <d v="2016-07-10T22:59:00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3703"/>
    <d v="2016-08-13T06:59:00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3704"/>
    <d v="2016-05-31T16:33:14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3705"/>
    <d v="2014-06-23T18:00:00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3706"/>
    <d v="2014-09-12T21:55:49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3707"/>
    <d v="2016-07-22T05:26:00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3708"/>
    <d v="2014-07-04T03:24:46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3709"/>
    <d v="2014-06-25T16:59:06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3710"/>
    <d v="2015-04-03T13:49:48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3711"/>
    <d v="2014-06-15T16:00:00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3712"/>
    <d v="2015-05-31T06:59:00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3713"/>
    <d v="2016-06-04T17:42:46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3714"/>
    <d v="2015-05-26T03:59:00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3715"/>
    <d v="2015-03-31T12:52:00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3716"/>
    <d v="2016-01-21T21:18:29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3717"/>
    <d v="2015-05-09T20:47:29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3718"/>
    <d v="2015-02-27T17:11:15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3719"/>
    <d v="2015-06-22T17:31:06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3720"/>
    <d v="2015-07-02T23:50:06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3721"/>
    <d v="2014-11-05T23:28:04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3722"/>
    <d v="2016-02-11T22:59:00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3723"/>
    <d v="2014-11-30T19:04:22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3724"/>
    <d v="2016-05-04T23:00:00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3725"/>
    <d v="2016-02-18T21:30:00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3726"/>
    <d v="2016-04-29T21:00:00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3727"/>
    <d v="2016-10-20T04:55:00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3728"/>
    <d v="2015-08-19T04:06:1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3729"/>
    <d v="2015-03-23T03:55:12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3730"/>
    <d v="2015-08-17T16:15:59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3731"/>
    <d v="2015-01-10T03:23:00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3732"/>
    <d v="2015-01-24T12:00:00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3733"/>
    <d v="2015-04-18T22:30:0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3734"/>
    <d v="2015-05-25T21:38:16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3735"/>
    <d v="2015-05-28T16:38:09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3736"/>
    <d v="2015-03-23T18:00:0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3737"/>
    <d v="2015-11-12T06:59:00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3738"/>
    <d v="2014-07-15T22:00:00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3739"/>
    <d v="2016-07-17T10:47:48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3740"/>
    <d v="2014-08-12T01:53:58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3741"/>
    <d v="2015-12-17T22:05:5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3742"/>
    <d v="2014-09-06T05:09:04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3743"/>
    <d v="2014-07-03T17:02:44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3744"/>
    <d v="2014-07-05T03:59:0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3745"/>
    <d v="2014-08-10T16:45:02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3746"/>
    <d v="2016-10-08T09:20:39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3747"/>
    <d v="2015-07-05T22:59:00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3748"/>
    <d v="2016-02-16T05:59:00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3749"/>
    <d v="2016-04-29T03:59:00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3750"/>
    <d v="2015-02-10T07:59:00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3751"/>
    <d v="2016-04-02T23:51:13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3752"/>
    <d v="2016-10-16T21:00:00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3753"/>
    <d v="2015-06-03T00:00:00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3754"/>
    <d v="2014-07-26T04:59:00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3755"/>
    <d v="2016-04-15T20:48:27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3756"/>
    <d v="2014-06-11T19:33:1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3757"/>
    <d v="2014-12-01T20:25:15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3758"/>
    <d v="2014-05-19T05:00:00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3759"/>
    <d v="2015-08-26T02:35:5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3760"/>
    <d v="2014-05-05T12:36:26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3761"/>
    <d v="2015-08-10T23:00:00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3762"/>
    <d v="2015-08-02T19:31:29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3763"/>
    <d v="2015-04-01T17:00:26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3764"/>
    <d v="2016-05-29T00:36:00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3765"/>
    <d v="2014-07-30T18:38:0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3766"/>
    <d v="2014-07-03T04:00:4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3767"/>
    <d v="2015-03-01T04:59:00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3768"/>
    <d v="2014-06-12T17:28:10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3769"/>
    <d v="2016-04-15T14:21:1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3770"/>
    <d v="2015-06-13T22:20:1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3771"/>
    <d v="2016-05-18T00:00:00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3772"/>
    <d v="2016-11-29T06:00:00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3773"/>
    <d v="2016-11-15T02:08:00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3774"/>
    <d v="2015-04-09T19:00:55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3775"/>
    <d v="2015-04-09T04:00:00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3776"/>
    <d v="2014-08-01T01:00:00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3777"/>
    <d v="2014-09-27T04:00:00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3778"/>
    <d v="2015-02-14T19:39:40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3779"/>
    <d v="2016-03-26T16:39:00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3780"/>
    <d v="2015-07-13T20:06: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3781"/>
    <d v="2014-09-08T21:11:25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3782"/>
    <d v="2016-07-24T23:00:00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3783"/>
    <d v="2016-03-15T16:00:00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3784"/>
    <d v="2016-07-10T23:32:12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3785"/>
    <d v="2016-08-02T10:03:00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3786"/>
    <d v="2016-05-27T00:54:35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3787"/>
    <d v="2015-07-11T03:59:00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3788"/>
    <d v="2015-12-23T16:18: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3789"/>
    <d v="2015-06-15T19:10:18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3790"/>
    <d v="2016-11-22T17:00:23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3791"/>
    <d v="2014-07-06T16:36:32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3792"/>
    <d v="2015-07-15T10:43:42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3793"/>
    <d v="2014-12-16T22:32:09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3794"/>
    <d v="2015-06-07T13:55:54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3795"/>
    <d v="2015-08-28T22:30:00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3796"/>
    <d v="2017-01-14T00:42:36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3797"/>
    <d v="2015-04-20T21:09:25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3798"/>
    <d v="2014-08-10T17:20:48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3799"/>
    <d v="2016-03-11T22:20:4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3800"/>
    <d v="2015-01-11T04:59:00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3801"/>
    <d v="2015-01-02T16:13: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3802"/>
    <d v="2015-10-22T03:01:46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3803"/>
    <d v="2016-03-04T23:19:28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3804"/>
    <d v="2016-07-31T07:00:0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3805"/>
    <d v="2014-09-27T21:17:2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3806"/>
    <d v="2014-06-29T06:13:01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3807"/>
    <d v="2015-04-03T21:48:59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3808"/>
    <d v="2015-04-25T09:53:39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3809"/>
    <d v="2014-07-30T23:00:00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3810"/>
    <d v="2015-03-21T19:22:38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3811"/>
    <d v="2016-05-31T11:00:00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3812"/>
    <d v="2015-06-01T03:59:00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3813"/>
    <d v="2016-06-14T21:43:00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3814"/>
    <d v="2015-04-01T03:59:00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3815"/>
    <d v="2015-08-20T23:00:0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3816"/>
    <d v="2014-07-17T16:33:43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3817"/>
    <d v="2015-10-24T03:59:00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3818"/>
    <d v="2015-03-12T19:13:02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3819"/>
    <d v="2015-07-17T21:02:00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3820"/>
    <d v="2015-07-05T15:38:37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3821"/>
    <d v="2016-01-04T04:20:07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3822"/>
    <d v="2016-01-19T22:59:00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3823"/>
    <d v="2015-07-20T03:59:00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3824"/>
    <d v="2016-08-01T13:41:00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3825"/>
    <d v="2015-06-17T01:40:14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3826"/>
    <d v="2015-05-07T10:09:54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3827"/>
    <d v="2015-03-27T00:00:00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3828"/>
    <d v="2014-12-31T13:39:4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3829"/>
    <d v="2016-08-31T20:46:11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3830"/>
    <d v="2016-05-27T17:46:51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3831"/>
    <d v="2014-11-05T21:22:25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3832"/>
    <d v="2016-02-20T02:45:35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3833"/>
    <d v="2014-12-01T19:09:0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3834"/>
    <d v="2015-06-18T10:41:07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3835"/>
    <d v="2016-04-21T22:36:48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3836"/>
    <d v="2016-08-03T04:09:00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3837"/>
    <d v="2015-07-03T18:22:38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3838"/>
    <d v="2015-05-22T17:03:29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3839"/>
    <d v="2015-07-30T03:25:24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3840"/>
    <d v="2016-03-28T15:50:29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3841"/>
    <d v="2014-07-20T18:51:27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3842"/>
    <d v="2014-05-11T11:50:52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3843"/>
    <d v="2014-06-01T01:44:24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3844"/>
    <d v="2014-06-03T06:59:00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3845"/>
    <d v="2015-10-01T15:02:54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3846"/>
    <d v="2014-10-04T06:59:00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3847"/>
    <d v="2015-07-19T05:23:11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3848"/>
    <d v="2015-10-18T19:36:29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3849"/>
    <d v="2015-06-11T18:24:4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3850"/>
    <d v="2015-01-01T02:59:03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3851"/>
    <d v="2015-07-17T10:32:59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3852"/>
    <d v="2015-03-27T03:34:36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3853"/>
    <d v="2014-09-01T20:09:38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3854"/>
    <d v="2015-05-09T21:14:18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3855"/>
    <d v="2015-03-26T22:17:51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3856"/>
    <d v="2015-03-08T16:50:03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3857"/>
    <d v="2014-08-01T17:12:00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3858"/>
    <d v="2015-05-22T21:00:0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3859"/>
    <d v="2014-06-25T21:00:0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3860"/>
    <d v="2014-08-12T15:51:50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3861"/>
    <d v="2014-11-12T21:47: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3862"/>
    <d v="2016-09-12T16:59:00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3863"/>
    <d v="2015-11-05T16:11:45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3864"/>
    <d v="2015-11-17T22:24:14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3865"/>
    <d v="2014-08-30T05:30:00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3866"/>
    <d v="2016-03-23T03:29:00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3867"/>
    <d v="2016-06-18T19:32:19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3868"/>
    <d v="2014-09-08T15:50:05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3869"/>
    <d v="2015-03-14T03:11:00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3870"/>
    <d v="2014-07-03T04:07:58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3871"/>
    <d v="2017-03-29T17:44:10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3872"/>
    <d v="2015-08-14T03:29:56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3873"/>
    <d v="2015-10-08T16:42:15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3874"/>
    <d v="2015-01-24T01:00:0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3875"/>
    <d v="2016-09-03T10:00:0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3876"/>
    <d v="2016-02-02T14:58:48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3877"/>
    <d v="2016-12-08T16:15:52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3878"/>
    <d v="2015-06-30T03:59:0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3879"/>
    <d v="2015-01-25T20:39:56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3880"/>
    <d v="2014-07-30T23:00:00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3881"/>
    <d v="2017-02-20T00:26:39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3882"/>
    <d v="2016-01-31T23:03:0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3883"/>
    <d v="2014-09-02T14:27:49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3884"/>
    <d v="2015-03-27T17:59:52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3885"/>
    <d v="2016-05-09T22:49:51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3886"/>
    <d v="2014-12-11T05:28:22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3887"/>
    <d v="2015-05-01T22:00:00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3888"/>
    <d v="2017-02-26T13:05:5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3889"/>
    <d v="2015-01-04T23:26:00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3890"/>
    <d v="2015-08-15T18:12:24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3891"/>
    <d v="2015-03-23T04:59:00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3892"/>
    <d v="2014-08-24T07:00:0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3893"/>
    <d v="2014-07-01T06:00:00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3894"/>
    <d v="2016-12-06T04:59:00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3895"/>
    <d v="2015-02-28T06:00:18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3896"/>
    <d v="2014-06-17T04:36:18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3897"/>
    <d v="2015-01-08T20:58:03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3898"/>
    <d v="2015-08-17T16:00:00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3899"/>
    <d v="2014-08-12T18:36:01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3900"/>
    <d v="2015-06-11T02:13:1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3901"/>
    <d v="2015-12-19T19:49:59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3902"/>
    <d v="2016-11-14T12:14:0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3903"/>
    <d v="2015-08-14T19:38:0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3904"/>
    <d v="2015-04-15T05:04:0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3905"/>
    <d v="2015-06-11T23:00:00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3906"/>
    <d v="2015-06-26T13:25:00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3907"/>
    <d v="2014-10-26T20:08:00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3908"/>
    <d v="2014-07-29T03:14:56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3909"/>
    <d v="2014-09-11T08:37:22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3910"/>
    <d v="2015-09-07T18:09:5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3911"/>
    <d v="2014-11-26T20:29:37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3912"/>
    <d v="2015-04-25T04:35:0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3913"/>
    <d v="2015-11-30T06:04:09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3914"/>
    <d v="2015-05-10T22:59:00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3915"/>
    <d v="2016-06-01T23:38:29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3916"/>
    <d v="2016-06-03T11:19:12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3917"/>
    <d v="2014-09-11T12:39:21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3918"/>
    <d v="2014-08-04T16:00:0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3919"/>
    <d v="2016-01-18T00:00:0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3920"/>
    <d v="2016-11-13T10:17:40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3921"/>
    <d v="2014-10-26T18:00:0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3922"/>
    <d v="2015-03-02T23:00:00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3923"/>
    <d v="2015-04-09T23:31:1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3924"/>
    <d v="2014-06-26T23:02:02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3925"/>
    <d v="2014-07-30T20:53:59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3926"/>
    <d v="2014-12-27T02:02:28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3927"/>
    <d v="2014-08-09T06:25:04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3928"/>
    <d v="2015-10-16T04:59:00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3929"/>
    <d v="2016-09-18T19:51:05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3930"/>
    <d v="2016-04-01T06:00:0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3931"/>
    <d v="2015-09-06T03:38:27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3932"/>
    <d v="2016-03-16T03:02:44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3933"/>
    <d v="2016-07-17T00:43:00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3934"/>
    <d v="2015-10-01T13:00:00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3935"/>
    <d v="2015-10-04T15:45:46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3936"/>
    <d v="2016-12-01T07:18:4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3937"/>
    <d v="2016-07-11T15:09:20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3938"/>
    <d v="2015-06-27T21:44:14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3939"/>
    <d v="2014-10-07T04:30:00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3940"/>
    <d v="2015-01-02T11:49:11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3941"/>
    <d v="2014-11-25T01:00:00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3942"/>
    <d v="2015-06-16T21:41:54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3943"/>
    <d v="2015-11-02T16:50:00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3944"/>
    <d v="2015-08-27T15:54:35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3945"/>
    <d v="2015-05-15T19:14:28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3946"/>
    <d v="2015-02-28T08:00:00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3947"/>
    <d v="2016-10-02T03:25:44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3948"/>
    <d v="2014-09-07T07:48:43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3949"/>
    <d v="2015-02-11T02:53:41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3950"/>
    <d v="2016-04-08T18:35:0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3951"/>
    <d v="2016-05-03T18:49:02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3952"/>
    <d v="2015-10-26T18:58:1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3953"/>
    <d v="2016-07-29T23:29:0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3954"/>
    <d v="2014-07-14T15:37:44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3955"/>
    <d v="2015-11-28T21:22:21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3956"/>
    <d v="2016-04-25T00:20:0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3957"/>
    <d v="2016-07-08T23:25:54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3958"/>
    <d v="2014-08-02T14:00:00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3959"/>
    <d v="2014-09-28T18:55:56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3960"/>
    <d v="2016-01-03T20:17:36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3961"/>
    <d v="2014-05-08T21:23:30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3962"/>
    <d v="2015-11-28T14:54:54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3963"/>
    <d v="2015-11-18T04:41:57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3964"/>
    <d v="2015-04-19T16:19:46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3965"/>
    <d v="2016-04-14T04:39:40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3966"/>
    <d v="2014-07-24T02:59:00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3967"/>
    <d v="2017-03-06T06:58:27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3968"/>
    <d v="2016-05-22T19:34:33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3969"/>
    <d v="2016-08-29T03:55:00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3970"/>
    <d v="2016-04-17T20:43:31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3971"/>
    <d v="2014-07-21T12:52:06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3972"/>
    <d v="2015-02-06T01:37:14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3973"/>
    <d v="2016-05-09T04:00:00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3974"/>
    <d v="2016-06-02T13:07:28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3975"/>
    <d v="2016-07-13T20:48:18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3976"/>
    <d v="2014-08-01T07:00:00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3977"/>
    <d v="2016-07-22T18:55:32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3978"/>
    <d v="2015-01-31T15:25:53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3979"/>
    <d v="2015-03-29T20:00:00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3980"/>
    <d v="2014-07-05T14:22:27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3981"/>
    <d v="2016-07-17T04:19:09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3982"/>
    <d v="2015-07-07T19:26:20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3983"/>
    <d v="2014-05-20T06:59:00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3984"/>
    <d v="2014-11-08T00:00:00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3985"/>
    <d v="2016-02-20T21:05:00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3986"/>
    <d v="2016-05-06T13:04:00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3987"/>
    <d v="2014-05-16T22:11:30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3988"/>
    <d v="2015-08-29T01:56:53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3989"/>
    <d v="2015-11-08T18:59:41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3990"/>
    <d v="2016-03-02T16:08:1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3991"/>
    <d v="2015-05-31T15:28:02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3992"/>
    <d v="2015-12-11T23:34:19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3993"/>
    <d v="2015-05-13T20:45:1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3994"/>
    <d v="2014-07-19T09:21:30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3995"/>
    <d v="2015-02-14T11:27:00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3996"/>
    <d v="2014-11-20T16:04:00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3997"/>
    <d v="2015-04-05T08:23:41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3998"/>
    <d v="2015-03-28T22:07:0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3999"/>
    <d v="2014-08-31T19:51:4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4000"/>
    <d v="2016-05-07T14:29:18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4001"/>
    <d v="2017-03-01T19:00:00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4002"/>
    <d v="2014-09-27T01:02:41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4003"/>
    <d v="2015-02-15T14:05:47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4004"/>
    <d v="2014-10-08T03:54:17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4005"/>
    <d v="2014-10-20T19:23:0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4006"/>
    <d v="2016-02-16T18:33:07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4007"/>
    <d v="2014-08-26T16:28:00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4008"/>
    <d v="2015-07-22T23:08:27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4009"/>
    <d v="2014-09-09T16:49:20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4010"/>
    <d v="2014-10-26T18:29:26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4011"/>
    <d v="2015-01-28T13:04:38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4012"/>
    <d v="2015-05-02T13:04:09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4013"/>
    <d v="2015-02-16T07:13:4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4014"/>
    <d v="2016-03-05T05:54:29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4015"/>
    <d v="2015-07-19T18:44:23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4016"/>
    <d v="2014-09-17T20:56:4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4017"/>
    <d v="2014-09-04T16:07:54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4018"/>
    <d v="2016-10-07T21:51:48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4019"/>
    <d v="2016-04-15T16:28:00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4020"/>
    <d v="2015-03-24T03:34:59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4021"/>
    <d v="2014-10-26T21:52:38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4022"/>
    <d v="2015-02-01T02:54:00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4023"/>
    <d v="2016-03-24T22:59:23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4024"/>
    <d v="2015-08-31T16:04:57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4025"/>
    <d v="2015-07-26T05:42:16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4026"/>
    <d v="2015-12-04T16:43:59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4027"/>
    <d v="2017-02-23T01:00:00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4028"/>
    <d v="2014-06-05T22:31:40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4029"/>
    <d v="2015-12-14T00:36:1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4030"/>
    <d v="2016-02-03T18:49:00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4031"/>
    <d v="2014-12-18T15:02:44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4032"/>
    <d v="2015-12-15T20:25:16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4033"/>
    <d v="2016-10-02T09:00:00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4034"/>
    <d v="2015-04-03T21:44:1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4035"/>
    <d v="2014-10-21T21:11:27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4036"/>
    <d v="2014-07-01T22:30:00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4037"/>
    <d v="2016-05-24T14:25:0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4038"/>
    <d v="2014-10-17T19:10:10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4039"/>
    <d v="2015-12-01T05:59:0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4040"/>
    <d v="2015-07-18T03:00:0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4041"/>
    <d v="2016-09-06T11:22:34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4042"/>
    <d v="2015-01-20T19:16:00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4043"/>
    <d v="2014-11-20T22:58:45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4044"/>
    <d v="2015-04-10T05:00:00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4045"/>
    <d v="2014-08-21T04:49:49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4046"/>
    <d v="2014-10-22T15:36:50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4047"/>
    <d v="2015-01-11T01:00:00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4048"/>
    <d v="2016-04-11T11:13:0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4049"/>
    <d v="2015-07-14T23:00:15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4050"/>
    <d v="2014-10-23T15:16:3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4051"/>
    <d v="2014-05-09T06:53:0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4052"/>
    <d v="2014-10-13T21:05:16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4053"/>
    <d v="2014-11-15T20:00:00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4054"/>
    <d v="2016-10-01T04:00:0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4055"/>
    <d v="2014-06-19T15:33:5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4056"/>
    <d v="2016-07-03T19:59:00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4057"/>
    <d v="2015-11-25T23:00:00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4058"/>
    <d v="2016-04-01T03:59:00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4059"/>
    <d v="2014-09-16T03:00:00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4060"/>
    <d v="2014-06-23T16:00:00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4061"/>
    <d v="2016-04-21T02:23:43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4062"/>
    <d v="2016-07-02T17:44:28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4063"/>
    <d v="2014-06-27T16:21:24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4064"/>
    <d v="2015-04-29T14:07:06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4065"/>
    <d v="2014-08-12T22:50:11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4066"/>
    <d v="2016-05-19T00:56:28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4067"/>
    <d v="2015-09-28T02:49:10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4068"/>
    <d v="2017-01-13T23:05:00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4069"/>
    <d v="2015-02-28T12:00:00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4070"/>
    <d v="2015-03-01T03:00:00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4071"/>
    <d v="2016-12-26T19:18:51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4072"/>
    <d v="2014-08-21T18:35:11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4073"/>
    <d v="2015-05-09T04:00:00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4074"/>
    <d v="2015-11-05T14:16:1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4075"/>
    <d v="2014-06-30T17:28:00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4076"/>
    <d v="2014-10-21T19:51:0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4077"/>
    <d v="2016-12-21T17:03:14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4078"/>
    <d v="2017-01-27T18:54:02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4079"/>
    <d v="2016-06-19T22:32:01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4080"/>
    <d v="2016-06-14T18:54:0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4081"/>
    <d v="2015-03-08T12:57:05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4082"/>
    <d v="2015-11-14T23:00:00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4083"/>
    <d v="2016-01-14T18:16:56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4084"/>
    <d v="2016-10-09T10:28:26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4085"/>
    <d v="2015-03-24T03:59:0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4086"/>
    <d v="2015-11-21T04:00:00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4087"/>
    <d v="2016-07-17T17:49:46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4088"/>
    <d v="2015-01-16T10:26:00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4089"/>
    <d v="2015-05-31T17:35:0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4090"/>
    <d v="2015-08-07T15:00:00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4091"/>
    <d v="2015-01-16T12:09:11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4092"/>
    <d v="2015-04-05T03:40:47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4093"/>
    <d v="2015-08-22T19:34:53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4094"/>
    <d v="2014-10-22T04:59:00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4095"/>
    <d v="2016-12-19T00:45:5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4096"/>
    <d v="2017-02-28T08:51:0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4097"/>
    <d v="2016-01-31T23:55:0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4098"/>
    <d v="2016-06-04T17:19:57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4099"/>
    <d v="2016-09-02T20:24:33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4100"/>
    <d v="2014-10-25T02:59:5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4101"/>
    <d v="2017-01-25T21:41:22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4102"/>
    <d v="2016-05-15T20:21:1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4103"/>
    <d v="2015-08-26T18:32:00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4104"/>
    <d v="2016-10-27T06:40:34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4105"/>
    <d v="2016-12-26T00:15:09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4106"/>
    <d v="2015-04-02T01:00:00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4107"/>
    <d v="2014-09-24T22:00:01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4108"/>
    <d v="2017-03-03T05:00:00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4109"/>
    <d v="2015-11-29T13:56:44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4110"/>
    <d v="2016-07-21T15:02:31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4111"/>
    <d v="2015-02-24T03:15:40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4112"/>
    <d v="2016-02-28T00:00:0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4113"/>
    <d v="2016-01-08T06:34:00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6ED55-26BE-46D1-8F09-7417AACBCA1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8F4C4A-EA8B-4061-9A6B-0683573210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46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37BB6-B0AF-4109-8743-B2B00C89E8F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18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8" hier="-1"/>
  </pageFields>
  <dataFields count="1">
    <dataField name="Count of state" fld="5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zoomScale="77" zoomScaleNormal="77" workbookViewId="0"/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8" width="41.1796875" customWidth="1"/>
    <col min="19" max="19" width="14.453125" bestFit="1" customWidth="1"/>
    <col min="20" max="20" width="12" bestFit="1" customWidth="1"/>
  </cols>
  <sheetData>
    <row r="1" spans="1:20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8307</v>
      </c>
      <c r="P1" s="1" t="s">
        <v>8308</v>
      </c>
      <c r="Q1" s="1" t="s">
        <v>8365</v>
      </c>
      <c r="R1" s="1" t="s">
        <v>8366</v>
      </c>
      <c r="S1" s="1" t="s">
        <v>8309</v>
      </c>
      <c r="T1" s="1" t="s">
        <v>8306</v>
      </c>
    </row>
    <row r="2" spans="1:20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ROUND(E2/D2*100,0)</f>
        <v>137</v>
      </c>
      <c r="P2">
        <f>ROUND(E2/L2,2)</f>
        <v>63.92</v>
      </c>
      <c r="Q2" s="8">
        <f>(((J2/60)/60)/24)+DATE(1970,1,1)</f>
        <v>42177.007071759261</v>
      </c>
      <c r="R2" s="8">
        <f>(((I2/60)/60)/24)+DATE(1970,1,1)</f>
        <v>42208.125</v>
      </c>
      <c r="S2" t="str">
        <f>LEFT(N2,SEARCH("/",N2)-1)</f>
        <v>film &amp; video</v>
      </c>
      <c r="T2" t="str">
        <f>RIGHT(N2,LEN(N2)-SEARCH("/",N2))</f>
        <v>television</v>
      </c>
    </row>
    <row r="3" spans="1:20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ROUND(E3/D3*100,0)</f>
        <v>143</v>
      </c>
      <c r="P3">
        <f t="shared" ref="P3:P66" si="1">ROUND(E3/L3,2)</f>
        <v>185.48</v>
      </c>
      <c r="Q3" s="8">
        <f t="shared" ref="Q3:Q66" si="2">(((J3/60)/60)/24)+DATE(1970,1,1)</f>
        <v>42766.600497685184</v>
      </c>
      <c r="R3" s="8">
        <f t="shared" ref="R3:R66" si="3">(((I3/60)/60)/24)+DATE(1970,1,1)</f>
        <v>42796.600497685184</v>
      </c>
      <c r="S3" t="str">
        <f t="shared" ref="S3:S66" si="4">LEFT(N3,SEARCH("/",N3)-1)</f>
        <v>film &amp; video</v>
      </c>
      <c r="T3" t="str">
        <f t="shared" ref="T3:T66" si="5">RIGHT(N3,LEN(N3)-SEARCH("/",N3))</f>
        <v>television</v>
      </c>
    </row>
    <row r="4" spans="1:20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>
        <f t="shared" si="1"/>
        <v>15</v>
      </c>
      <c r="Q4" s="8">
        <f t="shared" si="2"/>
        <v>42405.702349537038</v>
      </c>
      <c r="R4" s="8">
        <f t="shared" si="3"/>
        <v>42415.702349537038</v>
      </c>
      <c r="S4" t="str">
        <f t="shared" si="4"/>
        <v>film &amp; video</v>
      </c>
      <c r="T4" t="str">
        <f t="shared" si="5"/>
        <v>television</v>
      </c>
    </row>
    <row r="5" spans="1:20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104</v>
      </c>
      <c r="P5">
        <f t="shared" si="1"/>
        <v>69.27</v>
      </c>
      <c r="Q5" s="8">
        <f t="shared" si="2"/>
        <v>41828.515127314815</v>
      </c>
      <c r="R5" s="8">
        <f t="shared" si="3"/>
        <v>41858.515127314815</v>
      </c>
      <c r="S5" t="str">
        <f t="shared" si="4"/>
        <v>film &amp; video</v>
      </c>
      <c r="T5" t="str">
        <f t="shared" si="5"/>
        <v>television</v>
      </c>
    </row>
    <row r="6" spans="1:20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123</v>
      </c>
      <c r="P6">
        <f t="shared" si="1"/>
        <v>190.55</v>
      </c>
      <c r="Q6" s="8">
        <f t="shared" si="2"/>
        <v>42327.834247685183</v>
      </c>
      <c r="R6" s="8">
        <f t="shared" si="3"/>
        <v>42357.834247685183</v>
      </c>
      <c r="S6" t="str">
        <f t="shared" si="4"/>
        <v>film &amp; video</v>
      </c>
      <c r="T6" t="str">
        <f t="shared" si="5"/>
        <v>television</v>
      </c>
    </row>
    <row r="7" spans="1:20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110</v>
      </c>
      <c r="P7">
        <f t="shared" si="1"/>
        <v>93.4</v>
      </c>
      <c r="Q7" s="8">
        <f t="shared" si="2"/>
        <v>42563.932951388888</v>
      </c>
      <c r="R7" s="8">
        <f t="shared" si="3"/>
        <v>42580.232638888891</v>
      </c>
      <c r="S7" t="str">
        <f t="shared" si="4"/>
        <v>film &amp; video</v>
      </c>
      <c r="T7" t="str">
        <f t="shared" si="5"/>
        <v>television</v>
      </c>
    </row>
    <row r="8" spans="1:20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</v>
      </c>
      <c r="P8">
        <f t="shared" si="1"/>
        <v>146.88</v>
      </c>
      <c r="Q8" s="8">
        <f t="shared" si="2"/>
        <v>41794.072337962964</v>
      </c>
      <c r="R8" s="8">
        <f t="shared" si="3"/>
        <v>41804.072337962964</v>
      </c>
      <c r="S8" t="str">
        <f t="shared" si="4"/>
        <v>film &amp; video</v>
      </c>
      <c r="T8" t="str">
        <f t="shared" si="5"/>
        <v>television</v>
      </c>
    </row>
    <row r="9" spans="1:20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</v>
      </c>
      <c r="P9">
        <f t="shared" si="1"/>
        <v>159.82</v>
      </c>
      <c r="Q9" s="8">
        <f t="shared" si="2"/>
        <v>42516.047071759262</v>
      </c>
      <c r="R9" s="8">
        <f t="shared" si="3"/>
        <v>42556.047071759262</v>
      </c>
      <c r="S9" t="str">
        <f t="shared" si="4"/>
        <v>film &amp; video</v>
      </c>
      <c r="T9" t="str">
        <f t="shared" si="5"/>
        <v>television</v>
      </c>
    </row>
    <row r="10" spans="1:20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</v>
      </c>
      <c r="P10">
        <f t="shared" si="1"/>
        <v>291.79000000000002</v>
      </c>
      <c r="Q10" s="8">
        <f t="shared" si="2"/>
        <v>42468.94458333333</v>
      </c>
      <c r="R10" s="8">
        <f t="shared" si="3"/>
        <v>42475.875</v>
      </c>
      <c r="S10" t="str">
        <f t="shared" si="4"/>
        <v>film &amp; video</v>
      </c>
      <c r="T10" t="str">
        <f t="shared" si="5"/>
        <v>television</v>
      </c>
    </row>
    <row r="11" spans="1:20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126</v>
      </c>
      <c r="P11">
        <f t="shared" si="1"/>
        <v>31.5</v>
      </c>
      <c r="Q11" s="8">
        <f t="shared" si="2"/>
        <v>42447.103518518517</v>
      </c>
      <c r="R11" s="8">
        <f t="shared" si="3"/>
        <v>42477.103518518517</v>
      </c>
      <c r="S11" t="str">
        <f t="shared" si="4"/>
        <v>film &amp; video</v>
      </c>
      <c r="T11" t="str">
        <f t="shared" si="5"/>
        <v>television</v>
      </c>
    </row>
    <row r="12" spans="1:20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101</v>
      </c>
      <c r="P12">
        <f t="shared" si="1"/>
        <v>158.68</v>
      </c>
      <c r="Q12" s="8">
        <f t="shared" si="2"/>
        <v>41780.068043981482</v>
      </c>
      <c r="R12" s="8">
        <f t="shared" si="3"/>
        <v>41815.068043981482</v>
      </c>
      <c r="S12" t="str">
        <f t="shared" si="4"/>
        <v>film &amp; video</v>
      </c>
      <c r="T12" t="str">
        <f t="shared" si="5"/>
        <v>television</v>
      </c>
    </row>
    <row r="13" spans="1:20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121</v>
      </c>
      <c r="P13">
        <f t="shared" si="1"/>
        <v>80.33</v>
      </c>
      <c r="Q13" s="8">
        <f t="shared" si="2"/>
        <v>42572.778495370367</v>
      </c>
      <c r="R13" s="8">
        <f t="shared" si="3"/>
        <v>42604.125</v>
      </c>
      <c r="S13" t="str">
        <f t="shared" si="4"/>
        <v>film &amp; video</v>
      </c>
      <c r="T13" t="str">
        <f t="shared" si="5"/>
        <v>television</v>
      </c>
    </row>
    <row r="14" spans="1:20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</v>
      </c>
      <c r="P14">
        <f t="shared" si="1"/>
        <v>59.96</v>
      </c>
      <c r="Q14" s="8">
        <f t="shared" si="2"/>
        <v>41791.713252314818</v>
      </c>
      <c r="R14" s="8">
        <f t="shared" si="3"/>
        <v>41836.125</v>
      </c>
      <c r="S14" t="str">
        <f t="shared" si="4"/>
        <v>film &amp; video</v>
      </c>
      <c r="T14" t="str">
        <f t="shared" si="5"/>
        <v>television</v>
      </c>
    </row>
    <row r="15" spans="1:20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160</v>
      </c>
      <c r="P15">
        <f t="shared" si="1"/>
        <v>109.78</v>
      </c>
      <c r="Q15" s="8">
        <f t="shared" si="2"/>
        <v>42508.677187499998</v>
      </c>
      <c r="R15" s="8">
        <f t="shared" si="3"/>
        <v>42544.852083333331</v>
      </c>
      <c r="S15" t="str">
        <f t="shared" si="4"/>
        <v>film &amp; video</v>
      </c>
      <c r="T15" t="str">
        <f t="shared" si="5"/>
        <v>television</v>
      </c>
    </row>
    <row r="16" spans="1:20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101</v>
      </c>
      <c r="P16">
        <f t="shared" si="1"/>
        <v>147.71</v>
      </c>
      <c r="Q16" s="8">
        <f t="shared" si="2"/>
        <v>41808.02648148148</v>
      </c>
      <c r="R16" s="8">
        <f t="shared" si="3"/>
        <v>41833.582638888889</v>
      </c>
      <c r="S16" t="str">
        <f t="shared" si="4"/>
        <v>film &amp; video</v>
      </c>
      <c r="T16" t="str">
        <f t="shared" si="5"/>
        <v>television</v>
      </c>
    </row>
    <row r="17" spans="1:20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107</v>
      </c>
      <c r="P17">
        <f t="shared" si="1"/>
        <v>21.76</v>
      </c>
      <c r="Q17" s="8">
        <f t="shared" si="2"/>
        <v>42256.391875000001</v>
      </c>
      <c r="R17" s="8">
        <f t="shared" si="3"/>
        <v>42274.843055555553</v>
      </c>
      <c r="S17" t="str">
        <f t="shared" si="4"/>
        <v>film &amp; video</v>
      </c>
      <c r="T17" t="str">
        <f t="shared" si="5"/>
        <v>television</v>
      </c>
    </row>
    <row r="18" spans="1:20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</v>
      </c>
      <c r="P18">
        <f t="shared" si="1"/>
        <v>171.84</v>
      </c>
      <c r="Q18" s="8">
        <f t="shared" si="2"/>
        <v>41760.796423611115</v>
      </c>
      <c r="R18" s="8">
        <f t="shared" si="3"/>
        <v>41806.229166666664</v>
      </c>
      <c r="S18" t="str">
        <f t="shared" si="4"/>
        <v>film &amp; video</v>
      </c>
      <c r="T18" t="str">
        <f t="shared" si="5"/>
        <v>television</v>
      </c>
    </row>
    <row r="19" spans="1:20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101</v>
      </c>
      <c r="P19">
        <f t="shared" si="1"/>
        <v>41.94</v>
      </c>
      <c r="Q19" s="8">
        <f t="shared" si="2"/>
        <v>41917.731736111113</v>
      </c>
      <c r="R19" s="8">
        <f t="shared" si="3"/>
        <v>41947.773402777777</v>
      </c>
      <c r="S19" t="str">
        <f t="shared" si="4"/>
        <v>film &amp; video</v>
      </c>
      <c r="T19" t="str">
        <f t="shared" si="5"/>
        <v>television</v>
      </c>
    </row>
    <row r="20" spans="1:20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</v>
      </c>
      <c r="P20">
        <f t="shared" si="1"/>
        <v>93.26</v>
      </c>
      <c r="Q20" s="8">
        <f t="shared" si="2"/>
        <v>41869.542314814818</v>
      </c>
      <c r="R20" s="8">
        <f t="shared" si="3"/>
        <v>41899.542314814818</v>
      </c>
      <c r="S20" t="str">
        <f t="shared" si="4"/>
        <v>film &amp; video</v>
      </c>
      <c r="T20" t="str">
        <f t="shared" si="5"/>
        <v>television</v>
      </c>
    </row>
    <row r="21" spans="1:20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</v>
      </c>
      <c r="P21">
        <f t="shared" si="1"/>
        <v>56.14</v>
      </c>
      <c r="Q21" s="8">
        <f t="shared" si="2"/>
        <v>42175.816365740742</v>
      </c>
      <c r="R21" s="8">
        <f t="shared" si="3"/>
        <v>42205.816365740742</v>
      </c>
      <c r="S21" t="str">
        <f t="shared" si="4"/>
        <v>film &amp; video</v>
      </c>
      <c r="T21" t="str">
        <f t="shared" si="5"/>
        <v>television</v>
      </c>
    </row>
    <row r="22" spans="1:20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</v>
      </c>
      <c r="P22">
        <f t="shared" si="1"/>
        <v>80.16</v>
      </c>
      <c r="Q22" s="8">
        <f t="shared" si="2"/>
        <v>42200.758240740746</v>
      </c>
      <c r="R22" s="8">
        <f t="shared" si="3"/>
        <v>42260.758240740746</v>
      </c>
      <c r="S22" t="str">
        <f t="shared" si="4"/>
        <v>film &amp; video</v>
      </c>
      <c r="T22" t="str">
        <f t="shared" si="5"/>
        <v>television</v>
      </c>
    </row>
    <row r="23" spans="1:20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</v>
      </c>
      <c r="P23">
        <f t="shared" si="1"/>
        <v>199.9</v>
      </c>
      <c r="Q23" s="8">
        <f t="shared" si="2"/>
        <v>41878.627187500002</v>
      </c>
      <c r="R23" s="8">
        <f t="shared" si="3"/>
        <v>41908.627187500002</v>
      </c>
      <c r="S23" t="str">
        <f t="shared" si="4"/>
        <v>film &amp; video</v>
      </c>
      <c r="T23" t="str">
        <f t="shared" si="5"/>
        <v>television</v>
      </c>
    </row>
    <row r="24" spans="1:20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</v>
      </c>
      <c r="P24">
        <f t="shared" si="1"/>
        <v>51.25</v>
      </c>
      <c r="Q24" s="8">
        <f t="shared" si="2"/>
        <v>41989.91134259259</v>
      </c>
      <c r="R24" s="8">
        <f t="shared" si="3"/>
        <v>42005.332638888889</v>
      </c>
      <c r="S24" t="str">
        <f t="shared" si="4"/>
        <v>film &amp; video</v>
      </c>
      <c r="T24" t="str">
        <f t="shared" si="5"/>
        <v>television</v>
      </c>
    </row>
    <row r="25" spans="1:20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119</v>
      </c>
      <c r="P25">
        <f t="shared" si="1"/>
        <v>103.04</v>
      </c>
      <c r="Q25" s="8">
        <f t="shared" si="2"/>
        <v>42097.778946759259</v>
      </c>
      <c r="R25" s="8">
        <f t="shared" si="3"/>
        <v>42124.638888888891</v>
      </c>
      <c r="S25" t="str">
        <f t="shared" si="4"/>
        <v>film &amp; video</v>
      </c>
      <c r="T25" t="str">
        <f t="shared" si="5"/>
        <v>television</v>
      </c>
    </row>
    <row r="26" spans="1:20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109</v>
      </c>
      <c r="P26">
        <f t="shared" si="1"/>
        <v>66.349999999999994</v>
      </c>
      <c r="Q26" s="8">
        <f t="shared" si="2"/>
        <v>42229.820173611108</v>
      </c>
      <c r="R26" s="8">
        <f t="shared" si="3"/>
        <v>42262.818750000006</v>
      </c>
      <c r="S26" t="str">
        <f t="shared" si="4"/>
        <v>film &amp; video</v>
      </c>
      <c r="T26" t="str">
        <f t="shared" si="5"/>
        <v>television</v>
      </c>
    </row>
    <row r="27" spans="1:20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</v>
      </c>
      <c r="P27">
        <f t="shared" si="1"/>
        <v>57.14</v>
      </c>
      <c r="Q27" s="8">
        <f t="shared" si="2"/>
        <v>42318.025011574078</v>
      </c>
      <c r="R27" s="8">
        <f t="shared" si="3"/>
        <v>42378.025011574078</v>
      </c>
      <c r="S27" t="str">
        <f t="shared" si="4"/>
        <v>film &amp; video</v>
      </c>
      <c r="T27" t="str">
        <f t="shared" si="5"/>
        <v>television</v>
      </c>
    </row>
    <row r="28" spans="1:20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</v>
      </c>
      <c r="P28">
        <f t="shared" si="1"/>
        <v>102.11</v>
      </c>
      <c r="Q28" s="8">
        <f t="shared" si="2"/>
        <v>41828.515555555554</v>
      </c>
      <c r="R28" s="8">
        <f t="shared" si="3"/>
        <v>41868.515555555554</v>
      </c>
      <c r="S28" t="str">
        <f t="shared" si="4"/>
        <v>film &amp; video</v>
      </c>
      <c r="T28" t="str">
        <f t="shared" si="5"/>
        <v>television</v>
      </c>
    </row>
    <row r="29" spans="1:20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112</v>
      </c>
      <c r="P29">
        <f t="shared" si="1"/>
        <v>148.97</v>
      </c>
      <c r="Q29" s="8">
        <f t="shared" si="2"/>
        <v>41929.164733796293</v>
      </c>
      <c r="R29" s="8">
        <f t="shared" si="3"/>
        <v>41959.206400462965</v>
      </c>
      <c r="S29" t="str">
        <f t="shared" si="4"/>
        <v>film &amp; video</v>
      </c>
      <c r="T29" t="str">
        <f t="shared" si="5"/>
        <v>television</v>
      </c>
    </row>
    <row r="30" spans="1:20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</v>
      </c>
      <c r="P30">
        <f t="shared" si="1"/>
        <v>169.61</v>
      </c>
      <c r="Q30" s="8">
        <f t="shared" si="2"/>
        <v>42324.96393518518</v>
      </c>
      <c r="R30" s="8">
        <f t="shared" si="3"/>
        <v>42354.96393518518</v>
      </c>
      <c r="S30" t="str">
        <f t="shared" si="4"/>
        <v>film &amp; video</v>
      </c>
      <c r="T30" t="str">
        <f t="shared" si="5"/>
        <v>television</v>
      </c>
    </row>
    <row r="31" spans="1:20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</v>
      </c>
      <c r="P31">
        <f t="shared" si="1"/>
        <v>31.62</v>
      </c>
      <c r="Q31" s="8">
        <f t="shared" si="2"/>
        <v>41812.67324074074</v>
      </c>
      <c r="R31" s="8">
        <f t="shared" si="3"/>
        <v>41842.67324074074</v>
      </c>
      <c r="S31" t="str">
        <f t="shared" si="4"/>
        <v>film &amp; video</v>
      </c>
      <c r="T31" t="str">
        <f t="shared" si="5"/>
        <v>television</v>
      </c>
    </row>
    <row r="32" spans="1:20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</v>
      </c>
      <c r="P32">
        <f t="shared" si="1"/>
        <v>76.45</v>
      </c>
      <c r="Q32" s="8">
        <f t="shared" si="2"/>
        <v>41842.292997685188</v>
      </c>
      <c r="R32" s="8">
        <f t="shared" si="3"/>
        <v>41872.292997685188</v>
      </c>
      <c r="S32" t="str">
        <f t="shared" si="4"/>
        <v>film &amp; video</v>
      </c>
      <c r="T32" t="str">
        <f t="shared" si="5"/>
        <v>television</v>
      </c>
    </row>
    <row r="33" spans="1:20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>
        <f t="shared" si="1"/>
        <v>13</v>
      </c>
      <c r="Q33" s="8">
        <f t="shared" si="2"/>
        <v>42376.79206018518</v>
      </c>
      <c r="R33" s="8">
        <f t="shared" si="3"/>
        <v>42394.79206018518</v>
      </c>
      <c r="S33" t="str">
        <f t="shared" si="4"/>
        <v>film &amp; video</v>
      </c>
      <c r="T33" t="str">
        <f t="shared" si="5"/>
        <v>television</v>
      </c>
    </row>
    <row r="34" spans="1:20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</v>
      </c>
      <c r="P34">
        <f t="shared" si="1"/>
        <v>320.45</v>
      </c>
      <c r="Q34" s="8">
        <f t="shared" si="2"/>
        <v>42461.627511574072</v>
      </c>
      <c r="R34" s="8">
        <f t="shared" si="3"/>
        <v>42503.165972222225</v>
      </c>
      <c r="S34" t="str">
        <f t="shared" si="4"/>
        <v>film &amp; video</v>
      </c>
      <c r="T34" t="str">
        <f t="shared" si="5"/>
        <v>television</v>
      </c>
    </row>
    <row r="35" spans="1:20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</v>
      </c>
      <c r="P35">
        <f t="shared" si="1"/>
        <v>83.75</v>
      </c>
      <c r="Q35" s="8">
        <f t="shared" si="2"/>
        <v>42286.660891203705</v>
      </c>
      <c r="R35" s="8">
        <f t="shared" si="3"/>
        <v>42316.702557870376</v>
      </c>
      <c r="S35" t="str">
        <f t="shared" si="4"/>
        <v>film &amp; video</v>
      </c>
      <c r="T35" t="str">
        <f t="shared" si="5"/>
        <v>television</v>
      </c>
    </row>
    <row r="36" spans="1:20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</v>
      </c>
      <c r="P36">
        <f t="shared" si="1"/>
        <v>49.88</v>
      </c>
      <c r="Q36" s="8">
        <f t="shared" si="2"/>
        <v>41841.321770833332</v>
      </c>
      <c r="R36" s="8">
        <f t="shared" si="3"/>
        <v>41856.321770833332</v>
      </c>
      <c r="S36" t="str">
        <f t="shared" si="4"/>
        <v>film &amp; video</v>
      </c>
      <c r="T36" t="str">
        <f t="shared" si="5"/>
        <v>television</v>
      </c>
    </row>
    <row r="37" spans="1:20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167</v>
      </c>
      <c r="P37">
        <f t="shared" si="1"/>
        <v>59.46</v>
      </c>
      <c r="Q37" s="8">
        <f t="shared" si="2"/>
        <v>42098.291828703703</v>
      </c>
      <c r="R37" s="8">
        <f t="shared" si="3"/>
        <v>42122</v>
      </c>
      <c r="S37" t="str">
        <f t="shared" si="4"/>
        <v>film &amp; video</v>
      </c>
      <c r="T37" t="str">
        <f t="shared" si="5"/>
        <v>television</v>
      </c>
    </row>
    <row r="38" spans="1:20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</v>
      </c>
      <c r="P38">
        <f t="shared" si="1"/>
        <v>193.84</v>
      </c>
      <c r="Q38" s="8">
        <f t="shared" si="2"/>
        <v>42068.307002314818</v>
      </c>
      <c r="R38" s="8">
        <f t="shared" si="3"/>
        <v>42098.265335648146</v>
      </c>
      <c r="S38" t="str">
        <f t="shared" si="4"/>
        <v>film &amp; video</v>
      </c>
      <c r="T38" t="str">
        <f t="shared" si="5"/>
        <v>television</v>
      </c>
    </row>
    <row r="39" spans="1:20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</v>
      </c>
      <c r="P39">
        <f t="shared" si="1"/>
        <v>159.51</v>
      </c>
      <c r="Q39" s="8">
        <f t="shared" si="2"/>
        <v>42032.693043981482</v>
      </c>
      <c r="R39" s="8">
        <f t="shared" si="3"/>
        <v>42062.693043981482</v>
      </c>
      <c r="S39" t="str">
        <f t="shared" si="4"/>
        <v>film &amp; video</v>
      </c>
      <c r="T39" t="str">
        <f t="shared" si="5"/>
        <v>television</v>
      </c>
    </row>
    <row r="40" spans="1:20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</v>
      </c>
      <c r="P40">
        <f t="shared" si="1"/>
        <v>41.68</v>
      </c>
      <c r="Q40" s="8">
        <f t="shared" si="2"/>
        <v>41375.057222222218</v>
      </c>
      <c r="R40" s="8">
        <f t="shared" si="3"/>
        <v>41405.057222222218</v>
      </c>
      <c r="S40" t="str">
        <f t="shared" si="4"/>
        <v>film &amp; video</v>
      </c>
      <c r="T40" t="str">
        <f t="shared" si="5"/>
        <v>television</v>
      </c>
    </row>
    <row r="41" spans="1:20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131</v>
      </c>
      <c r="P41">
        <f t="shared" si="1"/>
        <v>150.9</v>
      </c>
      <c r="Q41" s="8">
        <f t="shared" si="2"/>
        <v>41754.047083333331</v>
      </c>
      <c r="R41" s="8">
        <f t="shared" si="3"/>
        <v>41784.957638888889</v>
      </c>
      <c r="S41" t="str">
        <f t="shared" si="4"/>
        <v>film &amp; video</v>
      </c>
      <c r="T41" t="str">
        <f t="shared" si="5"/>
        <v>television</v>
      </c>
    </row>
    <row r="42" spans="1:20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</v>
      </c>
      <c r="P42">
        <f t="shared" si="1"/>
        <v>126.69</v>
      </c>
      <c r="Q42" s="8">
        <f t="shared" si="2"/>
        <v>41789.21398148148</v>
      </c>
      <c r="R42" s="8">
        <f t="shared" si="3"/>
        <v>41809.166666666664</v>
      </c>
      <c r="S42" t="str">
        <f t="shared" si="4"/>
        <v>film &amp; video</v>
      </c>
      <c r="T42" t="str">
        <f t="shared" si="5"/>
        <v>television</v>
      </c>
    </row>
    <row r="43" spans="1:20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>
        <f t="shared" si="1"/>
        <v>105.26</v>
      </c>
      <c r="Q43" s="8">
        <f t="shared" si="2"/>
        <v>41887.568912037037</v>
      </c>
      <c r="R43" s="8">
        <f t="shared" si="3"/>
        <v>41917.568912037037</v>
      </c>
      <c r="S43" t="str">
        <f t="shared" si="4"/>
        <v>film &amp; video</v>
      </c>
      <c r="T43" t="str">
        <f t="shared" si="5"/>
        <v>television</v>
      </c>
    </row>
    <row r="44" spans="1:20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142</v>
      </c>
      <c r="P44">
        <f t="shared" si="1"/>
        <v>117.51</v>
      </c>
      <c r="Q44" s="8">
        <f t="shared" si="2"/>
        <v>41971.639189814814</v>
      </c>
      <c r="R44" s="8">
        <f t="shared" si="3"/>
        <v>42001.639189814814</v>
      </c>
      <c r="S44" t="str">
        <f t="shared" si="4"/>
        <v>film &amp; video</v>
      </c>
      <c r="T44" t="str">
        <f t="shared" si="5"/>
        <v>television</v>
      </c>
    </row>
    <row r="45" spans="1:20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309</v>
      </c>
      <c r="P45">
        <f t="shared" si="1"/>
        <v>117.36</v>
      </c>
      <c r="Q45" s="8">
        <f t="shared" si="2"/>
        <v>41802.790347222224</v>
      </c>
      <c r="R45" s="8">
        <f t="shared" si="3"/>
        <v>41833</v>
      </c>
      <c r="S45" t="str">
        <f t="shared" si="4"/>
        <v>film &amp; video</v>
      </c>
      <c r="T45" t="str">
        <f t="shared" si="5"/>
        <v>television</v>
      </c>
    </row>
    <row r="46" spans="1:20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>
        <f t="shared" si="1"/>
        <v>133.33000000000001</v>
      </c>
      <c r="Q46" s="8">
        <f t="shared" si="2"/>
        <v>41874.098807870374</v>
      </c>
      <c r="R46" s="8">
        <f t="shared" si="3"/>
        <v>41919.098807870374</v>
      </c>
      <c r="S46" t="str">
        <f t="shared" si="4"/>
        <v>film &amp; video</v>
      </c>
      <c r="T46" t="str">
        <f t="shared" si="5"/>
        <v>television</v>
      </c>
    </row>
    <row r="47" spans="1:20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>
        <f t="shared" si="1"/>
        <v>98.36</v>
      </c>
      <c r="Q47" s="8">
        <f t="shared" si="2"/>
        <v>42457.623923611114</v>
      </c>
      <c r="R47" s="8">
        <f t="shared" si="3"/>
        <v>42487.623923611114</v>
      </c>
      <c r="S47" t="str">
        <f t="shared" si="4"/>
        <v>film &amp; video</v>
      </c>
      <c r="T47" t="str">
        <f t="shared" si="5"/>
        <v>television</v>
      </c>
    </row>
    <row r="48" spans="1:20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</v>
      </c>
      <c r="P48">
        <f t="shared" si="1"/>
        <v>194.44</v>
      </c>
      <c r="Q48" s="8">
        <f t="shared" si="2"/>
        <v>42323.964976851858</v>
      </c>
      <c r="R48" s="8">
        <f t="shared" si="3"/>
        <v>42353.964976851858</v>
      </c>
      <c r="S48" t="str">
        <f t="shared" si="4"/>
        <v>film &amp; video</v>
      </c>
      <c r="T48" t="str">
        <f t="shared" si="5"/>
        <v>television</v>
      </c>
    </row>
    <row r="49" spans="1:20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108</v>
      </c>
      <c r="P49">
        <f t="shared" si="1"/>
        <v>76.87</v>
      </c>
      <c r="Q49" s="8">
        <f t="shared" si="2"/>
        <v>41932.819525462961</v>
      </c>
      <c r="R49" s="8">
        <f t="shared" si="3"/>
        <v>41992.861192129625</v>
      </c>
      <c r="S49" t="str">
        <f t="shared" si="4"/>
        <v>film &amp; video</v>
      </c>
      <c r="T49" t="str">
        <f t="shared" si="5"/>
        <v>television</v>
      </c>
    </row>
    <row r="50" spans="1:20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108</v>
      </c>
      <c r="P50">
        <f t="shared" si="1"/>
        <v>56.82</v>
      </c>
      <c r="Q50" s="8">
        <f t="shared" si="2"/>
        <v>42033.516898148147</v>
      </c>
      <c r="R50" s="8">
        <f t="shared" si="3"/>
        <v>42064.5</v>
      </c>
      <c r="S50" t="str">
        <f t="shared" si="4"/>
        <v>film &amp; video</v>
      </c>
      <c r="T50" t="str">
        <f t="shared" si="5"/>
        <v>television</v>
      </c>
    </row>
    <row r="51" spans="1:20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>
        <f t="shared" si="1"/>
        <v>137.93</v>
      </c>
      <c r="Q51" s="8">
        <f t="shared" si="2"/>
        <v>42271.176446759258</v>
      </c>
      <c r="R51" s="8">
        <f t="shared" si="3"/>
        <v>42301.176446759258</v>
      </c>
      <c r="S51" t="str">
        <f t="shared" si="4"/>
        <v>film &amp; video</v>
      </c>
      <c r="T51" t="str">
        <f t="shared" si="5"/>
        <v>television</v>
      </c>
    </row>
    <row r="52" spans="1:20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>
        <f t="shared" si="1"/>
        <v>27.27</v>
      </c>
      <c r="Q52" s="8">
        <f t="shared" si="2"/>
        <v>41995.752986111111</v>
      </c>
      <c r="R52" s="8">
        <f t="shared" si="3"/>
        <v>42034.708333333328</v>
      </c>
      <c r="S52" t="str">
        <f t="shared" si="4"/>
        <v>film &amp; video</v>
      </c>
      <c r="T52" t="str">
        <f t="shared" si="5"/>
        <v>television</v>
      </c>
    </row>
    <row r="53" spans="1:20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</v>
      </c>
      <c r="P53">
        <f t="shared" si="1"/>
        <v>118.34</v>
      </c>
      <c r="Q53" s="8">
        <f t="shared" si="2"/>
        <v>42196.928668981483</v>
      </c>
      <c r="R53" s="8">
        <f t="shared" si="3"/>
        <v>42226.928668981483</v>
      </c>
      <c r="S53" t="str">
        <f t="shared" si="4"/>
        <v>film &amp; video</v>
      </c>
      <c r="T53" t="str">
        <f t="shared" si="5"/>
        <v>television</v>
      </c>
    </row>
    <row r="54" spans="1:20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</v>
      </c>
      <c r="P54">
        <f t="shared" si="1"/>
        <v>223.48</v>
      </c>
      <c r="Q54" s="8">
        <f t="shared" si="2"/>
        <v>41807.701921296299</v>
      </c>
      <c r="R54" s="8">
        <f t="shared" si="3"/>
        <v>41837.701921296299</v>
      </c>
      <c r="S54" t="str">
        <f t="shared" si="4"/>
        <v>film &amp; video</v>
      </c>
      <c r="T54" t="str">
        <f t="shared" si="5"/>
        <v>television</v>
      </c>
    </row>
    <row r="55" spans="1:20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110</v>
      </c>
      <c r="P55">
        <f t="shared" si="1"/>
        <v>28.11</v>
      </c>
      <c r="Q55" s="8">
        <f t="shared" si="2"/>
        <v>41719.549131944441</v>
      </c>
      <c r="R55" s="8">
        <f t="shared" si="3"/>
        <v>41733.916666666664</v>
      </c>
      <c r="S55" t="str">
        <f t="shared" si="4"/>
        <v>film &amp; video</v>
      </c>
      <c r="T55" t="str">
        <f t="shared" si="5"/>
        <v>television</v>
      </c>
    </row>
    <row r="56" spans="1:20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>
        <f t="shared" si="1"/>
        <v>194.23</v>
      </c>
      <c r="Q56" s="8">
        <f t="shared" si="2"/>
        <v>42333.713206018518</v>
      </c>
      <c r="R56" s="8">
        <f t="shared" si="3"/>
        <v>42363.713206018518</v>
      </c>
      <c r="S56" t="str">
        <f t="shared" si="4"/>
        <v>film &amp; video</v>
      </c>
      <c r="T56" t="str">
        <f t="shared" si="5"/>
        <v>television</v>
      </c>
    </row>
    <row r="57" spans="1:20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129</v>
      </c>
      <c r="P57">
        <f t="shared" si="1"/>
        <v>128.94999999999999</v>
      </c>
      <c r="Q57" s="8">
        <f t="shared" si="2"/>
        <v>42496.968935185185</v>
      </c>
      <c r="R57" s="8">
        <f t="shared" si="3"/>
        <v>42517.968935185185</v>
      </c>
      <c r="S57" t="str">
        <f t="shared" si="4"/>
        <v>film &amp; video</v>
      </c>
      <c r="T57" t="str">
        <f t="shared" si="5"/>
        <v>television</v>
      </c>
    </row>
    <row r="58" spans="1:20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</v>
      </c>
      <c r="P58">
        <f t="shared" si="1"/>
        <v>49.32</v>
      </c>
      <c r="Q58" s="8">
        <f t="shared" si="2"/>
        <v>42149.548888888887</v>
      </c>
      <c r="R58" s="8">
        <f t="shared" si="3"/>
        <v>42163.666666666672</v>
      </c>
      <c r="S58" t="str">
        <f t="shared" si="4"/>
        <v>film &amp; video</v>
      </c>
      <c r="T58" t="str">
        <f t="shared" si="5"/>
        <v>television</v>
      </c>
    </row>
    <row r="59" spans="1:20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102</v>
      </c>
      <c r="P59">
        <f t="shared" si="1"/>
        <v>221.52</v>
      </c>
      <c r="Q59" s="8">
        <f t="shared" si="2"/>
        <v>42089.83289351852</v>
      </c>
      <c r="R59" s="8">
        <f t="shared" si="3"/>
        <v>42119.83289351852</v>
      </c>
      <c r="S59" t="str">
        <f t="shared" si="4"/>
        <v>film &amp; video</v>
      </c>
      <c r="T59" t="str">
        <f t="shared" si="5"/>
        <v>television</v>
      </c>
    </row>
    <row r="60" spans="1:20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103</v>
      </c>
      <c r="P60">
        <f t="shared" si="1"/>
        <v>137.21</v>
      </c>
      <c r="Q60" s="8">
        <f t="shared" si="2"/>
        <v>41932.745046296295</v>
      </c>
      <c r="R60" s="8">
        <f t="shared" si="3"/>
        <v>41962.786712962959</v>
      </c>
      <c r="S60" t="str">
        <f t="shared" si="4"/>
        <v>film &amp; video</v>
      </c>
      <c r="T60" t="str">
        <f t="shared" si="5"/>
        <v>television</v>
      </c>
    </row>
    <row r="61" spans="1:20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</v>
      </c>
      <c r="P61">
        <f t="shared" si="1"/>
        <v>606.82000000000005</v>
      </c>
      <c r="Q61" s="8">
        <f t="shared" si="2"/>
        <v>42230.23583333334</v>
      </c>
      <c r="R61" s="8">
        <f t="shared" si="3"/>
        <v>42261.875</v>
      </c>
      <c r="S61" t="str">
        <f t="shared" si="4"/>
        <v>film &amp; video</v>
      </c>
      <c r="T61" t="str">
        <f t="shared" si="5"/>
        <v>television</v>
      </c>
    </row>
    <row r="62" spans="1:20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</v>
      </c>
      <c r="P62">
        <f t="shared" si="1"/>
        <v>43.04</v>
      </c>
      <c r="Q62" s="8">
        <f t="shared" si="2"/>
        <v>41701.901817129627</v>
      </c>
      <c r="R62" s="8">
        <f t="shared" si="3"/>
        <v>41721</v>
      </c>
      <c r="S62" t="str">
        <f t="shared" si="4"/>
        <v>film &amp; video</v>
      </c>
      <c r="T62" t="str">
        <f t="shared" si="5"/>
        <v>shorts</v>
      </c>
    </row>
    <row r="63" spans="1:20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</v>
      </c>
      <c r="P63">
        <f t="shared" si="1"/>
        <v>322.39</v>
      </c>
      <c r="Q63" s="8">
        <f t="shared" si="2"/>
        <v>41409.814317129632</v>
      </c>
      <c r="R63" s="8">
        <f t="shared" si="3"/>
        <v>41431.814317129632</v>
      </c>
      <c r="S63" t="str">
        <f t="shared" si="4"/>
        <v>film &amp; video</v>
      </c>
      <c r="T63" t="str">
        <f t="shared" si="5"/>
        <v>shorts</v>
      </c>
    </row>
    <row r="64" spans="1:20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155</v>
      </c>
      <c r="P64">
        <f t="shared" si="1"/>
        <v>96.71</v>
      </c>
      <c r="Q64" s="8">
        <f t="shared" si="2"/>
        <v>41311.799513888887</v>
      </c>
      <c r="R64" s="8">
        <f t="shared" si="3"/>
        <v>41336.799513888887</v>
      </c>
      <c r="S64" t="str">
        <f t="shared" si="4"/>
        <v>film &amp; video</v>
      </c>
      <c r="T64" t="str">
        <f t="shared" si="5"/>
        <v>shorts</v>
      </c>
    </row>
    <row r="65" spans="1:20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114</v>
      </c>
      <c r="P65">
        <f t="shared" si="1"/>
        <v>35.47</v>
      </c>
      <c r="Q65" s="8">
        <f t="shared" si="2"/>
        <v>41612.912187499998</v>
      </c>
      <c r="R65" s="8">
        <f t="shared" si="3"/>
        <v>41636.207638888889</v>
      </c>
      <c r="S65" t="str">
        <f t="shared" si="4"/>
        <v>film &amp; video</v>
      </c>
      <c r="T65" t="str">
        <f t="shared" si="5"/>
        <v>shorts</v>
      </c>
    </row>
    <row r="66" spans="1:20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</v>
      </c>
      <c r="P66">
        <f t="shared" si="1"/>
        <v>86.67</v>
      </c>
      <c r="Q66" s="8">
        <f t="shared" si="2"/>
        <v>41433.01829861111</v>
      </c>
      <c r="R66" s="8">
        <f t="shared" si="3"/>
        <v>41463.01829861111</v>
      </c>
      <c r="S66" t="str">
        <f t="shared" si="4"/>
        <v>film &amp; video</v>
      </c>
      <c r="T66" t="str">
        <f t="shared" si="5"/>
        <v>shorts</v>
      </c>
    </row>
    <row r="67" spans="1:20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6">ROUND(E67/D67*100,0)</f>
        <v>108</v>
      </c>
      <c r="P67">
        <f t="shared" ref="P67:P130" si="7">ROUND(E67/L67,2)</f>
        <v>132.05000000000001</v>
      </c>
      <c r="Q67" s="8">
        <f t="shared" ref="Q67:Q130" si="8">(((J67/60)/60)/24)+DATE(1970,1,1)</f>
        <v>41835.821226851855</v>
      </c>
      <c r="R67" s="8">
        <f t="shared" ref="R67:R130" si="9">(((I67/60)/60)/24)+DATE(1970,1,1)</f>
        <v>41862.249305555553</v>
      </c>
      <c r="S67" t="str">
        <f t="shared" ref="S67:S130" si="10">LEFT(N67,SEARCH("/",N67)-1)</f>
        <v>film &amp; video</v>
      </c>
      <c r="T67" t="str">
        <f t="shared" ref="T67:T130" si="11">RIGHT(N67,LEN(N67)-SEARCH("/",N67))</f>
        <v>shorts</v>
      </c>
    </row>
    <row r="68" spans="1:20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6"/>
        <v>119</v>
      </c>
      <c r="P68">
        <f t="shared" si="7"/>
        <v>91.23</v>
      </c>
      <c r="Q68" s="8">
        <f t="shared" si="8"/>
        <v>42539.849768518514</v>
      </c>
      <c r="R68" s="8">
        <f t="shared" si="9"/>
        <v>42569.849768518514</v>
      </c>
      <c r="S68" t="str">
        <f t="shared" si="10"/>
        <v>film &amp; video</v>
      </c>
      <c r="T68" t="str">
        <f t="shared" si="11"/>
        <v>shorts</v>
      </c>
    </row>
    <row r="69" spans="1:20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6"/>
        <v>116</v>
      </c>
      <c r="P69">
        <f t="shared" si="7"/>
        <v>116.25</v>
      </c>
      <c r="Q69" s="8">
        <f t="shared" si="8"/>
        <v>41075.583379629628</v>
      </c>
      <c r="R69" s="8">
        <f t="shared" si="9"/>
        <v>41105.583379629628</v>
      </c>
      <c r="S69" t="str">
        <f t="shared" si="10"/>
        <v>film &amp; video</v>
      </c>
      <c r="T69" t="str">
        <f t="shared" si="11"/>
        <v>shorts</v>
      </c>
    </row>
    <row r="70" spans="1:20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6"/>
        <v>127</v>
      </c>
      <c r="P70">
        <f t="shared" si="7"/>
        <v>21.19</v>
      </c>
      <c r="Q70" s="8">
        <f t="shared" si="8"/>
        <v>41663.569340277776</v>
      </c>
      <c r="R70" s="8">
        <f t="shared" si="9"/>
        <v>41693.569340277776</v>
      </c>
      <c r="S70" t="str">
        <f t="shared" si="10"/>
        <v>film &amp; video</v>
      </c>
      <c r="T70" t="str">
        <f t="shared" si="11"/>
        <v>shorts</v>
      </c>
    </row>
    <row r="71" spans="1:20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6"/>
        <v>111</v>
      </c>
      <c r="P71">
        <f t="shared" si="7"/>
        <v>62.33</v>
      </c>
      <c r="Q71" s="8">
        <f t="shared" si="8"/>
        <v>40786.187789351854</v>
      </c>
      <c r="R71" s="8">
        <f t="shared" si="9"/>
        <v>40818.290972222225</v>
      </c>
      <c r="S71" t="str">
        <f t="shared" si="10"/>
        <v>film &amp; video</v>
      </c>
      <c r="T71" t="str">
        <f t="shared" si="11"/>
        <v>shorts</v>
      </c>
    </row>
    <row r="72" spans="1:20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6"/>
        <v>127</v>
      </c>
      <c r="P72">
        <f t="shared" si="7"/>
        <v>37.409999999999997</v>
      </c>
      <c r="Q72" s="8">
        <f t="shared" si="8"/>
        <v>40730.896354166667</v>
      </c>
      <c r="R72" s="8">
        <f t="shared" si="9"/>
        <v>40790.896354166667</v>
      </c>
      <c r="S72" t="str">
        <f t="shared" si="10"/>
        <v>film &amp; video</v>
      </c>
      <c r="T72" t="str">
        <f t="shared" si="11"/>
        <v>shorts</v>
      </c>
    </row>
    <row r="73" spans="1:20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6"/>
        <v>124</v>
      </c>
      <c r="P73">
        <f t="shared" si="7"/>
        <v>69.72</v>
      </c>
      <c r="Q73" s="8">
        <f t="shared" si="8"/>
        <v>40997.271493055552</v>
      </c>
      <c r="R73" s="8">
        <f t="shared" si="9"/>
        <v>41057.271493055552</v>
      </c>
      <c r="S73" t="str">
        <f t="shared" si="10"/>
        <v>film &amp; video</v>
      </c>
      <c r="T73" t="str">
        <f t="shared" si="11"/>
        <v>shorts</v>
      </c>
    </row>
    <row r="74" spans="1:20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6"/>
        <v>108</v>
      </c>
      <c r="P74">
        <f t="shared" si="7"/>
        <v>58.17</v>
      </c>
      <c r="Q74" s="8">
        <f t="shared" si="8"/>
        <v>41208.010196759256</v>
      </c>
      <c r="R74" s="8">
        <f t="shared" si="9"/>
        <v>41228</v>
      </c>
      <c r="S74" t="str">
        <f t="shared" si="10"/>
        <v>film &amp; video</v>
      </c>
      <c r="T74" t="str">
        <f t="shared" si="11"/>
        <v>shorts</v>
      </c>
    </row>
    <row r="75" spans="1:20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6"/>
        <v>100</v>
      </c>
      <c r="P75">
        <f t="shared" si="7"/>
        <v>50</v>
      </c>
      <c r="Q75" s="8">
        <f t="shared" si="8"/>
        <v>40587.75675925926</v>
      </c>
      <c r="R75" s="8">
        <f t="shared" si="9"/>
        <v>40666.165972222225</v>
      </c>
      <c r="S75" t="str">
        <f t="shared" si="10"/>
        <v>film &amp; video</v>
      </c>
      <c r="T75" t="str">
        <f t="shared" si="11"/>
        <v>shorts</v>
      </c>
    </row>
    <row r="76" spans="1:20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6"/>
        <v>113</v>
      </c>
      <c r="P76">
        <f t="shared" si="7"/>
        <v>19.47</v>
      </c>
      <c r="Q76" s="8">
        <f t="shared" si="8"/>
        <v>42360.487210648149</v>
      </c>
      <c r="R76" s="8">
        <f t="shared" si="9"/>
        <v>42390.487210648149</v>
      </c>
      <c r="S76" t="str">
        <f t="shared" si="10"/>
        <v>film &amp; video</v>
      </c>
      <c r="T76" t="str">
        <f t="shared" si="11"/>
        <v>shorts</v>
      </c>
    </row>
    <row r="77" spans="1:20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6"/>
        <v>115</v>
      </c>
      <c r="P77">
        <f t="shared" si="7"/>
        <v>85.96</v>
      </c>
      <c r="Q77" s="8">
        <f t="shared" si="8"/>
        <v>41357.209166666667</v>
      </c>
      <c r="R77" s="8">
        <f t="shared" si="9"/>
        <v>41387.209166666667</v>
      </c>
      <c r="S77" t="str">
        <f t="shared" si="10"/>
        <v>film &amp; video</v>
      </c>
      <c r="T77" t="str">
        <f t="shared" si="11"/>
        <v>shorts</v>
      </c>
    </row>
    <row r="78" spans="1:20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6"/>
        <v>153</v>
      </c>
      <c r="P78">
        <f t="shared" si="7"/>
        <v>30.67</v>
      </c>
      <c r="Q78" s="8">
        <f t="shared" si="8"/>
        <v>40844.691643518519</v>
      </c>
      <c r="R78" s="8">
        <f t="shared" si="9"/>
        <v>40904.733310185184</v>
      </c>
      <c r="S78" t="str">
        <f t="shared" si="10"/>
        <v>film &amp; video</v>
      </c>
      <c r="T78" t="str">
        <f t="shared" si="11"/>
        <v>shorts</v>
      </c>
    </row>
    <row r="79" spans="1:20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6"/>
        <v>393</v>
      </c>
      <c r="P79">
        <f t="shared" si="7"/>
        <v>60.38</v>
      </c>
      <c r="Q79" s="8">
        <f t="shared" si="8"/>
        <v>40997.144872685189</v>
      </c>
      <c r="R79" s="8">
        <f t="shared" si="9"/>
        <v>41050.124305555553</v>
      </c>
      <c r="S79" t="str">
        <f t="shared" si="10"/>
        <v>film &amp; video</v>
      </c>
      <c r="T79" t="str">
        <f t="shared" si="11"/>
        <v>shorts</v>
      </c>
    </row>
    <row r="80" spans="1:20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6"/>
        <v>2702</v>
      </c>
      <c r="P80">
        <f t="shared" si="7"/>
        <v>38.6</v>
      </c>
      <c r="Q80" s="8">
        <f t="shared" si="8"/>
        <v>42604.730567129634</v>
      </c>
      <c r="R80" s="8">
        <f t="shared" si="9"/>
        <v>42614.730567129634</v>
      </c>
      <c r="S80" t="str">
        <f t="shared" si="10"/>
        <v>film &amp; video</v>
      </c>
      <c r="T80" t="str">
        <f t="shared" si="11"/>
        <v>shorts</v>
      </c>
    </row>
    <row r="81" spans="1:20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6"/>
        <v>127</v>
      </c>
      <c r="P81">
        <f t="shared" si="7"/>
        <v>40.270000000000003</v>
      </c>
      <c r="Q81" s="8">
        <f t="shared" si="8"/>
        <v>41724.776539351849</v>
      </c>
      <c r="R81" s="8">
        <f t="shared" si="9"/>
        <v>41754.776539351849</v>
      </c>
      <c r="S81" t="str">
        <f t="shared" si="10"/>
        <v>film &amp; video</v>
      </c>
      <c r="T81" t="str">
        <f t="shared" si="11"/>
        <v>shorts</v>
      </c>
    </row>
    <row r="82" spans="1:20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6"/>
        <v>107</v>
      </c>
      <c r="P82">
        <f t="shared" si="7"/>
        <v>273.83</v>
      </c>
      <c r="Q82" s="8">
        <f t="shared" si="8"/>
        <v>41583.083981481483</v>
      </c>
      <c r="R82" s="8">
        <f t="shared" si="9"/>
        <v>41618.083981481483</v>
      </c>
      <c r="S82" t="str">
        <f t="shared" si="10"/>
        <v>film &amp; video</v>
      </c>
      <c r="T82" t="str">
        <f t="shared" si="11"/>
        <v>shorts</v>
      </c>
    </row>
    <row r="83" spans="1:20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6"/>
        <v>198</v>
      </c>
      <c r="P83">
        <f t="shared" si="7"/>
        <v>53.04</v>
      </c>
      <c r="Q83" s="8">
        <f t="shared" si="8"/>
        <v>41100.158877314818</v>
      </c>
      <c r="R83" s="8">
        <f t="shared" si="9"/>
        <v>41104.126388888886</v>
      </c>
      <c r="S83" t="str">
        <f t="shared" si="10"/>
        <v>film &amp; video</v>
      </c>
      <c r="T83" t="str">
        <f t="shared" si="11"/>
        <v>shorts</v>
      </c>
    </row>
    <row r="84" spans="1:20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6"/>
        <v>100</v>
      </c>
      <c r="P84">
        <f t="shared" si="7"/>
        <v>40.01</v>
      </c>
      <c r="Q84" s="8">
        <f t="shared" si="8"/>
        <v>40795.820150462961</v>
      </c>
      <c r="R84" s="8">
        <f t="shared" si="9"/>
        <v>40825.820150462961</v>
      </c>
      <c r="S84" t="str">
        <f t="shared" si="10"/>
        <v>film &amp; video</v>
      </c>
      <c r="T84" t="str">
        <f t="shared" si="11"/>
        <v>shorts</v>
      </c>
    </row>
    <row r="85" spans="1:20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6"/>
        <v>103</v>
      </c>
      <c r="P85">
        <f t="shared" si="7"/>
        <v>15.77</v>
      </c>
      <c r="Q85" s="8">
        <f t="shared" si="8"/>
        <v>42042.615613425922</v>
      </c>
      <c r="R85" s="8">
        <f t="shared" si="9"/>
        <v>42057.479166666672</v>
      </c>
      <c r="S85" t="str">
        <f t="shared" si="10"/>
        <v>film &amp; video</v>
      </c>
      <c r="T85" t="str">
        <f t="shared" si="11"/>
        <v>shorts</v>
      </c>
    </row>
    <row r="86" spans="1:20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6"/>
        <v>100</v>
      </c>
      <c r="P86">
        <f t="shared" si="7"/>
        <v>71.430000000000007</v>
      </c>
      <c r="Q86" s="8">
        <f t="shared" si="8"/>
        <v>40648.757939814815</v>
      </c>
      <c r="R86" s="8">
        <f t="shared" si="9"/>
        <v>40678.757939814815</v>
      </c>
      <c r="S86" t="str">
        <f t="shared" si="10"/>
        <v>film &amp; video</v>
      </c>
      <c r="T86" t="str">
        <f t="shared" si="11"/>
        <v>shorts</v>
      </c>
    </row>
    <row r="87" spans="1:20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6"/>
        <v>126</v>
      </c>
      <c r="P87">
        <f t="shared" si="7"/>
        <v>71.709999999999994</v>
      </c>
      <c r="Q87" s="8">
        <f t="shared" si="8"/>
        <v>40779.125428240739</v>
      </c>
      <c r="R87" s="8">
        <f t="shared" si="9"/>
        <v>40809.125428240739</v>
      </c>
      <c r="S87" t="str">
        <f t="shared" si="10"/>
        <v>film &amp; video</v>
      </c>
      <c r="T87" t="str">
        <f t="shared" si="11"/>
        <v>shorts</v>
      </c>
    </row>
    <row r="88" spans="1:20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6"/>
        <v>106</v>
      </c>
      <c r="P88">
        <f t="shared" si="7"/>
        <v>375.76</v>
      </c>
      <c r="Q88" s="8">
        <f t="shared" si="8"/>
        <v>42291.556076388893</v>
      </c>
      <c r="R88" s="8">
        <f t="shared" si="9"/>
        <v>42365.59774305555</v>
      </c>
      <c r="S88" t="str">
        <f t="shared" si="10"/>
        <v>film &amp; video</v>
      </c>
      <c r="T88" t="str">
        <f t="shared" si="11"/>
        <v>shorts</v>
      </c>
    </row>
    <row r="89" spans="1:20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6"/>
        <v>105</v>
      </c>
      <c r="P89">
        <f t="shared" si="7"/>
        <v>104.6</v>
      </c>
      <c r="Q89" s="8">
        <f t="shared" si="8"/>
        <v>40322.53938657407</v>
      </c>
      <c r="R89" s="8">
        <f t="shared" si="9"/>
        <v>40332.070138888892</v>
      </c>
      <c r="S89" t="str">
        <f t="shared" si="10"/>
        <v>film &amp; video</v>
      </c>
      <c r="T89" t="str">
        <f t="shared" si="11"/>
        <v>shorts</v>
      </c>
    </row>
    <row r="90" spans="1:20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6"/>
        <v>103</v>
      </c>
      <c r="P90">
        <f t="shared" si="7"/>
        <v>60</v>
      </c>
      <c r="Q90" s="8">
        <f t="shared" si="8"/>
        <v>41786.65892361111</v>
      </c>
      <c r="R90" s="8">
        <f t="shared" si="9"/>
        <v>41812.65892361111</v>
      </c>
      <c r="S90" t="str">
        <f t="shared" si="10"/>
        <v>film &amp; video</v>
      </c>
      <c r="T90" t="str">
        <f t="shared" si="11"/>
        <v>shorts</v>
      </c>
    </row>
    <row r="91" spans="1:20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6"/>
        <v>115</v>
      </c>
      <c r="P91">
        <f t="shared" si="7"/>
        <v>123.29</v>
      </c>
      <c r="Q91" s="8">
        <f t="shared" si="8"/>
        <v>41402.752222222225</v>
      </c>
      <c r="R91" s="8">
        <f t="shared" si="9"/>
        <v>41427.752222222225</v>
      </c>
      <c r="S91" t="str">
        <f t="shared" si="10"/>
        <v>film &amp; video</v>
      </c>
      <c r="T91" t="str">
        <f t="shared" si="11"/>
        <v>shorts</v>
      </c>
    </row>
    <row r="92" spans="1:20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6"/>
        <v>100</v>
      </c>
      <c r="P92">
        <f t="shared" si="7"/>
        <v>31.38</v>
      </c>
      <c r="Q92" s="8">
        <f t="shared" si="8"/>
        <v>40706.297442129631</v>
      </c>
      <c r="R92" s="8">
        <f t="shared" si="9"/>
        <v>40736.297442129631</v>
      </c>
      <c r="S92" t="str">
        <f t="shared" si="10"/>
        <v>film &amp; video</v>
      </c>
      <c r="T92" t="str">
        <f t="shared" si="11"/>
        <v>shorts</v>
      </c>
    </row>
    <row r="93" spans="1:20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6"/>
        <v>120</v>
      </c>
      <c r="P93">
        <f t="shared" si="7"/>
        <v>78.260000000000005</v>
      </c>
      <c r="Q93" s="8">
        <f t="shared" si="8"/>
        <v>40619.402361111112</v>
      </c>
      <c r="R93" s="8">
        <f t="shared" si="9"/>
        <v>40680.402361111112</v>
      </c>
      <c r="S93" t="str">
        <f t="shared" si="10"/>
        <v>film &amp; video</v>
      </c>
      <c r="T93" t="str">
        <f t="shared" si="11"/>
        <v>shorts</v>
      </c>
    </row>
    <row r="94" spans="1:20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6"/>
        <v>105</v>
      </c>
      <c r="P94">
        <f t="shared" si="7"/>
        <v>122.33</v>
      </c>
      <c r="Q94" s="8">
        <f t="shared" si="8"/>
        <v>42721.198877314819</v>
      </c>
      <c r="R94" s="8">
        <f t="shared" si="9"/>
        <v>42767.333333333328</v>
      </c>
      <c r="S94" t="str">
        <f t="shared" si="10"/>
        <v>film &amp; video</v>
      </c>
      <c r="T94" t="str">
        <f t="shared" si="11"/>
        <v>shorts</v>
      </c>
    </row>
    <row r="95" spans="1:20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6"/>
        <v>111</v>
      </c>
      <c r="P95">
        <f t="shared" si="7"/>
        <v>73.73</v>
      </c>
      <c r="Q95" s="8">
        <f t="shared" si="8"/>
        <v>41065.858067129629</v>
      </c>
      <c r="R95" s="8">
        <f t="shared" si="9"/>
        <v>41093.875</v>
      </c>
      <c r="S95" t="str">
        <f t="shared" si="10"/>
        <v>film &amp; video</v>
      </c>
      <c r="T95" t="str">
        <f t="shared" si="11"/>
        <v>shorts</v>
      </c>
    </row>
    <row r="96" spans="1:20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6"/>
        <v>104</v>
      </c>
      <c r="P96">
        <f t="shared" si="7"/>
        <v>21.67</v>
      </c>
      <c r="Q96" s="8">
        <f t="shared" si="8"/>
        <v>41716.717847222222</v>
      </c>
      <c r="R96" s="8">
        <f t="shared" si="9"/>
        <v>41736.717847222222</v>
      </c>
      <c r="S96" t="str">
        <f t="shared" si="10"/>
        <v>film &amp; video</v>
      </c>
      <c r="T96" t="str">
        <f t="shared" si="11"/>
        <v>shorts</v>
      </c>
    </row>
    <row r="97" spans="1:20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6"/>
        <v>131</v>
      </c>
      <c r="P97">
        <f t="shared" si="7"/>
        <v>21.9</v>
      </c>
      <c r="Q97" s="8">
        <f t="shared" si="8"/>
        <v>40935.005104166667</v>
      </c>
      <c r="R97" s="8">
        <f t="shared" si="9"/>
        <v>40965.005104166667</v>
      </c>
      <c r="S97" t="str">
        <f t="shared" si="10"/>
        <v>film &amp; video</v>
      </c>
      <c r="T97" t="str">
        <f t="shared" si="11"/>
        <v>shorts</v>
      </c>
    </row>
    <row r="98" spans="1:20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6"/>
        <v>115</v>
      </c>
      <c r="P98">
        <f t="shared" si="7"/>
        <v>50.59</v>
      </c>
      <c r="Q98" s="8">
        <f t="shared" si="8"/>
        <v>40324.662511574075</v>
      </c>
      <c r="R98" s="8">
        <f t="shared" si="9"/>
        <v>40391.125</v>
      </c>
      <c r="S98" t="str">
        <f t="shared" si="10"/>
        <v>film &amp; video</v>
      </c>
      <c r="T98" t="str">
        <f t="shared" si="11"/>
        <v>shorts</v>
      </c>
    </row>
    <row r="99" spans="1:20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6"/>
        <v>106</v>
      </c>
      <c r="P99">
        <f t="shared" si="7"/>
        <v>53.13</v>
      </c>
      <c r="Q99" s="8">
        <f t="shared" si="8"/>
        <v>40706.135208333333</v>
      </c>
      <c r="R99" s="8">
        <f t="shared" si="9"/>
        <v>40736.135208333333</v>
      </c>
      <c r="S99" t="str">
        <f t="shared" si="10"/>
        <v>film &amp; video</v>
      </c>
      <c r="T99" t="str">
        <f t="shared" si="11"/>
        <v>shorts</v>
      </c>
    </row>
    <row r="100" spans="1:20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6"/>
        <v>106</v>
      </c>
      <c r="P100">
        <f t="shared" si="7"/>
        <v>56.67</v>
      </c>
      <c r="Q100" s="8">
        <f t="shared" si="8"/>
        <v>41214.79483796296</v>
      </c>
      <c r="R100" s="8">
        <f t="shared" si="9"/>
        <v>41250.979166666664</v>
      </c>
      <c r="S100" t="str">
        <f t="shared" si="10"/>
        <v>film &amp; video</v>
      </c>
      <c r="T100" t="str">
        <f t="shared" si="11"/>
        <v>shorts</v>
      </c>
    </row>
    <row r="101" spans="1:20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6"/>
        <v>106</v>
      </c>
      <c r="P101">
        <f t="shared" si="7"/>
        <v>40.78</v>
      </c>
      <c r="Q101" s="8">
        <f t="shared" si="8"/>
        <v>41631.902766203704</v>
      </c>
      <c r="R101" s="8">
        <f t="shared" si="9"/>
        <v>41661.902766203704</v>
      </c>
      <c r="S101" t="str">
        <f t="shared" si="10"/>
        <v>film &amp; video</v>
      </c>
      <c r="T101" t="str">
        <f t="shared" si="11"/>
        <v>shorts</v>
      </c>
    </row>
    <row r="102" spans="1:20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6"/>
        <v>100</v>
      </c>
      <c r="P102">
        <f t="shared" si="7"/>
        <v>192.31</v>
      </c>
      <c r="Q102" s="8">
        <f t="shared" si="8"/>
        <v>41197.753310185188</v>
      </c>
      <c r="R102" s="8">
        <f t="shared" si="9"/>
        <v>41217.794976851852</v>
      </c>
      <c r="S102" t="str">
        <f t="shared" si="10"/>
        <v>film &amp; video</v>
      </c>
      <c r="T102" t="str">
        <f t="shared" si="11"/>
        <v>shorts</v>
      </c>
    </row>
    <row r="103" spans="1:20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6"/>
        <v>100</v>
      </c>
      <c r="P103">
        <f t="shared" si="7"/>
        <v>100</v>
      </c>
      <c r="Q103" s="8">
        <f t="shared" si="8"/>
        <v>41274.776736111111</v>
      </c>
      <c r="R103" s="8">
        <f t="shared" si="9"/>
        <v>41298.776736111111</v>
      </c>
      <c r="S103" t="str">
        <f t="shared" si="10"/>
        <v>film &amp; video</v>
      </c>
      <c r="T103" t="str">
        <f t="shared" si="11"/>
        <v>shorts</v>
      </c>
    </row>
    <row r="104" spans="1:20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6"/>
        <v>128</v>
      </c>
      <c r="P104">
        <f t="shared" si="7"/>
        <v>117.92</v>
      </c>
      <c r="Q104" s="8">
        <f t="shared" si="8"/>
        <v>40505.131168981483</v>
      </c>
      <c r="R104" s="8">
        <f t="shared" si="9"/>
        <v>40535.131168981483</v>
      </c>
      <c r="S104" t="str">
        <f t="shared" si="10"/>
        <v>film &amp; video</v>
      </c>
      <c r="T104" t="str">
        <f t="shared" si="11"/>
        <v>shorts</v>
      </c>
    </row>
    <row r="105" spans="1:20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6"/>
        <v>105</v>
      </c>
      <c r="P105">
        <f t="shared" si="7"/>
        <v>27.9</v>
      </c>
      <c r="Q105" s="8">
        <f t="shared" si="8"/>
        <v>41682.805902777778</v>
      </c>
      <c r="R105" s="8">
        <f t="shared" si="9"/>
        <v>41705.805902777778</v>
      </c>
      <c r="S105" t="str">
        <f t="shared" si="10"/>
        <v>film &amp; video</v>
      </c>
      <c r="T105" t="str">
        <f t="shared" si="11"/>
        <v>shorts</v>
      </c>
    </row>
    <row r="106" spans="1:20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6"/>
        <v>120</v>
      </c>
      <c r="P106">
        <f t="shared" si="7"/>
        <v>60</v>
      </c>
      <c r="Q106" s="8">
        <f t="shared" si="8"/>
        <v>40612.695208333331</v>
      </c>
      <c r="R106" s="8">
        <f t="shared" si="9"/>
        <v>40636.041666666664</v>
      </c>
      <c r="S106" t="str">
        <f t="shared" si="10"/>
        <v>film &amp; video</v>
      </c>
      <c r="T106" t="str">
        <f t="shared" si="11"/>
        <v>shorts</v>
      </c>
    </row>
    <row r="107" spans="1:20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6"/>
        <v>107</v>
      </c>
      <c r="P107">
        <f t="shared" si="7"/>
        <v>39.380000000000003</v>
      </c>
      <c r="Q107" s="8">
        <f t="shared" si="8"/>
        <v>42485.724768518514</v>
      </c>
      <c r="R107" s="8">
        <f t="shared" si="9"/>
        <v>42504</v>
      </c>
      <c r="S107" t="str">
        <f t="shared" si="10"/>
        <v>film &amp; video</v>
      </c>
      <c r="T107" t="str">
        <f t="shared" si="11"/>
        <v>shorts</v>
      </c>
    </row>
    <row r="108" spans="1:20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6"/>
        <v>101</v>
      </c>
      <c r="P108">
        <f t="shared" si="7"/>
        <v>186.11</v>
      </c>
      <c r="Q108" s="8">
        <f t="shared" si="8"/>
        <v>40987.776631944449</v>
      </c>
      <c r="R108" s="8">
        <f t="shared" si="9"/>
        <v>41001.776631944449</v>
      </c>
      <c r="S108" t="str">
        <f t="shared" si="10"/>
        <v>film &amp; video</v>
      </c>
      <c r="T108" t="str">
        <f t="shared" si="11"/>
        <v>shorts</v>
      </c>
    </row>
    <row r="109" spans="1:20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6"/>
        <v>102</v>
      </c>
      <c r="P109">
        <f t="shared" si="7"/>
        <v>111.38</v>
      </c>
      <c r="Q109" s="8">
        <f t="shared" si="8"/>
        <v>40635.982488425929</v>
      </c>
      <c r="R109" s="8">
        <f t="shared" si="9"/>
        <v>40657.982488425929</v>
      </c>
      <c r="S109" t="str">
        <f t="shared" si="10"/>
        <v>film &amp; video</v>
      </c>
      <c r="T109" t="str">
        <f t="shared" si="11"/>
        <v>shorts</v>
      </c>
    </row>
    <row r="110" spans="1:20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6"/>
        <v>247</v>
      </c>
      <c r="P110">
        <f t="shared" si="7"/>
        <v>78.72</v>
      </c>
      <c r="Q110" s="8">
        <f t="shared" si="8"/>
        <v>41365.613078703704</v>
      </c>
      <c r="R110" s="8">
        <f t="shared" si="9"/>
        <v>41425.613078703704</v>
      </c>
      <c r="S110" t="str">
        <f t="shared" si="10"/>
        <v>film &amp; video</v>
      </c>
      <c r="T110" t="str">
        <f t="shared" si="11"/>
        <v>shorts</v>
      </c>
    </row>
    <row r="111" spans="1:20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6"/>
        <v>220</v>
      </c>
      <c r="P111">
        <f t="shared" si="7"/>
        <v>46.7</v>
      </c>
      <c r="Q111" s="8">
        <f t="shared" si="8"/>
        <v>40570.025810185187</v>
      </c>
      <c r="R111" s="8">
        <f t="shared" si="9"/>
        <v>40600.025810185187</v>
      </c>
      <c r="S111" t="str">
        <f t="shared" si="10"/>
        <v>film &amp; video</v>
      </c>
      <c r="T111" t="str">
        <f t="shared" si="11"/>
        <v>shorts</v>
      </c>
    </row>
    <row r="112" spans="1:20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6"/>
        <v>131</v>
      </c>
      <c r="P112">
        <f t="shared" si="7"/>
        <v>65.38</v>
      </c>
      <c r="Q112" s="8">
        <f t="shared" si="8"/>
        <v>41557.949687500004</v>
      </c>
      <c r="R112" s="8">
        <f t="shared" si="9"/>
        <v>41592.249305555553</v>
      </c>
      <c r="S112" t="str">
        <f t="shared" si="10"/>
        <v>film &amp; video</v>
      </c>
      <c r="T112" t="str">
        <f t="shared" si="11"/>
        <v>shorts</v>
      </c>
    </row>
    <row r="113" spans="1:20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6"/>
        <v>155</v>
      </c>
      <c r="P113">
        <f t="shared" si="7"/>
        <v>102.08</v>
      </c>
      <c r="Q113" s="8">
        <f t="shared" si="8"/>
        <v>42125.333182870367</v>
      </c>
      <c r="R113" s="8">
        <f t="shared" si="9"/>
        <v>42155.333182870367</v>
      </c>
      <c r="S113" t="str">
        <f t="shared" si="10"/>
        <v>film &amp; video</v>
      </c>
      <c r="T113" t="str">
        <f t="shared" si="11"/>
        <v>shorts</v>
      </c>
    </row>
    <row r="114" spans="1:20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6"/>
        <v>104</v>
      </c>
      <c r="P114">
        <f t="shared" si="7"/>
        <v>64.2</v>
      </c>
      <c r="Q114" s="8">
        <f t="shared" si="8"/>
        <v>41718.043032407404</v>
      </c>
      <c r="R114" s="8">
        <f t="shared" si="9"/>
        <v>41742.083333333336</v>
      </c>
      <c r="S114" t="str">
        <f t="shared" si="10"/>
        <v>film &amp; video</v>
      </c>
      <c r="T114" t="str">
        <f t="shared" si="11"/>
        <v>shorts</v>
      </c>
    </row>
    <row r="115" spans="1:20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6"/>
        <v>141</v>
      </c>
      <c r="P115">
        <f t="shared" si="7"/>
        <v>90.38</v>
      </c>
      <c r="Q115" s="8">
        <f t="shared" si="8"/>
        <v>40753.758425925924</v>
      </c>
      <c r="R115" s="8">
        <f t="shared" si="9"/>
        <v>40761.625</v>
      </c>
      <c r="S115" t="str">
        <f t="shared" si="10"/>
        <v>film &amp; video</v>
      </c>
      <c r="T115" t="str">
        <f t="shared" si="11"/>
        <v>shorts</v>
      </c>
    </row>
    <row r="116" spans="1:20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6"/>
        <v>103</v>
      </c>
      <c r="P116">
        <f t="shared" si="7"/>
        <v>88.57</v>
      </c>
      <c r="Q116" s="8">
        <f t="shared" si="8"/>
        <v>40861.27416666667</v>
      </c>
      <c r="R116" s="8">
        <f t="shared" si="9"/>
        <v>40921.27416666667</v>
      </c>
      <c r="S116" t="str">
        <f t="shared" si="10"/>
        <v>film &amp; video</v>
      </c>
      <c r="T116" t="str">
        <f t="shared" si="11"/>
        <v>shorts</v>
      </c>
    </row>
    <row r="117" spans="1:20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6"/>
        <v>140</v>
      </c>
      <c r="P117">
        <f t="shared" si="7"/>
        <v>28.73</v>
      </c>
      <c r="Q117" s="8">
        <f t="shared" si="8"/>
        <v>40918.738935185182</v>
      </c>
      <c r="R117" s="8">
        <f t="shared" si="9"/>
        <v>40943.738935185182</v>
      </c>
      <c r="S117" t="str">
        <f t="shared" si="10"/>
        <v>film &amp; video</v>
      </c>
      <c r="T117" t="str">
        <f t="shared" si="11"/>
        <v>shorts</v>
      </c>
    </row>
    <row r="118" spans="1:20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6"/>
        <v>114</v>
      </c>
      <c r="P118">
        <f t="shared" si="7"/>
        <v>69.790000000000006</v>
      </c>
      <c r="Q118" s="8">
        <f t="shared" si="8"/>
        <v>40595.497164351851</v>
      </c>
      <c r="R118" s="8">
        <f t="shared" si="9"/>
        <v>40641.455497685187</v>
      </c>
      <c r="S118" t="str">
        <f t="shared" si="10"/>
        <v>film &amp; video</v>
      </c>
      <c r="T118" t="str">
        <f t="shared" si="11"/>
        <v>shorts</v>
      </c>
    </row>
    <row r="119" spans="1:20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6"/>
        <v>100</v>
      </c>
      <c r="P119">
        <f t="shared" si="7"/>
        <v>167.49</v>
      </c>
      <c r="Q119" s="8">
        <f t="shared" si="8"/>
        <v>40248.834999999999</v>
      </c>
      <c r="R119" s="8">
        <f t="shared" si="9"/>
        <v>40338.791666666664</v>
      </c>
      <c r="S119" t="str">
        <f t="shared" si="10"/>
        <v>film &amp; video</v>
      </c>
      <c r="T119" t="str">
        <f t="shared" si="11"/>
        <v>shorts</v>
      </c>
    </row>
    <row r="120" spans="1:20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6"/>
        <v>113</v>
      </c>
      <c r="P120">
        <f t="shared" si="7"/>
        <v>144.91</v>
      </c>
      <c r="Q120" s="8">
        <f t="shared" si="8"/>
        <v>40723.053657407407</v>
      </c>
      <c r="R120" s="8">
        <f t="shared" si="9"/>
        <v>40753.053657407407</v>
      </c>
      <c r="S120" t="str">
        <f t="shared" si="10"/>
        <v>film &amp; video</v>
      </c>
      <c r="T120" t="str">
        <f t="shared" si="11"/>
        <v>shorts</v>
      </c>
    </row>
    <row r="121" spans="1:20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6"/>
        <v>105</v>
      </c>
      <c r="P121">
        <f t="shared" si="7"/>
        <v>91.84</v>
      </c>
      <c r="Q121" s="8">
        <f t="shared" si="8"/>
        <v>40739.069282407407</v>
      </c>
      <c r="R121" s="8">
        <f t="shared" si="9"/>
        <v>40768.958333333336</v>
      </c>
      <c r="S121" t="str">
        <f t="shared" si="10"/>
        <v>film &amp; video</v>
      </c>
      <c r="T121" t="str">
        <f t="shared" si="11"/>
        <v>shorts</v>
      </c>
    </row>
    <row r="122" spans="1:20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6"/>
        <v>0</v>
      </c>
      <c r="P122">
        <f t="shared" si="7"/>
        <v>10</v>
      </c>
      <c r="Q122" s="8">
        <f t="shared" si="8"/>
        <v>42616.049849537041</v>
      </c>
      <c r="R122" s="8">
        <f t="shared" si="9"/>
        <v>42646.049849537041</v>
      </c>
      <c r="S122" t="str">
        <f t="shared" si="10"/>
        <v>film &amp; video</v>
      </c>
      <c r="T122" t="str">
        <f t="shared" si="11"/>
        <v>science fiction</v>
      </c>
    </row>
    <row r="123" spans="1:20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6"/>
        <v>0</v>
      </c>
      <c r="P123">
        <f t="shared" si="7"/>
        <v>1</v>
      </c>
      <c r="Q123" s="8">
        <f t="shared" si="8"/>
        <v>42096.704976851848</v>
      </c>
      <c r="R123" s="8">
        <f t="shared" si="9"/>
        <v>42112.427777777775</v>
      </c>
      <c r="S123" t="str">
        <f t="shared" si="10"/>
        <v>film &amp; video</v>
      </c>
      <c r="T123" t="str">
        <f t="shared" si="11"/>
        <v>science fiction</v>
      </c>
    </row>
    <row r="124" spans="1:20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6"/>
        <v>0</v>
      </c>
      <c r="P124" t="e">
        <f t="shared" si="7"/>
        <v>#DIV/0!</v>
      </c>
      <c r="Q124" s="8">
        <f t="shared" si="8"/>
        <v>42593.431793981479</v>
      </c>
      <c r="R124" s="8">
        <f t="shared" si="9"/>
        <v>42653.431793981479</v>
      </c>
      <c r="S124" t="str">
        <f t="shared" si="10"/>
        <v>film &amp; video</v>
      </c>
      <c r="T124" t="str">
        <f t="shared" si="11"/>
        <v>science fiction</v>
      </c>
    </row>
    <row r="125" spans="1:20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6"/>
        <v>0</v>
      </c>
      <c r="P125">
        <f t="shared" si="7"/>
        <v>25.17</v>
      </c>
      <c r="Q125" s="8">
        <f t="shared" si="8"/>
        <v>41904.781990740739</v>
      </c>
      <c r="R125" s="8">
        <f t="shared" si="9"/>
        <v>41940.916666666664</v>
      </c>
      <c r="S125" t="str">
        <f t="shared" si="10"/>
        <v>film &amp; video</v>
      </c>
      <c r="T125" t="str">
        <f t="shared" si="11"/>
        <v>science fiction</v>
      </c>
    </row>
    <row r="126" spans="1:20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6"/>
        <v>0</v>
      </c>
      <c r="P126" t="e">
        <f t="shared" si="7"/>
        <v>#DIV/0!</v>
      </c>
      <c r="Q126" s="8">
        <f t="shared" si="8"/>
        <v>42114.928726851853</v>
      </c>
      <c r="R126" s="8">
        <f t="shared" si="9"/>
        <v>42139.928726851853</v>
      </c>
      <c r="S126" t="str">
        <f t="shared" si="10"/>
        <v>film &amp; video</v>
      </c>
      <c r="T126" t="str">
        <f t="shared" si="11"/>
        <v>science fiction</v>
      </c>
    </row>
    <row r="127" spans="1:20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6"/>
        <v>14</v>
      </c>
      <c r="P127">
        <f t="shared" si="7"/>
        <v>11.67</v>
      </c>
      <c r="Q127" s="8">
        <f t="shared" si="8"/>
        <v>42709.993981481486</v>
      </c>
      <c r="R127" s="8">
        <f t="shared" si="9"/>
        <v>42769.993981481486</v>
      </c>
      <c r="S127" t="str">
        <f t="shared" si="10"/>
        <v>film &amp; video</v>
      </c>
      <c r="T127" t="str">
        <f t="shared" si="11"/>
        <v>science fiction</v>
      </c>
    </row>
    <row r="128" spans="1:20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6"/>
        <v>6</v>
      </c>
      <c r="P128">
        <f t="shared" si="7"/>
        <v>106.69</v>
      </c>
      <c r="Q128" s="8">
        <f t="shared" si="8"/>
        <v>42135.589548611111</v>
      </c>
      <c r="R128" s="8">
        <f t="shared" si="9"/>
        <v>42166.083333333328</v>
      </c>
      <c r="S128" t="str">
        <f t="shared" si="10"/>
        <v>film &amp; video</v>
      </c>
      <c r="T128" t="str">
        <f t="shared" si="11"/>
        <v>science fiction</v>
      </c>
    </row>
    <row r="129" spans="1:20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6"/>
        <v>2</v>
      </c>
      <c r="P129">
        <f t="shared" si="7"/>
        <v>47.5</v>
      </c>
      <c r="Q129" s="8">
        <f t="shared" si="8"/>
        <v>42067.62431712963</v>
      </c>
      <c r="R129" s="8">
        <f t="shared" si="9"/>
        <v>42097.582650462966</v>
      </c>
      <c r="S129" t="str">
        <f t="shared" si="10"/>
        <v>film &amp; video</v>
      </c>
      <c r="T129" t="str">
        <f t="shared" si="11"/>
        <v>science fiction</v>
      </c>
    </row>
    <row r="130" spans="1:20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6"/>
        <v>2</v>
      </c>
      <c r="P130">
        <f t="shared" si="7"/>
        <v>311.17</v>
      </c>
      <c r="Q130" s="8">
        <f t="shared" si="8"/>
        <v>42628.22792824074</v>
      </c>
      <c r="R130" s="8">
        <f t="shared" si="9"/>
        <v>42663.22792824074</v>
      </c>
      <c r="S130" t="str">
        <f t="shared" si="10"/>
        <v>film &amp; video</v>
      </c>
      <c r="T130" t="str">
        <f t="shared" si="11"/>
        <v>science fiction</v>
      </c>
    </row>
    <row r="131" spans="1:20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12">ROUND(E131/D131*100,0)</f>
        <v>0</v>
      </c>
      <c r="P131" t="e">
        <f t="shared" ref="P131:P194" si="13">ROUND(E131/L131,2)</f>
        <v>#DIV/0!</v>
      </c>
      <c r="Q131" s="8">
        <f t="shared" ref="Q131:Q194" si="14">(((J131/60)/60)/24)+DATE(1970,1,1)</f>
        <v>41882.937303240738</v>
      </c>
      <c r="R131" s="8">
        <f t="shared" ref="R131:R194" si="15">(((I131/60)/60)/24)+DATE(1970,1,1)</f>
        <v>41942.937303240738</v>
      </c>
      <c r="S131" t="str">
        <f t="shared" ref="S131:S194" si="16">LEFT(N131,SEARCH("/",N131)-1)</f>
        <v>film &amp; video</v>
      </c>
      <c r="T131" t="str">
        <f t="shared" ref="T131:T194" si="17">RIGHT(N131,LEN(N131)-SEARCH("/",N131))</f>
        <v>science fiction</v>
      </c>
    </row>
    <row r="132" spans="1:20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12"/>
        <v>0</v>
      </c>
      <c r="P132" t="e">
        <f t="shared" si="13"/>
        <v>#DIV/0!</v>
      </c>
      <c r="Q132" s="8">
        <f t="shared" si="14"/>
        <v>41778.915416666663</v>
      </c>
      <c r="R132" s="8">
        <f t="shared" si="15"/>
        <v>41806.844444444447</v>
      </c>
      <c r="S132" t="str">
        <f t="shared" si="16"/>
        <v>film &amp; video</v>
      </c>
      <c r="T132" t="str">
        <f t="shared" si="17"/>
        <v>science fiction</v>
      </c>
    </row>
    <row r="133" spans="1:20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12"/>
        <v>0</v>
      </c>
      <c r="P133" t="e">
        <f t="shared" si="13"/>
        <v>#DIV/0!</v>
      </c>
      <c r="Q133" s="8">
        <f t="shared" si="14"/>
        <v>42541.837511574078</v>
      </c>
      <c r="R133" s="8">
        <f t="shared" si="15"/>
        <v>42557</v>
      </c>
      <c r="S133" t="str">
        <f t="shared" si="16"/>
        <v>film &amp; video</v>
      </c>
      <c r="T133" t="str">
        <f t="shared" si="17"/>
        <v>science fiction</v>
      </c>
    </row>
    <row r="134" spans="1:20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12"/>
        <v>10</v>
      </c>
      <c r="P134">
        <f t="shared" si="13"/>
        <v>94.51</v>
      </c>
      <c r="Q134" s="8">
        <f t="shared" si="14"/>
        <v>41905.812581018516</v>
      </c>
      <c r="R134" s="8">
        <f t="shared" si="15"/>
        <v>41950.854247685187</v>
      </c>
      <c r="S134" t="str">
        <f t="shared" si="16"/>
        <v>film &amp; video</v>
      </c>
      <c r="T134" t="str">
        <f t="shared" si="17"/>
        <v>science fiction</v>
      </c>
    </row>
    <row r="135" spans="1:20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12"/>
        <v>0</v>
      </c>
      <c r="P135" t="e">
        <f t="shared" si="13"/>
        <v>#DIV/0!</v>
      </c>
      <c r="Q135" s="8">
        <f t="shared" si="14"/>
        <v>42491.80768518518</v>
      </c>
      <c r="R135" s="8">
        <f t="shared" si="15"/>
        <v>42521.729861111111</v>
      </c>
      <c r="S135" t="str">
        <f t="shared" si="16"/>
        <v>film &amp; video</v>
      </c>
      <c r="T135" t="str">
        <f t="shared" si="17"/>
        <v>science fiction</v>
      </c>
    </row>
    <row r="136" spans="1:20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12"/>
        <v>0</v>
      </c>
      <c r="P136" t="e">
        <f t="shared" si="13"/>
        <v>#DIV/0!</v>
      </c>
      <c r="Q136" s="8">
        <f t="shared" si="14"/>
        <v>42221.909930555557</v>
      </c>
      <c r="R136" s="8">
        <f t="shared" si="15"/>
        <v>42251.708333333328</v>
      </c>
      <c r="S136" t="str">
        <f t="shared" si="16"/>
        <v>film &amp; video</v>
      </c>
      <c r="T136" t="str">
        <f t="shared" si="17"/>
        <v>science fiction</v>
      </c>
    </row>
    <row r="137" spans="1:20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12"/>
        <v>13</v>
      </c>
      <c r="P137">
        <f t="shared" si="13"/>
        <v>80.599999999999994</v>
      </c>
      <c r="Q137" s="8">
        <f t="shared" si="14"/>
        <v>41788.381909722222</v>
      </c>
      <c r="R137" s="8">
        <f t="shared" si="15"/>
        <v>41821.791666666664</v>
      </c>
      <c r="S137" t="str">
        <f t="shared" si="16"/>
        <v>film &amp; video</v>
      </c>
      <c r="T137" t="str">
        <f t="shared" si="17"/>
        <v>science fiction</v>
      </c>
    </row>
    <row r="138" spans="1:20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12"/>
        <v>0</v>
      </c>
      <c r="P138" t="e">
        <f t="shared" si="13"/>
        <v>#DIV/0!</v>
      </c>
      <c r="Q138" s="8">
        <f t="shared" si="14"/>
        <v>42096.410115740742</v>
      </c>
      <c r="R138" s="8">
        <f t="shared" si="15"/>
        <v>42140.427777777775</v>
      </c>
      <c r="S138" t="str">
        <f t="shared" si="16"/>
        <v>film &amp; video</v>
      </c>
      <c r="T138" t="str">
        <f t="shared" si="17"/>
        <v>science fiction</v>
      </c>
    </row>
    <row r="139" spans="1:20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12"/>
        <v>0</v>
      </c>
      <c r="P139" t="e">
        <f t="shared" si="13"/>
        <v>#DIV/0!</v>
      </c>
      <c r="Q139" s="8">
        <f t="shared" si="14"/>
        <v>42239.573993055557</v>
      </c>
      <c r="R139" s="8">
        <f t="shared" si="15"/>
        <v>42289.573993055557</v>
      </c>
      <c r="S139" t="str">
        <f t="shared" si="16"/>
        <v>film &amp; video</v>
      </c>
      <c r="T139" t="str">
        <f t="shared" si="17"/>
        <v>science fiction</v>
      </c>
    </row>
    <row r="140" spans="1:20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12"/>
        <v>3</v>
      </c>
      <c r="P140">
        <f t="shared" si="13"/>
        <v>81.239999999999995</v>
      </c>
      <c r="Q140" s="8">
        <f t="shared" si="14"/>
        <v>42186.257418981477</v>
      </c>
      <c r="R140" s="8">
        <f t="shared" si="15"/>
        <v>42217.207638888889</v>
      </c>
      <c r="S140" t="str">
        <f t="shared" si="16"/>
        <v>film &amp; video</v>
      </c>
      <c r="T140" t="str">
        <f t="shared" si="17"/>
        <v>science fiction</v>
      </c>
    </row>
    <row r="141" spans="1:20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12"/>
        <v>100</v>
      </c>
      <c r="P141">
        <f t="shared" si="13"/>
        <v>500</v>
      </c>
      <c r="Q141" s="8">
        <f t="shared" si="14"/>
        <v>42187.920972222222</v>
      </c>
      <c r="R141" s="8">
        <f t="shared" si="15"/>
        <v>42197.920972222222</v>
      </c>
      <c r="S141" t="str">
        <f t="shared" si="16"/>
        <v>film &amp; video</v>
      </c>
      <c r="T141" t="str">
        <f t="shared" si="17"/>
        <v>science fiction</v>
      </c>
    </row>
    <row r="142" spans="1:20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12"/>
        <v>0</v>
      </c>
      <c r="P142" t="e">
        <f t="shared" si="13"/>
        <v>#DIV/0!</v>
      </c>
      <c r="Q142" s="8">
        <f t="shared" si="14"/>
        <v>42053.198287037041</v>
      </c>
      <c r="R142" s="8">
        <f t="shared" si="15"/>
        <v>42083.15662037037</v>
      </c>
      <c r="S142" t="str">
        <f t="shared" si="16"/>
        <v>film &amp; video</v>
      </c>
      <c r="T142" t="str">
        <f t="shared" si="17"/>
        <v>science fiction</v>
      </c>
    </row>
    <row r="143" spans="1:20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12"/>
        <v>11</v>
      </c>
      <c r="P143">
        <f t="shared" si="13"/>
        <v>46.18</v>
      </c>
      <c r="Q143" s="8">
        <f t="shared" si="14"/>
        <v>42110.153043981481</v>
      </c>
      <c r="R143" s="8">
        <f t="shared" si="15"/>
        <v>42155.153043981481</v>
      </c>
      <c r="S143" t="str">
        <f t="shared" si="16"/>
        <v>film &amp; video</v>
      </c>
      <c r="T143" t="str">
        <f t="shared" si="17"/>
        <v>science fiction</v>
      </c>
    </row>
    <row r="144" spans="1:20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12"/>
        <v>0</v>
      </c>
      <c r="P144">
        <f t="shared" si="13"/>
        <v>10</v>
      </c>
      <c r="Q144" s="8">
        <f t="shared" si="14"/>
        <v>41938.893263888887</v>
      </c>
      <c r="R144" s="8">
        <f t="shared" si="15"/>
        <v>41959.934930555552</v>
      </c>
      <c r="S144" t="str">
        <f t="shared" si="16"/>
        <v>film &amp; video</v>
      </c>
      <c r="T144" t="str">
        <f t="shared" si="17"/>
        <v>science fiction</v>
      </c>
    </row>
    <row r="145" spans="1:20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12"/>
        <v>0</v>
      </c>
      <c r="P145" t="e">
        <f t="shared" si="13"/>
        <v>#DIV/0!</v>
      </c>
      <c r="Q145" s="8">
        <f t="shared" si="14"/>
        <v>42559.064143518524</v>
      </c>
      <c r="R145" s="8">
        <f t="shared" si="15"/>
        <v>42616.246527777781</v>
      </c>
      <c r="S145" t="str">
        <f t="shared" si="16"/>
        <v>film &amp; video</v>
      </c>
      <c r="T145" t="str">
        <f t="shared" si="17"/>
        <v>science fiction</v>
      </c>
    </row>
    <row r="146" spans="1:20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12"/>
        <v>28</v>
      </c>
      <c r="P146">
        <f t="shared" si="13"/>
        <v>55.95</v>
      </c>
      <c r="Q146" s="8">
        <f t="shared" si="14"/>
        <v>42047.762407407412</v>
      </c>
      <c r="R146" s="8">
        <f t="shared" si="15"/>
        <v>42107.72074074074</v>
      </c>
      <c r="S146" t="str">
        <f t="shared" si="16"/>
        <v>film &amp; video</v>
      </c>
      <c r="T146" t="str">
        <f t="shared" si="17"/>
        <v>science fiction</v>
      </c>
    </row>
    <row r="147" spans="1:20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12"/>
        <v>8</v>
      </c>
      <c r="P147">
        <f t="shared" si="13"/>
        <v>37.56</v>
      </c>
      <c r="Q147" s="8">
        <f t="shared" si="14"/>
        <v>42200.542268518519</v>
      </c>
      <c r="R147" s="8">
        <f t="shared" si="15"/>
        <v>42227.542268518519</v>
      </c>
      <c r="S147" t="str">
        <f t="shared" si="16"/>
        <v>film &amp; video</v>
      </c>
      <c r="T147" t="str">
        <f t="shared" si="17"/>
        <v>science fiction</v>
      </c>
    </row>
    <row r="148" spans="1:20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12"/>
        <v>1</v>
      </c>
      <c r="P148">
        <f t="shared" si="13"/>
        <v>38.33</v>
      </c>
      <c r="Q148" s="8">
        <f t="shared" si="14"/>
        <v>42693.016180555554</v>
      </c>
      <c r="R148" s="8">
        <f t="shared" si="15"/>
        <v>42753.016180555554</v>
      </c>
      <c r="S148" t="str">
        <f t="shared" si="16"/>
        <v>film &amp; video</v>
      </c>
      <c r="T148" t="str">
        <f t="shared" si="17"/>
        <v>science fiction</v>
      </c>
    </row>
    <row r="149" spans="1:20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12"/>
        <v>0</v>
      </c>
      <c r="P149" t="e">
        <f t="shared" si="13"/>
        <v>#DIV/0!</v>
      </c>
      <c r="Q149" s="8">
        <f t="shared" si="14"/>
        <v>41969.767824074079</v>
      </c>
      <c r="R149" s="8">
        <f t="shared" si="15"/>
        <v>42012.762499999997</v>
      </c>
      <c r="S149" t="str">
        <f t="shared" si="16"/>
        <v>film &amp; video</v>
      </c>
      <c r="T149" t="str">
        <f t="shared" si="17"/>
        <v>science fiction</v>
      </c>
    </row>
    <row r="150" spans="1:20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12"/>
        <v>0</v>
      </c>
      <c r="P150">
        <f t="shared" si="13"/>
        <v>20</v>
      </c>
      <c r="Q150" s="8">
        <f t="shared" si="14"/>
        <v>42397.281666666662</v>
      </c>
      <c r="R150" s="8">
        <f t="shared" si="15"/>
        <v>42427.281666666662</v>
      </c>
      <c r="S150" t="str">
        <f t="shared" si="16"/>
        <v>film &amp; video</v>
      </c>
      <c r="T150" t="str">
        <f t="shared" si="17"/>
        <v>science fiction</v>
      </c>
    </row>
    <row r="151" spans="1:20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12"/>
        <v>1</v>
      </c>
      <c r="P151">
        <f t="shared" si="13"/>
        <v>15.33</v>
      </c>
      <c r="Q151" s="8">
        <f t="shared" si="14"/>
        <v>41968.172106481477</v>
      </c>
      <c r="R151" s="8">
        <f t="shared" si="15"/>
        <v>41998.333333333328</v>
      </c>
      <c r="S151" t="str">
        <f t="shared" si="16"/>
        <v>film &amp; video</v>
      </c>
      <c r="T151" t="str">
        <f t="shared" si="17"/>
        <v>science fiction</v>
      </c>
    </row>
    <row r="152" spans="1:20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12"/>
        <v>23</v>
      </c>
      <c r="P152">
        <f t="shared" si="13"/>
        <v>449.43</v>
      </c>
      <c r="Q152" s="8">
        <f t="shared" si="14"/>
        <v>42090.161828703705</v>
      </c>
      <c r="R152" s="8">
        <f t="shared" si="15"/>
        <v>42150.161828703705</v>
      </c>
      <c r="S152" t="str">
        <f t="shared" si="16"/>
        <v>film &amp; video</v>
      </c>
      <c r="T152" t="str">
        <f t="shared" si="17"/>
        <v>science fiction</v>
      </c>
    </row>
    <row r="153" spans="1:20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12"/>
        <v>0</v>
      </c>
      <c r="P153">
        <f t="shared" si="13"/>
        <v>28</v>
      </c>
      <c r="Q153" s="8">
        <f t="shared" si="14"/>
        <v>42113.550821759258</v>
      </c>
      <c r="R153" s="8">
        <f t="shared" si="15"/>
        <v>42173.550821759258</v>
      </c>
      <c r="S153" t="str">
        <f t="shared" si="16"/>
        <v>film &amp; video</v>
      </c>
      <c r="T153" t="str">
        <f t="shared" si="17"/>
        <v>science fiction</v>
      </c>
    </row>
    <row r="154" spans="1:20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12"/>
        <v>0</v>
      </c>
      <c r="P154">
        <f t="shared" si="13"/>
        <v>15</v>
      </c>
      <c r="Q154" s="8">
        <f t="shared" si="14"/>
        <v>41875.077546296299</v>
      </c>
      <c r="R154" s="8">
        <f t="shared" si="15"/>
        <v>41905.077546296299</v>
      </c>
      <c r="S154" t="str">
        <f t="shared" si="16"/>
        <v>film &amp; video</v>
      </c>
      <c r="T154" t="str">
        <f t="shared" si="17"/>
        <v>science fiction</v>
      </c>
    </row>
    <row r="155" spans="1:20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12"/>
        <v>1</v>
      </c>
      <c r="P155">
        <f t="shared" si="13"/>
        <v>35.9</v>
      </c>
      <c r="Q155" s="8">
        <f t="shared" si="14"/>
        <v>41933.586157407408</v>
      </c>
      <c r="R155" s="8">
        <f t="shared" si="15"/>
        <v>41975.627824074079</v>
      </c>
      <c r="S155" t="str">
        <f t="shared" si="16"/>
        <v>film &amp; video</v>
      </c>
      <c r="T155" t="str">
        <f t="shared" si="17"/>
        <v>science fiction</v>
      </c>
    </row>
    <row r="156" spans="1:20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12"/>
        <v>3</v>
      </c>
      <c r="P156">
        <f t="shared" si="13"/>
        <v>13.33</v>
      </c>
      <c r="Q156" s="8">
        <f t="shared" si="14"/>
        <v>42115.547395833331</v>
      </c>
      <c r="R156" s="8">
        <f t="shared" si="15"/>
        <v>42158.547395833331</v>
      </c>
      <c r="S156" t="str">
        <f t="shared" si="16"/>
        <v>film &amp; video</v>
      </c>
      <c r="T156" t="str">
        <f t="shared" si="17"/>
        <v>science fiction</v>
      </c>
    </row>
    <row r="157" spans="1:20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12"/>
        <v>0</v>
      </c>
      <c r="P157">
        <f t="shared" si="13"/>
        <v>20.25</v>
      </c>
      <c r="Q157" s="8">
        <f t="shared" si="14"/>
        <v>42168.559432870374</v>
      </c>
      <c r="R157" s="8">
        <f t="shared" si="15"/>
        <v>42208.559432870374</v>
      </c>
      <c r="S157" t="str">
        <f t="shared" si="16"/>
        <v>film &amp; video</v>
      </c>
      <c r="T157" t="str">
        <f t="shared" si="17"/>
        <v>science fiction</v>
      </c>
    </row>
    <row r="158" spans="1:20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12"/>
        <v>5</v>
      </c>
      <c r="P158">
        <f t="shared" si="13"/>
        <v>119</v>
      </c>
      <c r="Q158" s="8">
        <f t="shared" si="14"/>
        <v>41794.124953703707</v>
      </c>
      <c r="R158" s="8">
        <f t="shared" si="15"/>
        <v>41854.124953703707</v>
      </c>
      <c r="S158" t="str">
        <f t="shared" si="16"/>
        <v>film &amp; video</v>
      </c>
      <c r="T158" t="str">
        <f t="shared" si="17"/>
        <v>science fiction</v>
      </c>
    </row>
    <row r="159" spans="1:20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12"/>
        <v>0</v>
      </c>
      <c r="P159">
        <f t="shared" si="13"/>
        <v>4</v>
      </c>
      <c r="Q159" s="8">
        <f t="shared" si="14"/>
        <v>42396.911712962959</v>
      </c>
      <c r="R159" s="8">
        <f t="shared" si="15"/>
        <v>42426.911712962959</v>
      </c>
      <c r="S159" t="str">
        <f t="shared" si="16"/>
        <v>film &amp; video</v>
      </c>
      <c r="T159" t="str">
        <f t="shared" si="17"/>
        <v>science fiction</v>
      </c>
    </row>
    <row r="160" spans="1:20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12"/>
        <v>0</v>
      </c>
      <c r="P160" t="e">
        <f t="shared" si="13"/>
        <v>#DIV/0!</v>
      </c>
      <c r="Q160" s="8">
        <f t="shared" si="14"/>
        <v>41904.07671296296</v>
      </c>
      <c r="R160" s="8">
        <f t="shared" si="15"/>
        <v>41934.07671296296</v>
      </c>
      <c r="S160" t="str">
        <f t="shared" si="16"/>
        <v>film &amp; video</v>
      </c>
      <c r="T160" t="str">
        <f t="shared" si="17"/>
        <v>science fiction</v>
      </c>
    </row>
    <row r="161" spans="1:20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12"/>
        <v>0</v>
      </c>
      <c r="P161">
        <f t="shared" si="13"/>
        <v>10</v>
      </c>
      <c r="Q161" s="8">
        <f t="shared" si="14"/>
        <v>42514.434548611112</v>
      </c>
      <c r="R161" s="8">
        <f t="shared" si="15"/>
        <v>42554.434548611112</v>
      </c>
      <c r="S161" t="str">
        <f t="shared" si="16"/>
        <v>film &amp; video</v>
      </c>
      <c r="T161" t="str">
        <f t="shared" si="17"/>
        <v>science fiction</v>
      </c>
    </row>
    <row r="162" spans="1:20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12"/>
        <v>0</v>
      </c>
      <c r="P162" t="e">
        <f t="shared" si="13"/>
        <v>#DIV/0!</v>
      </c>
      <c r="Q162" s="8">
        <f t="shared" si="14"/>
        <v>42171.913090277783</v>
      </c>
      <c r="R162" s="8">
        <f t="shared" si="15"/>
        <v>42231.913090277783</v>
      </c>
      <c r="S162" t="str">
        <f t="shared" si="16"/>
        <v>film &amp; video</v>
      </c>
      <c r="T162" t="str">
        <f t="shared" si="17"/>
        <v>drama</v>
      </c>
    </row>
    <row r="163" spans="1:20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12"/>
        <v>0</v>
      </c>
      <c r="P163">
        <f t="shared" si="13"/>
        <v>5</v>
      </c>
      <c r="Q163" s="8">
        <f t="shared" si="14"/>
        <v>41792.687442129631</v>
      </c>
      <c r="R163" s="8">
        <f t="shared" si="15"/>
        <v>41822.687442129631</v>
      </c>
      <c r="S163" t="str">
        <f t="shared" si="16"/>
        <v>film &amp; video</v>
      </c>
      <c r="T163" t="str">
        <f t="shared" si="17"/>
        <v>drama</v>
      </c>
    </row>
    <row r="164" spans="1:20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12"/>
        <v>16</v>
      </c>
      <c r="P164">
        <f t="shared" si="13"/>
        <v>43.5</v>
      </c>
      <c r="Q164" s="8">
        <f t="shared" si="14"/>
        <v>41835.126805555556</v>
      </c>
      <c r="R164" s="8">
        <f t="shared" si="15"/>
        <v>41867.987500000003</v>
      </c>
      <c r="S164" t="str">
        <f t="shared" si="16"/>
        <v>film &amp; video</v>
      </c>
      <c r="T164" t="str">
        <f t="shared" si="17"/>
        <v>drama</v>
      </c>
    </row>
    <row r="165" spans="1:20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12"/>
        <v>0</v>
      </c>
      <c r="P165" t="e">
        <f t="shared" si="13"/>
        <v>#DIV/0!</v>
      </c>
      <c r="Q165" s="8">
        <f t="shared" si="14"/>
        <v>42243.961273148147</v>
      </c>
      <c r="R165" s="8">
        <f t="shared" si="15"/>
        <v>42278</v>
      </c>
      <c r="S165" t="str">
        <f t="shared" si="16"/>
        <v>film &amp; video</v>
      </c>
      <c r="T165" t="str">
        <f t="shared" si="17"/>
        <v>drama</v>
      </c>
    </row>
    <row r="166" spans="1:20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12"/>
        <v>1</v>
      </c>
      <c r="P166">
        <f t="shared" si="13"/>
        <v>91.43</v>
      </c>
      <c r="Q166" s="8">
        <f t="shared" si="14"/>
        <v>41841.762743055559</v>
      </c>
      <c r="R166" s="8">
        <f t="shared" si="15"/>
        <v>41901.762743055559</v>
      </c>
      <c r="S166" t="str">
        <f t="shared" si="16"/>
        <v>film &amp; video</v>
      </c>
      <c r="T166" t="str">
        <f t="shared" si="17"/>
        <v>drama</v>
      </c>
    </row>
    <row r="167" spans="1:20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12"/>
        <v>0</v>
      </c>
      <c r="P167" t="e">
        <f t="shared" si="13"/>
        <v>#DIV/0!</v>
      </c>
      <c r="Q167" s="8">
        <f t="shared" si="14"/>
        <v>42351.658842592587</v>
      </c>
      <c r="R167" s="8">
        <f t="shared" si="15"/>
        <v>42381.658842592587</v>
      </c>
      <c r="S167" t="str">
        <f t="shared" si="16"/>
        <v>film &amp; video</v>
      </c>
      <c r="T167" t="str">
        <f t="shared" si="17"/>
        <v>drama</v>
      </c>
    </row>
    <row r="168" spans="1:20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12"/>
        <v>60</v>
      </c>
      <c r="P168">
        <f t="shared" si="13"/>
        <v>3000</v>
      </c>
      <c r="Q168" s="8">
        <f t="shared" si="14"/>
        <v>42721.075949074075</v>
      </c>
      <c r="R168" s="8">
        <f t="shared" si="15"/>
        <v>42751.075949074075</v>
      </c>
      <c r="S168" t="str">
        <f t="shared" si="16"/>
        <v>film &amp; video</v>
      </c>
      <c r="T168" t="str">
        <f t="shared" si="17"/>
        <v>drama</v>
      </c>
    </row>
    <row r="169" spans="1:20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12"/>
        <v>0</v>
      </c>
      <c r="P169">
        <f t="shared" si="13"/>
        <v>5.5</v>
      </c>
      <c r="Q169" s="8">
        <f t="shared" si="14"/>
        <v>42160.927488425921</v>
      </c>
      <c r="R169" s="8">
        <f t="shared" si="15"/>
        <v>42220.927488425921</v>
      </c>
      <c r="S169" t="str">
        <f t="shared" si="16"/>
        <v>film &amp; video</v>
      </c>
      <c r="T169" t="str">
        <f t="shared" si="17"/>
        <v>drama</v>
      </c>
    </row>
    <row r="170" spans="1:20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12"/>
        <v>4</v>
      </c>
      <c r="P170">
        <f t="shared" si="13"/>
        <v>108.33</v>
      </c>
      <c r="Q170" s="8">
        <f t="shared" si="14"/>
        <v>42052.83530092593</v>
      </c>
      <c r="R170" s="8">
        <f t="shared" si="15"/>
        <v>42082.793634259258</v>
      </c>
      <c r="S170" t="str">
        <f t="shared" si="16"/>
        <v>film &amp; video</v>
      </c>
      <c r="T170" t="str">
        <f t="shared" si="17"/>
        <v>drama</v>
      </c>
    </row>
    <row r="171" spans="1:20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12"/>
        <v>22</v>
      </c>
      <c r="P171">
        <f t="shared" si="13"/>
        <v>56</v>
      </c>
      <c r="Q171" s="8">
        <f t="shared" si="14"/>
        <v>41900.505312499998</v>
      </c>
      <c r="R171" s="8">
        <f t="shared" si="15"/>
        <v>41930.505312499998</v>
      </c>
      <c r="S171" t="str">
        <f t="shared" si="16"/>
        <v>film &amp; video</v>
      </c>
      <c r="T171" t="str">
        <f t="shared" si="17"/>
        <v>drama</v>
      </c>
    </row>
    <row r="172" spans="1:20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12"/>
        <v>3</v>
      </c>
      <c r="P172">
        <f t="shared" si="13"/>
        <v>32.5</v>
      </c>
      <c r="Q172" s="8">
        <f t="shared" si="14"/>
        <v>42216.977812500001</v>
      </c>
      <c r="R172" s="8">
        <f t="shared" si="15"/>
        <v>42246.227777777778</v>
      </c>
      <c r="S172" t="str">
        <f t="shared" si="16"/>
        <v>film &amp; video</v>
      </c>
      <c r="T172" t="str">
        <f t="shared" si="17"/>
        <v>drama</v>
      </c>
    </row>
    <row r="173" spans="1:20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12"/>
        <v>0</v>
      </c>
      <c r="P173">
        <f t="shared" si="13"/>
        <v>1</v>
      </c>
      <c r="Q173" s="8">
        <f t="shared" si="14"/>
        <v>42534.180717592593</v>
      </c>
      <c r="R173" s="8">
        <f t="shared" si="15"/>
        <v>42594.180717592593</v>
      </c>
      <c r="S173" t="str">
        <f t="shared" si="16"/>
        <v>film &amp; video</v>
      </c>
      <c r="T173" t="str">
        <f t="shared" si="17"/>
        <v>drama</v>
      </c>
    </row>
    <row r="174" spans="1:20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12"/>
        <v>0</v>
      </c>
      <c r="P174" t="e">
        <f t="shared" si="13"/>
        <v>#DIV/0!</v>
      </c>
      <c r="Q174" s="8">
        <f t="shared" si="14"/>
        <v>42047.394942129627</v>
      </c>
      <c r="R174" s="8">
        <f t="shared" si="15"/>
        <v>42082.353275462956</v>
      </c>
      <c r="S174" t="str">
        <f t="shared" si="16"/>
        <v>film &amp; video</v>
      </c>
      <c r="T174" t="str">
        <f t="shared" si="17"/>
        <v>drama</v>
      </c>
    </row>
    <row r="175" spans="1:20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12"/>
        <v>0</v>
      </c>
      <c r="P175" t="e">
        <f t="shared" si="13"/>
        <v>#DIV/0!</v>
      </c>
      <c r="Q175" s="8">
        <f t="shared" si="14"/>
        <v>42033.573009259257</v>
      </c>
      <c r="R175" s="8">
        <f t="shared" si="15"/>
        <v>42063.573009259257</v>
      </c>
      <c r="S175" t="str">
        <f t="shared" si="16"/>
        <v>film &amp; video</v>
      </c>
      <c r="T175" t="str">
        <f t="shared" si="17"/>
        <v>drama</v>
      </c>
    </row>
    <row r="176" spans="1:20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12"/>
        <v>0</v>
      </c>
      <c r="P176" t="e">
        <f t="shared" si="13"/>
        <v>#DIV/0!</v>
      </c>
      <c r="Q176" s="8">
        <f t="shared" si="14"/>
        <v>42072.758981481486</v>
      </c>
      <c r="R176" s="8">
        <f t="shared" si="15"/>
        <v>42132.758981481486</v>
      </c>
      <c r="S176" t="str">
        <f t="shared" si="16"/>
        <v>film &amp; video</v>
      </c>
      <c r="T176" t="str">
        <f t="shared" si="17"/>
        <v>drama</v>
      </c>
    </row>
    <row r="177" spans="1:20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12"/>
        <v>6</v>
      </c>
      <c r="P177">
        <f t="shared" si="13"/>
        <v>49.88</v>
      </c>
      <c r="Q177" s="8">
        <f t="shared" si="14"/>
        <v>41855.777905092589</v>
      </c>
      <c r="R177" s="8">
        <f t="shared" si="15"/>
        <v>41880.777905092589</v>
      </c>
      <c r="S177" t="str">
        <f t="shared" si="16"/>
        <v>film &amp; video</v>
      </c>
      <c r="T177" t="str">
        <f t="shared" si="17"/>
        <v>drama</v>
      </c>
    </row>
    <row r="178" spans="1:20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12"/>
        <v>0</v>
      </c>
      <c r="P178" t="e">
        <f t="shared" si="13"/>
        <v>#DIV/0!</v>
      </c>
      <c r="Q178" s="8">
        <f t="shared" si="14"/>
        <v>42191.824062500003</v>
      </c>
      <c r="R178" s="8">
        <f t="shared" si="15"/>
        <v>42221.824062500003</v>
      </c>
      <c r="S178" t="str">
        <f t="shared" si="16"/>
        <v>film &amp; video</v>
      </c>
      <c r="T178" t="str">
        <f t="shared" si="17"/>
        <v>drama</v>
      </c>
    </row>
    <row r="179" spans="1:20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12"/>
        <v>40</v>
      </c>
      <c r="P179">
        <f t="shared" si="13"/>
        <v>25.71</v>
      </c>
      <c r="Q179" s="8">
        <f t="shared" si="14"/>
        <v>42070.047754629632</v>
      </c>
      <c r="R179" s="8">
        <f t="shared" si="15"/>
        <v>42087.00608796296</v>
      </c>
      <c r="S179" t="str">
        <f t="shared" si="16"/>
        <v>film &amp; video</v>
      </c>
      <c r="T179" t="str">
        <f t="shared" si="17"/>
        <v>drama</v>
      </c>
    </row>
    <row r="180" spans="1:20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12"/>
        <v>0</v>
      </c>
      <c r="P180" t="e">
        <f t="shared" si="13"/>
        <v>#DIV/0!</v>
      </c>
      <c r="Q180" s="8">
        <f t="shared" si="14"/>
        <v>42304.955381944441</v>
      </c>
      <c r="R180" s="8">
        <f t="shared" si="15"/>
        <v>42334.997048611112</v>
      </c>
      <c r="S180" t="str">
        <f t="shared" si="16"/>
        <v>film &amp; video</v>
      </c>
      <c r="T180" t="str">
        <f t="shared" si="17"/>
        <v>drama</v>
      </c>
    </row>
    <row r="181" spans="1:20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12"/>
        <v>20</v>
      </c>
      <c r="P181">
        <f t="shared" si="13"/>
        <v>100</v>
      </c>
      <c r="Q181" s="8">
        <f t="shared" si="14"/>
        <v>42403.080497685187</v>
      </c>
      <c r="R181" s="8">
        <f t="shared" si="15"/>
        <v>42433.080497685187</v>
      </c>
      <c r="S181" t="str">
        <f t="shared" si="16"/>
        <v>film &amp; video</v>
      </c>
      <c r="T181" t="str">
        <f t="shared" si="17"/>
        <v>drama</v>
      </c>
    </row>
    <row r="182" spans="1:20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12"/>
        <v>33</v>
      </c>
      <c r="P182">
        <f t="shared" si="13"/>
        <v>30.85</v>
      </c>
      <c r="Q182" s="8">
        <f t="shared" si="14"/>
        <v>42067.991238425922</v>
      </c>
      <c r="R182" s="8">
        <f t="shared" si="15"/>
        <v>42107.791666666672</v>
      </c>
      <c r="S182" t="str">
        <f t="shared" si="16"/>
        <v>film &amp; video</v>
      </c>
      <c r="T182" t="str">
        <f t="shared" si="17"/>
        <v>drama</v>
      </c>
    </row>
    <row r="183" spans="1:20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12"/>
        <v>21</v>
      </c>
      <c r="P183">
        <f t="shared" si="13"/>
        <v>180.5</v>
      </c>
      <c r="Q183" s="8">
        <f t="shared" si="14"/>
        <v>42147.741840277777</v>
      </c>
      <c r="R183" s="8">
        <f t="shared" si="15"/>
        <v>42177.741840277777</v>
      </c>
      <c r="S183" t="str">
        <f t="shared" si="16"/>
        <v>film &amp; video</v>
      </c>
      <c r="T183" t="str">
        <f t="shared" si="17"/>
        <v>drama</v>
      </c>
    </row>
    <row r="184" spans="1:20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12"/>
        <v>0</v>
      </c>
      <c r="P184" t="e">
        <f t="shared" si="13"/>
        <v>#DIV/0!</v>
      </c>
      <c r="Q184" s="8">
        <f t="shared" si="14"/>
        <v>42712.011944444443</v>
      </c>
      <c r="R184" s="8">
        <f t="shared" si="15"/>
        <v>42742.011944444443</v>
      </c>
      <c r="S184" t="str">
        <f t="shared" si="16"/>
        <v>film &amp; video</v>
      </c>
      <c r="T184" t="str">
        <f t="shared" si="17"/>
        <v>drama</v>
      </c>
    </row>
    <row r="185" spans="1:20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12"/>
        <v>36</v>
      </c>
      <c r="P185">
        <f t="shared" si="13"/>
        <v>373.5</v>
      </c>
      <c r="Q185" s="8">
        <f t="shared" si="14"/>
        <v>41939.810300925928</v>
      </c>
      <c r="R185" s="8">
        <f t="shared" si="15"/>
        <v>41969.851967592593</v>
      </c>
      <c r="S185" t="str">
        <f t="shared" si="16"/>
        <v>film &amp; video</v>
      </c>
      <c r="T185" t="str">
        <f t="shared" si="17"/>
        <v>drama</v>
      </c>
    </row>
    <row r="186" spans="1:20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12"/>
        <v>3</v>
      </c>
      <c r="P186">
        <f t="shared" si="13"/>
        <v>25.5</v>
      </c>
      <c r="Q186" s="8">
        <f t="shared" si="14"/>
        <v>41825.791226851856</v>
      </c>
      <c r="R186" s="8">
        <f t="shared" si="15"/>
        <v>41883.165972222225</v>
      </c>
      <c r="S186" t="str">
        <f t="shared" si="16"/>
        <v>film &amp; video</v>
      </c>
      <c r="T186" t="str">
        <f t="shared" si="17"/>
        <v>drama</v>
      </c>
    </row>
    <row r="187" spans="1:20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12"/>
        <v>6</v>
      </c>
      <c r="P187">
        <f t="shared" si="13"/>
        <v>220</v>
      </c>
      <c r="Q187" s="8">
        <f t="shared" si="14"/>
        <v>42570.91133101852</v>
      </c>
      <c r="R187" s="8">
        <f t="shared" si="15"/>
        <v>42600.91133101852</v>
      </c>
      <c r="S187" t="str">
        <f t="shared" si="16"/>
        <v>film &amp; video</v>
      </c>
      <c r="T187" t="str">
        <f t="shared" si="17"/>
        <v>drama</v>
      </c>
    </row>
    <row r="188" spans="1:20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12"/>
        <v>0</v>
      </c>
      <c r="P188" t="e">
        <f t="shared" si="13"/>
        <v>#DIV/0!</v>
      </c>
      <c r="Q188" s="8">
        <f t="shared" si="14"/>
        <v>42767.812893518523</v>
      </c>
      <c r="R188" s="8">
        <f t="shared" si="15"/>
        <v>42797.833333333328</v>
      </c>
      <c r="S188" t="str">
        <f t="shared" si="16"/>
        <v>film &amp; video</v>
      </c>
      <c r="T188" t="str">
        <f t="shared" si="17"/>
        <v>drama</v>
      </c>
    </row>
    <row r="189" spans="1:20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12"/>
        <v>16</v>
      </c>
      <c r="P189">
        <f t="shared" si="13"/>
        <v>160</v>
      </c>
      <c r="Q189" s="8">
        <f t="shared" si="14"/>
        <v>42182.234456018516</v>
      </c>
      <c r="R189" s="8">
        <f t="shared" si="15"/>
        <v>42206.290972222225</v>
      </c>
      <c r="S189" t="str">
        <f t="shared" si="16"/>
        <v>film &amp; video</v>
      </c>
      <c r="T189" t="str">
        <f t="shared" si="17"/>
        <v>drama</v>
      </c>
    </row>
    <row r="190" spans="1:20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12"/>
        <v>0</v>
      </c>
      <c r="P190" t="e">
        <f t="shared" si="13"/>
        <v>#DIV/0!</v>
      </c>
      <c r="Q190" s="8">
        <f t="shared" si="14"/>
        <v>41857.18304398148</v>
      </c>
      <c r="R190" s="8">
        <f t="shared" si="15"/>
        <v>41887.18304398148</v>
      </c>
      <c r="S190" t="str">
        <f t="shared" si="16"/>
        <v>film &amp; video</v>
      </c>
      <c r="T190" t="str">
        <f t="shared" si="17"/>
        <v>drama</v>
      </c>
    </row>
    <row r="191" spans="1:20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12"/>
        <v>0</v>
      </c>
      <c r="P191">
        <f t="shared" si="13"/>
        <v>69</v>
      </c>
      <c r="Q191" s="8">
        <f t="shared" si="14"/>
        <v>42556.690706018519</v>
      </c>
      <c r="R191" s="8">
        <f t="shared" si="15"/>
        <v>42616.690706018519</v>
      </c>
      <c r="S191" t="str">
        <f t="shared" si="16"/>
        <v>film &amp; video</v>
      </c>
      <c r="T191" t="str">
        <f t="shared" si="17"/>
        <v>drama</v>
      </c>
    </row>
    <row r="192" spans="1:20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12"/>
        <v>0</v>
      </c>
      <c r="P192">
        <f t="shared" si="13"/>
        <v>50</v>
      </c>
      <c r="Q192" s="8">
        <f t="shared" si="14"/>
        <v>42527.650995370372</v>
      </c>
      <c r="R192" s="8">
        <f t="shared" si="15"/>
        <v>42537.650995370372</v>
      </c>
      <c r="S192" t="str">
        <f t="shared" si="16"/>
        <v>film &amp; video</v>
      </c>
      <c r="T192" t="str">
        <f t="shared" si="17"/>
        <v>drama</v>
      </c>
    </row>
    <row r="193" spans="1:20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12"/>
        <v>5</v>
      </c>
      <c r="P193">
        <f t="shared" si="13"/>
        <v>83.33</v>
      </c>
      <c r="Q193" s="8">
        <f t="shared" si="14"/>
        <v>42239.441412037035</v>
      </c>
      <c r="R193" s="8">
        <f t="shared" si="15"/>
        <v>42279.441412037035</v>
      </c>
      <c r="S193" t="str">
        <f t="shared" si="16"/>
        <v>film &amp; video</v>
      </c>
      <c r="T193" t="str">
        <f t="shared" si="17"/>
        <v>drama</v>
      </c>
    </row>
    <row r="194" spans="1:20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12"/>
        <v>0</v>
      </c>
      <c r="P194">
        <f t="shared" si="13"/>
        <v>5.67</v>
      </c>
      <c r="Q194" s="8">
        <f t="shared" si="14"/>
        <v>41899.792037037041</v>
      </c>
      <c r="R194" s="8">
        <f t="shared" si="15"/>
        <v>41929.792037037041</v>
      </c>
      <c r="S194" t="str">
        <f t="shared" si="16"/>
        <v>film &amp; video</v>
      </c>
      <c r="T194" t="str">
        <f t="shared" si="17"/>
        <v>drama</v>
      </c>
    </row>
    <row r="195" spans="1:20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8">ROUND(E195/D195*100,0)</f>
        <v>0</v>
      </c>
      <c r="P195" t="e">
        <f t="shared" ref="P195:P258" si="19">ROUND(E195/L195,2)</f>
        <v>#DIV/0!</v>
      </c>
      <c r="Q195" s="8">
        <f t="shared" ref="Q195:Q258" si="20">(((J195/60)/60)/24)+DATE(1970,1,1)</f>
        <v>41911.934791666667</v>
      </c>
      <c r="R195" s="8">
        <f t="shared" ref="R195:R258" si="21">(((I195/60)/60)/24)+DATE(1970,1,1)</f>
        <v>41971.976458333331</v>
      </c>
      <c r="S195" t="str">
        <f t="shared" ref="S195:S258" si="22">LEFT(N195,SEARCH("/",N195)-1)</f>
        <v>film &amp; video</v>
      </c>
      <c r="T195" t="str">
        <f t="shared" ref="T195:T258" si="23">RIGHT(N195,LEN(N195)-SEARCH("/",N195))</f>
        <v>drama</v>
      </c>
    </row>
    <row r="196" spans="1:20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8"/>
        <v>0</v>
      </c>
      <c r="P196">
        <f t="shared" si="19"/>
        <v>1</v>
      </c>
      <c r="Q196" s="8">
        <f t="shared" si="20"/>
        <v>42375.996886574074</v>
      </c>
      <c r="R196" s="8">
        <f t="shared" si="21"/>
        <v>42435.996886574074</v>
      </c>
      <c r="S196" t="str">
        <f t="shared" si="22"/>
        <v>film &amp; video</v>
      </c>
      <c r="T196" t="str">
        <f t="shared" si="23"/>
        <v>drama</v>
      </c>
    </row>
    <row r="197" spans="1:20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8"/>
        <v>0</v>
      </c>
      <c r="P197" t="e">
        <f t="shared" si="19"/>
        <v>#DIV/0!</v>
      </c>
      <c r="Q197" s="8">
        <f t="shared" si="20"/>
        <v>42135.67050925926</v>
      </c>
      <c r="R197" s="8">
        <f t="shared" si="21"/>
        <v>42195.67050925926</v>
      </c>
      <c r="S197" t="str">
        <f t="shared" si="22"/>
        <v>film &amp; video</v>
      </c>
      <c r="T197" t="str">
        <f t="shared" si="23"/>
        <v>drama</v>
      </c>
    </row>
    <row r="198" spans="1:20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8"/>
        <v>42</v>
      </c>
      <c r="P198">
        <f t="shared" si="19"/>
        <v>77.11</v>
      </c>
      <c r="Q198" s="8">
        <f t="shared" si="20"/>
        <v>42259.542800925927</v>
      </c>
      <c r="R198" s="8">
        <f t="shared" si="21"/>
        <v>42287.875</v>
      </c>
      <c r="S198" t="str">
        <f t="shared" si="22"/>
        <v>film &amp; video</v>
      </c>
      <c r="T198" t="str">
        <f t="shared" si="23"/>
        <v>drama</v>
      </c>
    </row>
    <row r="199" spans="1:20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8"/>
        <v>10</v>
      </c>
      <c r="P199">
        <f t="shared" si="19"/>
        <v>32.75</v>
      </c>
      <c r="Q199" s="8">
        <f t="shared" si="20"/>
        <v>42741.848379629635</v>
      </c>
      <c r="R199" s="8">
        <f t="shared" si="21"/>
        <v>42783.875</v>
      </c>
      <c r="S199" t="str">
        <f t="shared" si="22"/>
        <v>film &amp; video</v>
      </c>
      <c r="T199" t="str">
        <f t="shared" si="23"/>
        <v>drama</v>
      </c>
    </row>
    <row r="200" spans="1:20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8"/>
        <v>1</v>
      </c>
      <c r="P200">
        <f t="shared" si="19"/>
        <v>46.5</v>
      </c>
      <c r="Q200" s="8">
        <f t="shared" si="20"/>
        <v>41887.383356481485</v>
      </c>
      <c r="R200" s="8">
        <f t="shared" si="21"/>
        <v>41917.383356481485</v>
      </c>
      <c r="S200" t="str">
        <f t="shared" si="22"/>
        <v>film &amp; video</v>
      </c>
      <c r="T200" t="str">
        <f t="shared" si="23"/>
        <v>drama</v>
      </c>
    </row>
    <row r="201" spans="1:20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8"/>
        <v>0</v>
      </c>
      <c r="P201" t="e">
        <f t="shared" si="19"/>
        <v>#DIV/0!</v>
      </c>
      <c r="Q201" s="8">
        <f t="shared" si="20"/>
        <v>42584.123865740738</v>
      </c>
      <c r="R201" s="8">
        <f t="shared" si="21"/>
        <v>42614.123865740738</v>
      </c>
      <c r="S201" t="str">
        <f t="shared" si="22"/>
        <v>film &amp; video</v>
      </c>
      <c r="T201" t="str">
        <f t="shared" si="23"/>
        <v>drama</v>
      </c>
    </row>
    <row r="202" spans="1:20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8"/>
        <v>26</v>
      </c>
      <c r="P202">
        <f t="shared" si="19"/>
        <v>87.31</v>
      </c>
      <c r="Q202" s="8">
        <f t="shared" si="20"/>
        <v>41867.083368055559</v>
      </c>
      <c r="R202" s="8">
        <f t="shared" si="21"/>
        <v>41897.083368055559</v>
      </c>
      <c r="S202" t="str">
        <f t="shared" si="22"/>
        <v>film &amp; video</v>
      </c>
      <c r="T202" t="str">
        <f t="shared" si="23"/>
        <v>drama</v>
      </c>
    </row>
    <row r="203" spans="1:20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8"/>
        <v>58</v>
      </c>
      <c r="P203">
        <f t="shared" si="19"/>
        <v>54.29</v>
      </c>
      <c r="Q203" s="8">
        <f t="shared" si="20"/>
        <v>42023.818622685183</v>
      </c>
      <c r="R203" s="8">
        <f t="shared" si="21"/>
        <v>42043.818622685183</v>
      </c>
      <c r="S203" t="str">
        <f t="shared" si="22"/>
        <v>film &amp; video</v>
      </c>
      <c r="T203" t="str">
        <f t="shared" si="23"/>
        <v>drama</v>
      </c>
    </row>
    <row r="204" spans="1:20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8"/>
        <v>0</v>
      </c>
      <c r="P204" t="e">
        <f t="shared" si="19"/>
        <v>#DIV/0!</v>
      </c>
      <c r="Q204" s="8">
        <f t="shared" si="20"/>
        <v>42255.927824074075</v>
      </c>
      <c r="R204" s="8">
        <f t="shared" si="21"/>
        <v>42285.874305555553</v>
      </c>
      <c r="S204" t="str">
        <f t="shared" si="22"/>
        <v>film &amp; video</v>
      </c>
      <c r="T204" t="str">
        <f t="shared" si="23"/>
        <v>drama</v>
      </c>
    </row>
    <row r="205" spans="1:20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8"/>
        <v>30</v>
      </c>
      <c r="P205">
        <f t="shared" si="19"/>
        <v>93.25</v>
      </c>
      <c r="Q205" s="8">
        <f t="shared" si="20"/>
        <v>41973.847962962958</v>
      </c>
      <c r="R205" s="8">
        <f t="shared" si="21"/>
        <v>42033.847962962958</v>
      </c>
      <c r="S205" t="str">
        <f t="shared" si="22"/>
        <v>film &amp; video</v>
      </c>
      <c r="T205" t="str">
        <f t="shared" si="23"/>
        <v>drama</v>
      </c>
    </row>
    <row r="206" spans="1:20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8"/>
        <v>51</v>
      </c>
      <c r="P206">
        <f t="shared" si="19"/>
        <v>117.68</v>
      </c>
      <c r="Q206" s="8">
        <f t="shared" si="20"/>
        <v>42556.583368055552</v>
      </c>
      <c r="R206" s="8">
        <f t="shared" si="21"/>
        <v>42586.583368055552</v>
      </c>
      <c r="S206" t="str">
        <f t="shared" si="22"/>
        <v>film &amp; video</v>
      </c>
      <c r="T206" t="str">
        <f t="shared" si="23"/>
        <v>drama</v>
      </c>
    </row>
    <row r="207" spans="1:20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8"/>
        <v>16</v>
      </c>
      <c r="P207">
        <f t="shared" si="19"/>
        <v>76.47</v>
      </c>
      <c r="Q207" s="8">
        <f t="shared" si="20"/>
        <v>42248.632199074069</v>
      </c>
      <c r="R207" s="8">
        <f t="shared" si="21"/>
        <v>42283.632199074069</v>
      </c>
      <c r="S207" t="str">
        <f t="shared" si="22"/>
        <v>film &amp; video</v>
      </c>
      <c r="T207" t="str">
        <f t="shared" si="23"/>
        <v>drama</v>
      </c>
    </row>
    <row r="208" spans="1:20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8"/>
        <v>0</v>
      </c>
      <c r="P208" t="e">
        <f t="shared" si="19"/>
        <v>#DIV/0!</v>
      </c>
      <c r="Q208" s="8">
        <f t="shared" si="20"/>
        <v>42567.004432870366</v>
      </c>
      <c r="R208" s="8">
        <f t="shared" si="21"/>
        <v>42588.004432870366</v>
      </c>
      <c r="S208" t="str">
        <f t="shared" si="22"/>
        <v>film &amp; video</v>
      </c>
      <c r="T208" t="str">
        <f t="shared" si="23"/>
        <v>drama</v>
      </c>
    </row>
    <row r="209" spans="1:20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8"/>
        <v>15</v>
      </c>
      <c r="P209">
        <f t="shared" si="19"/>
        <v>163.85</v>
      </c>
      <c r="Q209" s="8">
        <f t="shared" si="20"/>
        <v>41978.197199074071</v>
      </c>
      <c r="R209" s="8">
        <f t="shared" si="21"/>
        <v>42008.197199074071</v>
      </c>
      <c r="S209" t="str">
        <f t="shared" si="22"/>
        <v>film &amp; video</v>
      </c>
      <c r="T209" t="str">
        <f t="shared" si="23"/>
        <v>drama</v>
      </c>
    </row>
    <row r="210" spans="1:20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8"/>
        <v>0</v>
      </c>
      <c r="P210" t="e">
        <f t="shared" si="19"/>
        <v>#DIV/0!</v>
      </c>
      <c r="Q210" s="8">
        <f t="shared" si="20"/>
        <v>41959.369988425926</v>
      </c>
      <c r="R210" s="8">
        <f t="shared" si="21"/>
        <v>41989.369988425926</v>
      </c>
      <c r="S210" t="str">
        <f t="shared" si="22"/>
        <v>film &amp; video</v>
      </c>
      <c r="T210" t="str">
        <f t="shared" si="23"/>
        <v>drama</v>
      </c>
    </row>
    <row r="211" spans="1:20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8"/>
        <v>0</v>
      </c>
      <c r="P211" t="e">
        <f t="shared" si="19"/>
        <v>#DIV/0!</v>
      </c>
      <c r="Q211" s="8">
        <f t="shared" si="20"/>
        <v>42165.922858796301</v>
      </c>
      <c r="R211" s="8">
        <f t="shared" si="21"/>
        <v>42195.922858796301</v>
      </c>
      <c r="S211" t="str">
        <f t="shared" si="22"/>
        <v>film &amp; video</v>
      </c>
      <c r="T211" t="str">
        <f t="shared" si="23"/>
        <v>drama</v>
      </c>
    </row>
    <row r="212" spans="1:20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8"/>
        <v>25</v>
      </c>
      <c r="P212">
        <f t="shared" si="19"/>
        <v>91.82</v>
      </c>
      <c r="Q212" s="8">
        <f t="shared" si="20"/>
        <v>42249.064722222218</v>
      </c>
      <c r="R212" s="8">
        <f t="shared" si="21"/>
        <v>42278.208333333328</v>
      </c>
      <c r="S212" t="str">
        <f t="shared" si="22"/>
        <v>film &amp; video</v>
      </c>
      <c r="T212" t="str">
        <f t="shared" si="23"/>
        <v>drama</v>
      </c>
    </row>
    <row r="213" spans="1:20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8"/>
        <v>45</v>
      </c>
      <c r="P213">
        <f t="shared" si="19"/>
        <v>185.83</v>
      </c>
      <c r="Q213" s="8">
        <f t="shared" si="20"/>
        <v>42236.159918981488</v>
      </c>
      <c r="R213" s="8">
        <f t="shared" si="21"/>
        <v>42266.159918981488</v>
      </c>
      <c r="S213" t="str">
        <f t="shared" si="22"/>
        <v>film &amp; video</v>
      </c>
      <c r="T213" t="str">
        <f t="shared" si="23"/>
        <v>drama</v>
      </c>
    </row>
    <row r="214" spans="1:20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8"/>
        <v>0</v>
      </c>
      <c r="P214">
        <f t="shared" si="19"/>
        <v>1</v>
      </c>
      <c r="Q214" s="8">
        <f t="shared" si="20"/>
        <v>42416.881018518514</v>
      </c>
      <c r="R214" s="8">
        <f t="shared" si="21"/>
        <v>42476.839351851857</v>
      </c>
      <c r="S214" t="str">
        <f t="shared" si="22"/>
        <v>film &amp; video</v>
      </c>
      <c r="T214" t="str">
        <f t="shared" si="23"/>
        <v>drama</v>
      </c>
    </row>
    <row r="215" spans="1:20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8"/>
        <v>0</v>
      </c>
      <c r="P215">
        <f t="shared" si="19"/>
        <v>20</v>
      </c>
      <c r="Q215" s="8">
        <f t="shared" si="20"/>
        <v>42202.594293981485</v>
      </c>
      <c r="R215" s="8">
        <f t="shared" si="21"/>
        <v>42232.587974537033</v>
      </c>
      <c r="S215" t="str">
        <f t="shared" si="22"/>
        <v>film &amp; video</v>
      </c>
      <c r="T215" t="str">
        <f t="shared" si="23"/>
        <v>drama</v>
      </c>
    </row>
    <row r="216" spans="1:20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8"/>
        <v>0</v>
      </c>
      <c r="P216">
        <f t="shared" si="19"/>
        <v>1</v>
      </c>
      <c r="Q216" s="8">
        <f t="shared" si="20"/>
        <v>42009.64061342593</v>
      </c>
      <c r="R216" s="8">
        <f t="shared" si="21"/>
        <v>42069.64061342593</v>
      </c>
      <c r="S216" t="str">
        <f t="shared" si="22"/>
        <v>film &amp; video</v>
      </c>
      <c r="T216" t="str">
        <f t="shared" si="23"/>
        <v>drama</v>
      </c>
    </row>
    <row r="217" spans="1:20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8"/>
        <v>0</v>
      </c>
      <c r="P217">
        <f t="shared" si="19"/>
        <v>10</v>
      </c>
      <c r="Q217" s="8">
        <f t="shared" si="20"/>
        <v>42375.230115740742</v>
      </c>
      <c r="R217" s="8">
        <f t="shared" si="21"/>
        <v>42417.999305555553</v>
      </c>
      <c r="S217" t="str">
        <f t="shared" si="22"/>
        <v>film &amp; video</v>
      </c>
      <c r="T217" t="str">
        <f t="shared" si="23"/>
        <v>drama</v>
      </c>
    </row>
    <row r="218" spans="1:20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8"/>
        <v>56</v>
      </c>
      <c r="P218">
        <f t="shared" si="19"/>
        <v>331.54</v>
      </c>
      <c r="Q218" s="8">
        <f t="shared" si="20"/>
        <v>42066.958761574075</v>
      </c>
      <c r="R218" s="8">
        <f t="shared" si="21"/>
        <v>42116.917094907403</v>
      </c>
      <c r="S218" t="str">
        <f t="shared" si="22"/>
        <v>film &amp; video</v>
      </c>
      <c r="T218" t="str">
        <f t="shared" si="23"/>
        <v>drama</v>
      </c>
    </row>
    <row r="219" spans="1:20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8"/>
        <v>12</v>
      </c>
      <c r="P219">
        <f t="shared" si="19"/>
        <v>314.29000000000002</v>
      </c>
      <c r="Q219" s="8">
        <f t="shared" si="20"/>
        <v>41970.64061342593</v>
      </c>
      <c r="R219" s="8">
        <f t="shared" si="21"/>
        <v>42001.64061342593</v>
      </c>
      <c r="S219" t="str">
        <f t="shared" si="22"/>
        <v>film &amp; video</v>
      </c>
      <c r="T219" t="str">
        <f t="shared" si="23"/>
        <v>drama</v>
      </c>
    </row>
    <row r="220" spans="1:20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8"/>
        <v>2</v>
      </c>
      <c r="P220">
        <f t="shared" si="19"/>
        <v>100</v>
      </c>
      <c r="Q220" s="8">
        <f t="shared" si="20"/>
        <v>42079.628344907411</v>
      </c>
      <c r="R220" s="8">
        <f t="shared" si="21"/>
        <v>42139.628344907411</v>
      </c>
      <c r="S220" t="str">
        <f t="shared" si="22"/>
        <v>film &amp; video</v>
      </c>
      <c r="T220" t="str">
        <f t="shared" si="23"/>
        <v>drama</v>
      </c>
    </row>
    <row r="221" spans="1:20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8"/>
        <v>18</v>
      </c>
      <c r="P221">
        <f t="shared" si="19"/>
        <v>115.99</v>
      </c>
      <c r="Q221" s="8">
        <f t="shared" si="20"/>
        <v>42429.326678240745</v>
      </c>
      <c r="R221" s="8">
        <f t="shared" si="21"/>
        <v>42461.290972222225</v>
      </c>
      <c r="S221" t="str">
        <f t="shared" si="22"/>
        <v>film &amp; video</v>
      </c>
      <c r="T221" t="str">
        <f t="shared" si="23"/>
        <v>drama</v>
      </c>
    </row>
    <row r="222" spans="1:20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8"/>
        <v>1</v>
      </c>
      <c r="P222">
        <f t="shared" si="19"/>
        <v>120</v>
      </c>
      <c r="Q222" s="8">
        <f t="shared" si="20"/>
        <v>42195.643865740742</v>
      </c>
      <c r="R222" s="8">
        <f t="shared" si="21"/>
        <v>42236.837499999994</v>
      </c>
      <c r="S222" t="str">
        <f t="shared" si="22"/>
        <v>film &amp; video</v>
      </c>
      <c r="T222" t="str">
        <f t="shared" si="23"/>
        <v>drama</v>
      </c>
    </row>
    <row r="223" spans="1:20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8"/>
        <v>0</v>
      </c>
      <c r="P223" t="e">
        <f t="shared" si="19"/>
        <v>#DIV/0!</v>
      </c>
      <c r="Q223" s="8">
        <f t="shared" si="20"/>
        <v>42031.837546296301</v>
      </c>
      <c r="R223" s="8">
        <f t="shared" si="21"/>
        <v>42091.79587962963</v>
      </c>
      <c r="S223" t="str">
        <f t="shared" si="22"/>
        <v>film &amp; video</v>
      </c>
      <c r="T223" t="str">
        <f t="shared" si="23"/>
        <v>drama</v>
      </c>
    </row>
    <row r="224" spans="1:20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8"/>
        <v>13</v>
      </c>
      <c r="P224">
        <f t="shared" si="19"/>
        <v>65</v>
      </c>
      <c r="Q224" s="8">
        <f t="shared" si="20"/>
        <v>42031.769884259258</v>
      </c>
      <c r="R224" s="8">
        <f t="shared" si="21"/>
        <v>42090.110416666663</v>
      </c>
      <c r="S224" t="str">
        <f t="shared" si="22"/>
        <v>film &amp; video</v>
      </c>
      <c r="T224" t="str">
        <f t="shared" si="23"/>
        <v>drama</v>
      </c>
    </row>
    <row r="225" spans="1:20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8"/>
        <v>0</v>
      </c>
      <c r="P225" t="e">
        <f t="shared" si="19"/>
        <v>#DIV/0!</v>
      </c>
      <c r="Q225" s="8">
        <f t="shared" si="20"/>
        <v>42482.048032407409</v>
      </c>
      <c r="R225" s="8">
        <f t="shared" si="21"/>
        <v>42512.045138888891</v>
      </c>
      <c r="S225" t="str">
        <f t="shared" si="22"/>
        <v>film &amp; video</v>
      </c>
      <c r="T225" t="str">
        <f t="shared" si="23"/>
        <v>drama</v>
      </c>
    </row>
    <row r="226" spans="1:20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8"/>
        <v>0</v>
      </c>
      <c r="P226" t="e">
        <f t="shared" si="19"/>
        <v>#DIV/0!</v>
      </c>
      <c r="Q226" s="8">
        <f t="shared" si="20"/>
        <v>42135.235254629632</v>
      </c>
      <c r="R226" s="8">
        <f t="shared" si="21"/>
        <v>42195.235254629632</v>
      </c>
      <c r="S226" t="str">
        <f t="shared" si="22"/>
        <v>film &amp; video</v>
      </c>
      <c r="T226" t="str">
        <f t="shared" si="23"/>
        <v>drama</v>
      </c>
    </row>
    <row r="227" spans="1:20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8"/>
        <v>0</v>
      </c>
      <c r="P227" t="e">
        <f t="shared" si="19"/>
        <v>#DIV/0!</v>
      </c>
      <c r="Q227" s="8">
        <f t="shared" si="20"/>
        <v>42438.961273148147</v>
      </c>
      <c r="R227" s="8">
        <f t="shared" si="21"/>
        <v>42468.919606481482</v>
      </c>
      <c r="S227" t="str">
        <f t="shared" si="22"/>
        <v>film &amp; video</v>
      </c>
      <c r="T227" t="str">
        <f t="shared" si="23"/>
        <v>drama</v>
      </c>
    </row>
    <row r="228" spans="1:20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8"/>
        <v>1</v>
      </c>
      <c r="P228">
        <f t="shared" si="19"/>
        <v>125</v>
      </c>
      <c r="Q228" s="8">
        <f t="shared" si="20"/>
        <v>42106.666018518517</v>
      </c>
      <c r="R228" s="8">
        <f t="shared" si="21"/>
        <v>42155.395138888889</v>
      </c>
      <c r="S228" t="str">
        <f t="shared" si="22"/>
        <v>film &amp; video</v>
      </c>
      <c r="T228" t="str">
        <f t="shared" si="23"/>
        <v>drama</v>
      </c>
    </row>
    <row r="229" spans="1:20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8"/>
        <v>0</v>
      </c>
      <c r="P229" t="e">
        <f t="shared" si="19"/>
        <v>#DIV/0!</v>
      </c>
      <c r="Q229" s="8">
        <f t="shared" si="20"/>
        <v>42164.893993055557</v>
      </c>
      <c r="R229" s="8">
        <f t="shared" si="21"/>
        <v>42194.893993055557</v>
      </c>
      <c r="S229" t="str">
        <f t="shared" si="22"/>
        <v>film &amp; video</v>
      </c>
      <c r="T229" t="str">
        <f t="shared" si="23"/>
        <v>drama</v>
      </c>
    </row>
    <row r="230" spans="1:20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8"/>
        <v>0</v>
      </c>
      <c r="P230" t="e">
        <f t="shared" si="19"/>
        <v>#DIV/0!</v>
      </c>
      <c r="Q230" s="8">
        <f t="shared" si="20"/>
        <v>42096.686400462961</v>
      </c>
      <c r="R230" s="8">
        <f t="shared" si="21"/>
        <v>42156.686400462961</v>
      </c>
      <c r="S230" t="str">
        <f t="shared" si="22"/>
        <v>film &amp; video</v>
      </c>
      <c r="T230" t="str">
        <f t="shared" si="23"/>
        <v>drama</v>
      </c>
    </row>
    <row r="231" spans="1:20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8"/>
        <v>0</v>
      </c>
      <c r="P231" t="e">
        <f t="shared" si="19"/>
        <v>#DIV/0!</v>
      </c>
      <c r="Q231" s="8">
        <f t="shared" si="20"/>
        <v>42383.933993055558</v>
      </c>
      <c r="R231" s="8">
        <f t="shared" si="21"/>
        <v>42413.933993055558</v>
      </c>
      <c r="S231" t="str">
        <f t="shared" si="22"/>
        <v>film &amp; video</v>
      </c>
      <c r="T231" t="str">
        <f t="shared" si="23"/>
        <v>drama</v>
      </c>
    </row>
    <row r="232" spans="1:20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8"/>
        <v>0</v>
      </c>
      <c r="P232">
        <f t="shared" si="19"/>
        <v>30</v>
      </c>
      <c r="Q232" s="8">
        <f t="shared" si="20"/>
        <v>42129.777210648142</v>
      </c>
      <c r="R232" s="8">
        <f t="shared" si="21"/>
        <v>42159.777210648142</v>
      </c>
      <c r="S232" t="str">
        <f t="shared" si="22"/>
        <v>film &amp; video</v>
      </c>
      <c r="T232" t="str">
        <f t="shared" si="23"/>
        <v>drama</v>
      </c>
    </row>
    <row r="233" spans="1:20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8"/>
        <v>0</v>
      </c>
      <c r="P233" t="e">
        <f t="shared" si="19"/>
        <v>#DIV/0!</v>
      </c>
      <c r="Q233" s="8">
        <f t="shared" si="20"/>
        <v>42341.958923611113</v>
      </c>
      <c r="R233" s="8">
        <f t="shared" si="21"/>
        <v>42371.958923611113</v>
      </c>
      <c r="S233" t="str">
        <f t="shared" si="22"/>
        <v>film &amp; video</v>
      </c>
      <c r="T233" t="str">
        <f t="shared" si="23"/>
        <v>drama</v>
      </c>
    </row>
    <row r="234" spans="1:20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8"/>
        <v>3</v>
      </c>
      <c r="P234">
        <f t="shared" si="19"/>
        <v>15.71</v>
      </c>
      <c r="Q234" s="8">
        <f t="shared" si="20"/>
        <v>42032.82576388889</v>
      </c>
      <c r="R234" s="8">
        <f t="shared" si="21"/>
        <v>42062.82576388889</v>
      </c>
      <c r="S234" t="str">
        <f t="shared" si="22"/>
        <v>film &amp; video</v>
      </c>
      <c r="T234" t="str">
        <f t="shared" si="23"/>
        <v>drama</v>
      </c>
    </row>
    <row r="235" spans="1:20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8"/>
        <v>0</v>
      </c>
      <c r="P235" t="e">
        <f t="shared" si="19"/>
        <v>#DIV/0!</v>
      </c>
      <c r="Q235" s="8">
        <f t="shared" si="20"/>
        <v>42612.911712962959</v>
      </c>
      <c r="R235" s="8">
        <f t="shared" si="21"/>
        <v>42642.911712962959</v>
      </c>
      <c r="S235" t="str">
        <f t="shared" si="22"/>
        <v>film &amp; video</v>
      </c>
      <c r="T235" t="str">
        <f t="shared" si="23"/>
        <v>drama</v>
      </c>
    </row>
    <row r="236" spans="1:20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8"/>
        <v>40</v>
      </c>
      <c r="P236">
        <f t="shared" si="19"/>
        <v>80.2</v>
      </c>
      <c r="Q236" s="8">
        <f t="shared" si="20"/>
        <v>42136.035405092596</v>
      </c>
      <c r="R236" s="8">
        <f t="shared" si="21"/>
        <v>42176.035405092596</v>
      </c>
      <c r="S236" t="str">
        <f t="shared" si="22"/>
        <v>film &amp; video</v>
      </c>
      <c r="T236" t="str">
        <f t="shared" si="23"/>
        <v>drama</v>
      </c>
    </row>
    <row r="237" spans="1:20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8"/>
        <v>0</v>
      </c>
      <c r="P237" t="e">
        <f t="shared" si="19"/>
        <v>#DIV/0!</v>
      </c>
      <c r="Q237" s="8">
        <f t="shared" si="20"/>
        <v>42164.908530092594</v>
      </c>
      <c r="R237" s="8">
        <f t="shared" si="21"/>
        <v>42194.908530092594</v>
      </c>
      <c r="S237" t="str">
        <f t="shared" si="22"/>
        <v>film &amp; video</v>
      </c>
      <c r="T237" t="str">
        <f t="shared" si="23"/>
        <v>drama</v>
      </c>
    </row>
    <row r="238" spans="1:20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8"/>
        <v>0</v>
      </c>
      <c r="P238" t="e">
        <f t="shared" si="19"/>
        <v>#DIV/0!</v>
      </c>
      <c r="Q238" s="8">
        <f t="shared" si="20"/>
        <v>42321.08447916666</v>
      </c>
      <c r="R238" s="8">
        <f t="shared" si="21"/>
        <v>42374</v>
      </c>
      <c r="S238" t="str">
        <f t="shared" si="22"/>
        <v>film &amp; video</v>
      </c>
      <c r="T238" t="str">
        <f t="shared" si="23"/>
        <v>drama</v>
      </c>
    </row>
    <row r="239" spans="1:20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8"/>
        <v>0</v>
      </c>
      <c r="P239">
        <f t="shared" si="19"/>
        <v>50</v>
      </c>
      <c r="Q239" s="8">
        <f t="shared" si="20"/>
        <v>42377.577187499999</v>
      </c>
      <c r="R239" s="8">
        <f t="shared" si="21"/>
        <v>42437.577187499999</v>
      </c>
      <c r="S239" t="str">
        <f t="shared" si="22"/>
        <v>film &amp; video</v>
      </c>
      <c r="T239" t="str">
        <f t="shared" si="23"/>
        <v>drama</v>
      </c>
    </row>
    <row r="240" spans="1:20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8"/>
        <v>0</v>
      </c>
      <c r="P240" t="e">
        <f t="shared" si="19"/>
        <v>#DIV/0!</v>
      </c>
      <c r="Q240" s="8">
        <f t="shared" si="20"/>
        <v>42713.962499999994</v>
      </c>
      <c r="R240" s="8">
        <f t="shared" si="21"/>
        <v>42734.375</v>
      </c>
      <c r="S240" t="str">
        <f t="shared" si="22"/>
        <v>film &amp; video</v>
      </c>
      <c r="T240" t="str">
        <f t="shared" si="23"/>
        <v>drama</v>
      </c>
    </row>
    <row r="241" spans="1:20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8"/>
        <v>25</v>
      </c>
      <c r="P241">
        <f t="shared" si="19"/>
        <v>50</v>
      </c>
      <c r="Q241" s="8">
        <f t="shared" si="20"/>
        <v>42297.110300925924</v>
      </c>
      <c r="R241" s="8">
        <f t="shared" si="21"/>
        <v>42316.5</v>
      </c>
      <c r="S241" t="str">
        <f t="shared" si="22"/>
        <v>film &amp; video</v>
      </c>
      <c r="T241" t="str">
        <f t="shared" si="23"/>
        <v>drama</v>
      </c>
    </row>
    <row r="242" spans="1:20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8"/>
        <v>108</v>
      </c>
      <c r="P242">
        <f t="shared" si="19"/>
        <v>117.85</v>
      </c>
      <c r="Q242" s="8">
        <f t="shared" si="20"/>
        <v>41354.708460648151</v>
      </c>
      <c r="R242" s="8">
        <f t="shared" si="21"/>
        <v>41399.708460648151</v>
      </c>
      <c r="S242" t="str">
        <f t="shared" si="22"/>
        <v>film &amp; video</v>
      </c>
      <c r="T242" t="str">
        <f t="shared" si="23"/>
        <v>documentary</v>
      </c>
    </row>
    <row r="243" spans="1:20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8"/>
        <v>113</v>
      </c>
      <c r="P243">
        <f t="shared" si="19"/>
        <v>109.04</v>
      </c>
      <c r="Q243" s="8">
        <f t="shared" si="20"/>
        <v>41949.697962962964</v>
      </c>
      <c r="R243" s="8">
        <f t="shared" si="21"/>
        <v>41994.697962962964</v>
      </c>
      <c r="S243" t="str">
        <f t="shared" si="22"/>
        <v>film &amp; video</v>
      </c>
      <c r="T243" t="str">
        <f t="shared" si="23"/>
        <v>documentary</v>
      </c>
    </row>
    <row r="244" spans="1:20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8"/>
        <v>113</v>
      </c>
      <c r="P244">
        <f t="shared" si="19"/>
        <v>73.02</v>
      </c>
      <c r="Q244" s="8">
        <f t="shared" si="20"/>
        <v>40862.492939814816</v>
      </c>
      <c r="R244" s="8">
        <f t="shared" si="21"/>
        <v>40897.492939814816</v>
      </c>
      <c r="S244" t="str">
        <f t="shared" si="22"/>
        <v>film &amp; video</v>
      </c>
      <c r="T244" t="str">
        <f t="shared" si="23"/>
        <v>documentary</v>
      </c>
    </row>
    <row r="245" spans="1:20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8"/>
        <v>103</v>
      </c>
      <c r="P245">
        <f t="shared" si="19"/>
        <v>78.2</v>
      </c>
      <c r="Q245" s="8">
        <f t="shared" si="20"/>
        <v>41662.047500000001</v>
      </c>
      <c r="R245" s="8">
        <f t="shared" si="21"/>
        <v>41692.047500000001</v>
      </c>
      <c r="S245" t="str">
        <f t="shared" si="22"/>
        <v>film &amp; video</v>
      </c>
      <c r="T245" t="str">
        <f t="shared" si="23"/>
        <v>documentary</v>
      </c>
    </row>
    <row r="246" spans="1:20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8"/>
        <v>114</v>
      </c>
      <c r="P246">
        <f t="shared" si="19"/>
        <v>47.4</v>
      </c>
      <c r="Q246" s="8">
        <f t="shared" si="20"/>
        <v>40213.323599537034</v>
      </c>
      <c r="R246" s="8">
        <f t="shared" si="21"/>
        <v>40253.29583333333</v>
      </c>
      <c r="S246" t="str">
        <f t="shared" si="22"/>
        <v>film &amp; video</v>
      </c>
      <c r="T246" t="str">
        <f t="shared" si="23"/>
        <v>documentary</v>
      </c>
    </row>
    <row r="247" spans="1:20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8"/>
        <v>104</v>
      </c>
      <c r="P247">
        <f t="shared" si="19"/>
        <v>54.02</v>
      </c>
      <c r="Q247" s="8">
        <f t="shared" si="20"/>
        <v>41107.053067129629</v>
      </c>
      <c r="R247" s="8">
        <f t="shared" si="21"/>
        <v>41137.053067129629</v>
      </c>
      <c r="S247" t="str">
        <f t="shared" si="22"/>
        <v>film &amp; video</v>
      </c>
      <c r="T247" t="str">
        <f t="shared" si="23"/>
        <v>documentary</v>
      </c>
    </row>
    <row r="248" spans="1:20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8"/>
        <v>305</v>
      </c>
      <c r="P248">
        <f t="shared" si="19"/>
        <v>68.489999999999995</v>
      </c>
      <c r="Q248" s="8">
        <f t="shared" si="20"/>
        <v>40480.363483796296</v>
      </c>
      <c r="R248" s="8">
        <f t="shared" si="21"/>
        <v>40530.405150462961</v>
      </c>
      <c r="S248" t="str">
        <f t="shared" si="22"/>
        <v>film &amp; video</v>
      </c>
      <c r="T248" t="str">
        <f t="shared" si="23"/>
        <v>documentary</v>
      </c>
    </row>
    <row r="249" spans="1:20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8"/>
        <v>134</v>
      </c>
      <c r="P249">
        <f t="shared" si="19"/>
        <v>108.15</v>
      </c>
      <c r="Q249" s="8">
        <f t="shared" si="20"/>
        <v>40430.604328703703</v>
      </c>
      <c r="R249" s="8">
        <f t="shared" si="21"/>
        <v>40467.152083333334</v>
      </c>
      <c r="S249" t="str">
        <f t="shared" si="22"/>
        <v>film &amp; video</v>
      </c>
      <c r="T249" t="str">
        <f t="shared" si="23"/>
        <v>documentary</v>
      </c>
    </row>
    <row r="250" spans="1:20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8"/>
        <v>101</v>
      </c>
      <c r="P250">
        <f t="shared" si="19"/>
        <v>589.95000000000005</v>
      </c>
      <c r="Q250" s="8">
        <f t="shared" si="20"/>
        <v>40870.774409722224</v>
      </c>
      <c r="R250" s="8">
        <f t="shared" si="21"/>
        <v>40915.774409722224</v>
      </c>
      <c r="S250" t="str">
        <f t="shared" si="22"/>
        <v>film &amp; video</v>
      </c>
      <c r="T250" t="str">
        <f t="shared" si="23"/>
        <v>documentary</v>
      </c>
    </row>
    <row r="251" spans="1:20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8"/>
        <v>113</v>
      </c>
      <c r="P251">
        <f t="shared" si="19"/>
        <v>48.05</v>
      </c>
      <c r="Q251" s="8">
        <f t="shared" si="20"/>
        <v>40332.923842592594</v>
      </c>
      <c r="R251" s="8">
        <f t="shared" si="21"/>
        <v>40412.736111111109</v>
      </c>
      <c r="S251" t="str">
        <f t="shared" si="22"/>
        <v>film &amp; video</v>
      </c>
      <c r="T251" t="str">
        <f t="shared" si="23"/>
        <v>documentary</v>
      </c>
    </row>
    <row r="252" spans="1:20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8"/>
        <v>106</v>
      </c>
      <c r="P252">
        <f t="shared" si="19"/>
        <v>72.48</v>
      </c>
      <c r="Q252" s="8">
        <f t="shared" si="20"/>
        <v>41401.565868055557</v>
      </c>
      <c r="R252" s="8">
        <f t="shared" si="21"/>
        <v>41431.565868055557</v>
      </c>
      <c r="S252" t="str">
        <f t="shared" si="22"/>
        <v>film &amp; video</v>
      </c>
      <c r="T252" t="str">
        <f t="shared" si="23"/>
        <v>documentary</v>
      </c>
    </row>
    <row r="253" spans="1:20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8"/>
        <v>126</v>
      </c>
      <c r="P253">
        <f t="shared" si="19"/>
        <v>57.08</v>
      </c>
      <c r="Q253" s="8">
        <f t="shared" si="20"/>
        <v>41013.787569444445</v>
      </c>
      <c r="R253" s="8">
        <f t="shared" si="21"/>
        <v>41045.791666666664</v>
      </c>
      <c r="S253" t="str">
        <f t="shared" si="22"/>
        <v>film &amp; video</v>
      </c>
      <c r="T253" t="str">
        <f t="shared" si="23"/>
        <v>documentary</v>
      </c>
    </row>
    <row r="254" spans="1:20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8"/>
        <v>185</v>
      </c>
      <c r="P254">
        <f t="shared" si="19"/>
        <v>85.44</v>
      </c>
      <c r="Q254" s="8">
        <f t="shared" si="20"/>
        <v>40266.662708333337</v>
      </c>
      <c r="R254" s="8">
        <f t="shared" si="21"/>
        <v>40330.165972222225</v>
      </c>
      <c r="S254" t="str">
        <f t="shared" si="22"/>
        <v>film &amp; video</v>
      </c>
      <c r="T254" t="str">
        <f t="shared" si="23"/>
        <v>documentary</v>
      </c>
    </row>
    <row r="255" spans="1:20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8"/>
        <v>101</v>
      </c>
      <c r="P255">
        <f t="shared" si="19"/>
        <v>215.86</v>
      </c>
      <c r="Q255" s="8">
        <f t="shared" si="20"/>
        <v>40924.650868055556</v>
      </c>
      <c r="R255" s="8">
        <f t="shared" si="21"/>
        <v>40954.650868055556</v>
      </c>
      <c r="S255" t="str">
        <f t="shared" si="22"/>
        <v>film &amp; video</v>
      </c>
      <c r="T255" t="str">
        <f t="shared" si="23"/>
        <v>documentary</v>
      </c>
    </row>
    <row r="256" spans="1:20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8"/>
        <v>117</v>
      </c>
      <c r="P256">
        <f t="shared" si="19"/>
        <v>89.39</v>
      </c>
      <c r="Q256" s="8">
        <f t="shared" si="20"/>
        <v>42263.952662037031</v>
      </c>
      <c r="R256" s="8">
        <f t="shared" si="21"/>
        <v>42294.083333333328</v>
      </c>
      <c r="S256" t="str">
        <f t="shared" si="22"/>
        <v>film &amp; video</v>
      </c>
      <c r="T256" t="str">
        <f t="shared" si="23"/>
        <v>documentary</v>
      </c>
    </row>
    <row r="257" spans="1:20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8"/>
        <v>107</v>
      </c>
      <c r="P257">
        <f t="shared" si="19"/>
        <v>45.42</v>
      </c>
      <c r="Q257" s="8">
        <f t="shared" si="20"/>
        <v>40588.526412037041</v>
      </c>
      <c r="R257" s="8">
        <f t="shared" si="21"/>
        <v>40618.48474537037</v>
      </c>
      <c r="S257" t="str">
        <f t="shared" si="22"/>
        <v>film &amp; video</v>
      </c>
      <c r="T257" t="str">
        <f t="shared" si="23"/>
        <v>documentary</v>
      </c>
    </row>
    <row r="258" spans="1:20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8"/>
        <v>139</v>
      </c>
      <c r="P258">
        <f t="shared" si="19"/>
        <v>65.760000000000005</v>
      </c>
      <c r="Q258" s="8">
        <f t="shared" si="20"/>
        <v>41319.769293981481</v>
      </c>
      <c r="R258" s="8">
        <f t="shared" si="21"/>
        <v>41349.769293981481</v>
      </c>
      <c r="S258" t="str">
        <f t="shared" si="22"/>
        <v>film &amp; video</v>
      </c>
      <c r="T258" t="str">
        <f t="shared" si="23"/>
        <v>documentary</v>
      </c>
    </row>
    <row r="259" spans="1:20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24">ROUND(E259/D259*100,0)</f>
        <v>107</v>
      </c>
      <c r="P259">
        <f t="shared" ref="P259:P322" si="25">ROUND(E259/L259,2)</f>
        <v>66.7</v>
      </c>
      <c r="Q259" s="8">
        <f t="shared" ref="Q259:Q322" si="26">(((J259/60)/60)/24)+DATE(1970,1,1)</f>
        <v>42479.626875000002</v>
      </c>
      <c r="R259" s="8">
        <f t="shared" ref="R259:R322" si="27">(((I259/60)/60)/24)+DATE(1970,1,1)</f>
        <v>42509.626875000002</v>
      </c>
      <c r="S259" t="str">
        <f t="shared" ref="S259:S322" si="28">LEFT(N259,SEARCH("/",N259)-1)</f>
        <v>film &amp; video</v>
      </c>
      <c r="T259" t="str">
        <f t="shared" ref="T259:T322" si="29">RIGHT(N259,LEN(N259)-SEARCH("/",N259))</f>
        <v>documentary</v>
      </c>
    </row>
    <row r="260" spans="1:20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24"/>
        <v>191</v>
      </c>
      <c r="P260">
        <f t="shared" si="25"/>
        <v>83.35</v>
      </c>
      <c r="Q260" s="8">
        <f t="shared" si="26"/>
        <v>40682.051689814813</v>
      </c>
      <c r="R260" s="8">
        <f t="shared" si="27"/>
        <v>40712.051689814813</v>
      </c>
      <c r="S260" t="str">
        <f t="shared" si="28"/>
        <v>film &amp; video</v>
      </c>
      <c r="T260" t="str">
        <f t="shared" si="29"/>
        <v>documentary</v>
      </c>
    </row>
    <row r="261" spans="1:20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24"/>
        <v>132</v>
      </c>
      <c r="P261">
        <f t="shared" si="25"/>
        <v>105.05</v>
      </c>
      <c r="Q261" s="8">
        <f t="shared" si="26"/>
        <v>42072.738067129627</v>
      </c>
      <c r="R261" s="8">
        <f t="shared" si="27"/>
        <v>42102.738067129627</v>
      </c>
      <c r="S261" t="str">
        <f t="shared" si="28"/>
        <v>film &amp; video</v>
      </c>
      <c r="T261" t="str">
        <f t="shared" si="29"/>
        <v>documentary</v>
      </c>
    </row>
    <row r="262" spans="1:20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24"/>
        <v>106</v>
      </c>
      <c r="P262">
        <f t="shared" si="25"/>
        <v>120.91</v>
      </c>
      <c r="Q262" s="8">
        <f t="shared" si="26"/>
        <v>40330.755543981482</v>
      </c>
      <c r="R262" s="8">
        <f t="shared" si="27"/>
        <v>40376.415972222225</v>
      </c>
      <c r="S262" t="str">
        <f t="shared" si="28"/>
        <v>film &amp; video</v>
      </c>
      <c r="T262" t="str">
        <f t="shared" si="29"/>
        <v>documentary</v>
      </c>
    </row>
    <row r="263" spans="1:20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24"/>
        <v>107</v>
      </c>
      <c r="P263">
        <f t="shared" si="25"/>
        <v>97.64</v>
      </c>
      <c r="Q263" s="8">
        <f t="shared" si="26"/>
        <v>41017.885462962964</v>
      </c>
      <c r="R263" s="8">
        <f t="shared" si="27"/>
        <v>41067.621527777781</v>
      </c>
      <c r="S263" t="str">
        <f t="shared" si="28"/>
        <v>film &amp; video</v>
      </c>
      <c r="T263" t="str">
        <f t="shared" si="29"/>
        <v>documentary</v>
      </c>
    </row>
    <row r="264" spans="1:20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24"/>
        <v>240</v>
      </c>
      <c r="P264">
        <f t="shared" si="25"/>
        <v>41.38</v>
      </c>
      <c r="Q264" s="8">
        <f t="shared" si="26"/>
        <v>40555.24800925926</v>
      </c>
      <c r="R264" s="8">
        <f t="shared" si="27"/>
        <v>40600.24800925926</v>
      </c>
      <c r="S264" t="str">
        <f t="shared" si="28"/>
        <v>film &amp; video</v>
      </c>
      <c r="T264" t="str">
        <f t="shared" si="29"/>
        <v>documentary</v>
      </c>
    </row>
    <row r="265" spans="1:20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24"/>
        <v>118</v>
      </c>
      <c r="P265">
        <f t="shared" si="25"/>
        <v>30.65</v>
      </c>
      <c r="Q265" s="8">
        <f t="shared" si="26"/>
        <v>41149.954791666663</v>
      </c>
      <c r="R265" s="8">
        <f t="shared" si="27"/>
        <v>41179.954791666663</v>
      </c>
      <c r="S265" t="str">
        <f t="shared" si="28"/>
        <v>film &amp; video</v>
      </c>
      <c r="T265" t="str">
        <f t="shared" si="29"/>
        <v>documentary</v>
      </c>
    </row>
    <row r="266" spans="1:20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24"/>
        <v>118</v>
      </c>
      <c r="P266">
        <f t="shared" si="25"/>
        <v>64.95</v>
      </c>
      <c r="Q266" s="8">
        <f t="shared" si="26"/>
        <v>41010.620312500003</v>
      </c>
      <c r="R266" s="8">
        <f t="shared" si="27"/>
        <v>41040.620312500003</v>
      </c>
      <c r="S266" t="str">
        <f t="shared" si="28"/>
        <v>film &amp; video</v>
      </c>
      <c r="T266" t="str">
        <f t="shared" si="29"/>
        <v>documentary</v>
      </c>
    </row>
    <row r="267" spans="1:20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24"/>
        <v>111</v>
      </c>
      <c r="P267">
        <f t="shared" si="25"/>
        <v>95.78</v>
      </c>
      <c r="Q267" s="8">
        <f t="shared" si="26"/>
        <v>40267.245717592588</v>
      </c>
      <c r="R267" s="8">
        <f t="shared" si="27"/>
        <v>40308.844444444447</v>
      </c>
      <c r="S267" t="str">
        <f t="shared" si="28"/>
        <v>film &amp; video</v>
      </c>
      <c r="T267" t="str">
        <f t="shared" si="29"/>
        <v>documentary</v>
      </c>
    </row>
    <row r="268" spans="1:20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24"/>
        <v>146</v>
      </c>
      <c r="P268">
        <f t="shared" si="25"/>
        <v>40.42</v>
      </c>
      <c r="Q268" s="8">
        <f t="shared" si="26"/>
        <v>40205.174849537041</v>
      </c>
      <c r="R268" s="8">
        <f t="shared" si="27"/>
        <v>40291.160416666666</v>
      </c>
      <c r="S268" t="str">
        <f t="shared" si="28"/>
        <v>film &amp; video</v>
      </c>
      <c r="T268" t="str">
        <f t="shared" si="29"/>
        <v>documentary</v>
      </c>
    </row>
    <row r="269" spans="1:20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24"/>
        <v>132</v>
      </c>
      <c r="P269">
        <f t="shared" si="25"/>
        <v>78.58</v>
      </c>
      <c r="Q269" s="8">
        <f t="shared" si="26"/>
        <v>41785.452534722222</v>
      </c>
      <c r="R269" s="8">
        <f t="shared" si="27"/>
        <v>41815.452534722222</v>
      </c>
      <c r="S269" t="str">
        <f t="shared" si="28"/>
        <v>film &amp; video</v>
      </c>
      <c r="T269" t="str">
        <f t="shared" si="29"/>
        <v>documentary</v>
      </c>
    </row>
    <row r="270" spans="1:20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24"/>
        <v>111</v>
      </c>
      <c r="P270">
        <f t="shared" si="25"/>
        <v>50.18</v>
      </c>
      <c r="Q270" s="8">
        <f t="shared" si="26"/>
        <v>40809.15252314815</v>
      </c>
      <c r="R270" s="8">
        <f t="shared" si="27"/>
        <v>40854.194189814814</v>
      </c>
      <c r="S270" t="str">
        <f t="shared" si="28"/>
        <v>film &amp; video</v>
      </c>
      <c r="T270" t="str">
        <f t="shared" si="29"/>
        <v>documentary</v>
      </c>
    </row>
    <row r="271" spans="1:20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24"/>
        <v>147</v>
      </c>
      <c r="P271">
        <f t="shared" si="25"/>
        <v>92.25</v>
      </c>
      <c r="Q271" s="8">
        <f t="shared" si="26"/>
        <v>42758.197013888886</v>
      </c>
      <c r="R271" s="8">
        <f t="shared" si="27"/>
        <v>42788.197013888886</v>
      </c>
      <c r="S271" t="str">
        <f t="shared" si="28"/>
        <v>film &amp; video</v>
      </c>
      <c r="T271" t="str">
        <f t="shared" si="29"/>
        <v>documentary</v>
      </c>
    </row>
    <row r="272" spans="1:20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24"/>
        <v>153</v>
      </c>
      <c r="P272">
        <f t="shared" si="25"/>
        <v>57.54</v>
      </c>
      <c r="Q272" s="8">
        <f t="shared" si="26"/>
        <v>40637.866550925923</v>
      </c>
      <c r="R272" s="8">
        <f t="shared" si="27"/>
        <v>40688.166666666664</v>
      </c>
      <c r="S272" t="str">
        <f t="shared" si="28"/>
        <v>film &amp; video</v>
      </c>
      <c r="T272" t="str">
        <f t="shared" si="29"/>
        <v>documentary</v>
      </c>
    </row>
    <row r="273" spans="1:20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24"/>
        <v>105</v>
      </c>
      <c r="P273">
        <f t="shared" si="25"/>
        <v>109.42</v>
      </c>
      <c r="Q273" s="8">
        <f t="shared" si="26"/>
        <v>41612.10024305556</v>
      </c>
      <c r="R273" s="8">
        <f t="shared" si="27"/>
        <v>41641.333333333336</v>
      </c>
      <c r="S273" t="str">
        <f t="shared" si="28"/>
        <v>film &amp; video</v>
      </c>
      <c r="T273" t="str">
        <f t="shared" si="29"/>
        <v>documentary</v>
      </c>
    </row>
    <row r="274" spans="1:20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24"/>
        <v>177</v>
      </c>
      <c r="P274">
        <f t="shared" si="25"/>
        <v>81.89</v>
      </c>
      <c r="Q274" s="8">
        <f t="shared" si="26"/>
        <v>40235.900358796294</v>
      </c>
      <c r="R274" s="8">
        <f t="shared" si="27"/>
        <v>40296.78402777778</v>
      </c>
      <c r="S274" t="str">
        <f t="shared" si="28"/>
        <v>film &amp; video</v>
      </c>
      <c r="T274" t="str">
        <f t="shared" si="29"/>
        <v>documentary</v>
      </c>
    </row>
    <row r="275" spans="1:20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24"/>
        <v>108</v>
      </c>
      <c r="P275">
        <f t="shared" si="25"/>
        <v>45.67</v>
      </c>
      <c r="Q275" s="8">
        <f t="shared" si="26"/>
        <v>40697.498449074075</v>
      </c>
      <c r="R275" s="8">
        <f t="shared" si="27"/>
        <v>40727.498449074075</v>
      </c>
      <c r="S275" t="str">
        <f t="shared" si="28"/>
        <v>film &amp; video</v>
      </c>
      <c r="T275" t="str">
        <f t="shared" si="29"/>
        <v>documentary</v>
      </c>
    </row>
    <row r="276" spans="1:20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24"/>
        <v>156</v>
      </c>
      <c r="P276">
        <f t="shared" si="25"/>
        <v>55.22</v>
      </c>
      <c r="Q276" s="8">
        <f t="shared" si="26"/>
        <v>40969.912372685183</v>
      </c>
      <c r="R276" s="8">
        <f t="shared" si="27"/>
        <v>41004.290972222225</v>
      </c>
      <c r="S276" t="str">
        <f t="shared" si="28"/>
        <v>film &amp; video</v>
      </c>
      <c r="T276" t="str">
        <f t="shared" si="29"/>
        <v>documentary</v>
      </c>
    </row>
    <row r="277" spans="1:20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24"/>
        <v>108</v>
      </c>
      <c r="P277">
        <f t="shared" si="25"/>
        <v>65.3</v>
      </c>
      <c r="Q277" s="8">
        <f t="shared" si="26"/>
        <v>41193.032013888893</v>
      </c>
      <c r="R277" s="8">
        <f t="shared" si="27"/>
        <v>41223.073680555557</v>
      </c>
      <c r="S277" t="str">
        <f t="shared" si="28"/>
        <v>film &amp; video</v>
      </c>
      <c r="T277" t="str">
        <f t="shared" si="29"/>
        <v>documentary</v>
      </c>
    </row>
    <row r="278" spans="1:20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24"/>
        <v>148</v>
      </c>
      <c r="P278">
        <f t="shared" si="25"/>
        <v>95.23</v>
      </c>
      <c r="Q278" s="8">
        <f t="shared" si="26"/>
        <v>40967.081874999996</v>
      </c>
      <c r="R278" s="8">
        <f t="shared" si="27"/>
        <v>41027.040208333332</v>
      </c>
      <c r="S278" t="str">
        <f t="shared" si="28"/>
        <v>film &amp; video</v>
      </c>
      <c r="T278" t="str">
        <f t="shared" si="29"/>
        <v>documentary</v>
      </c>
    </row>
    <row r="279" spans="1:20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24"/>
        <v>110</v>
      </c>
      <c r="P279">
        <f t="shared" si="25"/>
        <v>75.44</v>
      </c>
      <c r="Q279" s="8">
        <f t="shared" si="26"/>
        <v>42117.891423611116</v>
      </c>
      <c r="R279" s="8">
        <f t="shared" si="27"/>
        <v>42147.891423611116</v>
      </c>
      <c r="S279" t="str">
        <f t="shared" si="28"/>
        <v>film &amp; video</v>
      </c>
      <c r="T279" t="str">
        <f t="shared" si="29"/>
        <v>documentary</v>
      </c>
    </row>
    <row r="280" spans="1:20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24"/>
        <v>150</v>
      </c>
      <c r="P280">
        <f t="shared" si="25"/>
        <v>97.82</v>
      </c>
      <c r="Q280" s="8">
        <f t="shared" si="26"/>
        <v>41164.040960648148</v>
      </c>
      <c r="R280" s="8">
        <f t="shared" si="27"/>
        <v>41194.040960648148</v>
      </c>
      <c r="S280" t="str">
        <f t="shared" si="28"/>
        <v>film &amp; video</v>
      </c>
      <c r="T280" t="str">
        <f t="shared" si="29"/>
        <v>documentary</v>
      </c>
    </row>
    <row r="281" spans="1:20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24"/>
        <v>157</v>
      </c>
      <c r="P281">
        <f t="shared" si="25"/>
        <v>87.69</v>
      </c>
      <c r="Q281" s="8">
        <f t="shared" si="26"/>
        <v>42759.244166666671</v>
      </c>
      <c r="R281" s="8">
        <f t="shared" si="27"/>
        <v>42793.084027777775</v>
      </c>
      <c r="S281" t="str">
        <f t="shared" si="28"/>
        <v>film &amp; video</v>
      </c>
      <c r="T281" t="str">
        <f t="shared" si="29"/>
        <v>documentary</v>
      </c>
    </row>
    <row r="282" spans="1:20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24"/>
        <v>156</v>
      </c>
      <c r="P282">
        <f t="shared" si="25"/>
        <v>54.75</v>
      </c>
      <c r="Q282" s="8">
        <f t="shared" si="26"/>
        <v>41744.590682870366</v>
      </c>
      <c r="R282" s="8">
        <f t="shared" si="27"/>
        <v>41789.590682870366</v>
      </c>
      <c r="S282" t="str">
        <f t="shared" si="28"/>
        <v>film &amp; video</v>
      </c>
      <c r="T282" t="str">
        <f t="shared" si="29"/>
        <v>documentary</v>
      </c>
    </row>
    <row r="283" spans="1:20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24"/>
        <v>121</v>
      </c>
      <c r="P283">
        <f t="shared" si="25"/>
        <v>83.95</v>
      </c>
      <c r="Q283" s="8">
        <f t="shared" si="26"/>
        <v>39950.163344907407</v>
      </c>
      <c r="R283" s="8">
        <f t="shared" si="27"/>
        <v>40035.80972222222</v>
      </c>
      <c r="S283" t="str">
        <f t="shared" si="28"/>
        <v>film &amp; video</v>
      </c>
      <c r="T283" t="str">
        <f t="shared" si="29"/>
        <v>documentary</v>
      </c>
    </row>
    <row r="284" spans="1:20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24"/>
        <v>101</v>
      </c>
      <c r="P284">
        <f t="shared" si="25"/>
        <v>254.39</v>
      </c>
      <c r="Q284" s="8">
        <f t="shared" si="26"/>
        <v>40194.920046296298</v>
      </c>
      <c r="R284" s="8">
        <f t="shared" si="27"/>
        <v>40231.916666666664</v>
      </c>
      <c r="S284" t="str">
        <f t="shared" si="28"/>
        <v>film &amp; video</v>
      </c>
      <c r="T284" t="str">
        <f t="shared" si="29"/>
        <v>documentary</v>
      </c>
    </row>
    <row r="285" spans="1:20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24"/>
        <v>114</v>
      </c>
      <c r="P285">
        <f t="shared" si="25"/>
        <v>101.83</v>
      </c>
      <c r="Q285" s="8">
        <f t="shared" si="26"/>
        <v>40675.71</v>
      </c>
      <c r="R285" s="8">
        <f t="shared" si="27"/>
        <v>40695.207638888889</v>
      </c>
      <c r="S285" t="str">
        <f t="shared" si="28"/>
        <v>film &amp; video</v>
      </c>
      <c r="T285" t="str">
        <f t="shared" si="29"/>
        <v>documentary</v>
      </c>
    </row>
    <row r="286" spans="1:20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24"/>
        <v>105</v>
      </c>
      <c r="P286">
        <f t="shared" si="25"/>
        <v>55.07</v>
      </c>
      <c r="Q286" s="8">
        <f t="shared" si="26"/>
        <v>40904.738194444442</v>
      </c>
      <c r="R286" s="8">
        <f t="shared" si="27"/>
        <v>40929.738194444442</v>
      </c>
      <c r="S286" t="str">
        <f t="shared" si="28"/>
        <v>film &amp; video</v>
      </c>
      <c r="T286" t="str">
        <f t="shared" si="29"/>
        <v>documentary</v>
      </c>
    </row>
    <row r="287" spans="1:20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24"/>
        <v>229</v>
      </c>
      <c r="P287">
        <f t="shared" si="25"/>
        <v>56.9</v>
      </c>
      <c r="Q287" s="8">
        <f t="shared" si="26"/>
        <v>41506.756111111114</v>
      </c>
      <c r="R287" s="8">
        <f t="shared" si="27"/>
        <v>41536.756111111114</v>
      </c>
      <c r="S287" t="str">
        <f t="shared" si="28"/>
        <v>film &amp; video</v>
      </c>
      <c r="T287" t="str">
        <f t="shared" si="29"/>
        <v>documentary</v>
      </c>
    </row>
    <row r="288" spans="1:20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24"/>
        <v>109</v>
      </c>
      <c r="P288">
        <f t="shared" si="25"/>
        <v>121.28</v>
      </c>
      <c r="Q288" s="8">
        <f t="shared" si="26"/>
        <v>41313.816249999996</v>
      </c>
      <c r="R288" s="8">
        <f t="shared" si="27"/>
        <v>41358.774583333332</v>
      </c>
      <c r="S288" t="str">
        <f t="shared" si="28"/>
        <v>film &amp; video</v>
      </c>
      <c r="T288" t="str">
        <f t="shared" si="29"/>
        <v>documentary</v>
      </c>
    </row>
    <row r="289" spans="1:20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24"/>
        <v>176</v>
      </c>
      <c r="P289">
        <f t="shared" si="25"/>
        <v>91.19</v>
      </c>
      <c r="Q289" s="8">
        <f t="shared" si="26"/>
        <v>41184.277986111112</v>
      </c>
      <c r="R289" s="8">
        <f t="shared" si="27"/>
        <v>41215.166666666664</v>
      </c>
      <c r="S289" t="str">
        <f t="shared" si="28"/>
        <v>film &amp; video</v>
      </c>
      <c r="T289" t="str">
        <f t="shared" si="29"/>
        <v>documentary</v>
      </c>
    </row>
    <row r="290" spans="1:20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24"/>
        <v>103</v>
      </c>
      <c r="P290">
        <f t="shared" si="25"/>
        <v>115.45</v>
      </c>
      <c r="Q290" s="8">
        <f t="shared" si="26"/>
        <v>41051.168900462959</v>
      </c>
      <c r="R290" s="8">
        <f t="shared" si="27"/>
        <v>41086.168900462959</v>
      </c>
      <c r="S290" t="str">
        <f t="shared" si="28"/>
        <v>film &amp; video</v>
      </c>
      <c r="T290" t="str">
        <f t="shared" si="29"/>
        <v>documentary</v>
      </c>
    </row>
    <row r="291" spans="1:20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24"/>
        <v>105</v>
      </c>
      <c r="P291">
        <f t="shared" si="25"/>
        <v>67.77</v>
      </c>
      <c r="Q291" s="8">
        <f t="shared" si="26"/>
        <v>41550.456412037034</v>
      </c>
      <c r="R291" s="8">
        <f t="shared" si="27"/>
        <v>41580.456412037034</v>
      </c>
      <c r="S291" t="str">
        <f t="shared" si="28"/>
        <v>film &amp; video</v>
      </c>
      <c r="T291" t="str">
        <f t="shared" si="29"/>
        <v>documentary</v>
      </c>
    </row>
    <row r="292" spans="1:20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24"/>
        <v>107</v>
      </c>
      <c r="P292">
        <f t="shared" si="25"/>
        <v>28.58</v>
      </c>
      <c r="Q292" s="8">
        <f t="shared" si="26"/>
        <v>40526.36917824074</v>
      </c>
      <c r="R292" s="8">
        <f t="shared" si="27"/>
        <v>40576.332638888889</v>
      </c>
      <c r="S292" t="str">
        <f t="shared" si="28"/>
        <v>film &amp; video</v>
      </c>
      <c r="T292" t="str">
        <f t="shared" si="29"/>
        <v>documentary</v>
      </c>
    </row>
    <row r="293" spans="1:20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24"/>
        <v>120</v>
      </c>
      <c r="P293">
        <f t="shared" si="25"/>
        <v>46.88</v>
      </c>
      <c r="Q293" s="8">
        <f t="shared" si="26"/>
        <v>41376.769050925926</v>
      </c>
      <c r="R293" s="8">
        <f t="shared" si="27"/>
        <v>41395.000694444447</v>
      </c>
      <c r="S293" t="str">
        <f t="shared" si="28"/>
        <v>film &amp; video</v>
      </c>
      <c r="T293" t="str">
        <f t="shared" si="29"/>
        <v>documentary</v>
      </c>
    </row>
    <row r="294" spans="1:20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24"/>
        <v>102</v>
      </c>
      <c r="P294">
        <f t="shared" si="25"/>
        <v>154.41999999999999</v>
      </c>
      <c r="Q294" s="8">
        <f t="shared" si="26"/>
        <v>40812.803229166668</v>
      </c>
      <c r="R294" s="8">
        <f t="shared" si="27"/>
        <v>40845.165972222225</v>
      </c>
      <c r="S294" t="str">
        <f t="shared" si="28"/>
        <v>film &amp; video</v>
      </c>
      <c r="T294" t="str">
        <f t="shared" si="29"/>
        <v>documentary</v>
      </c>
    </row>
    <row r="295" spans="1:20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24"/>
        <v>101</v>
      </c>
      <c r="P295">
        <f t="shared" si="25"/>
        <v>201.22</v>
      </c>
      <c r="Q295" s="8">
        <f t="shared" si="26"/>
        <v>41719.667986111112</v>
      </c>
      <c r="R295" s="8">
        <f t="shared" si="27"/>
        <v>41749.667986111112</v>
      </c>
      <c r="S295" t="str">
        <f t="shared" si="28"/>
        <v>film &amp; video</v>
      </c>
      <c r="T295" t="str">
        <f t="shared" si="29"/>
        <v>documentary</v>
      </c>
    </row>
    <row r="296" spans="1:20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24"/>
        <v>100</v>
      </c>
      <c r="P296">
        <f t="shared" si="25"/>
        <v>100</v>
      </c>
      <c r="Q296" s="8">
        <f t="shared" si="26"/>
        <v>40343.084421296298</v>
      </c>
      <c r="R296" s="8">
        <f t="shared" si="27"/>
        <v>40378.666666666664</v>
      </c>
      <c r="S296" t="str">
        <f t="shared" si="28"/>
        <v>film &amp; video</v>
      </c>
      <c r="T296" t="str">
        <f t="shared" si="29"/>
        <v>documentary</v>
      </c>
    </row>
    <row r="297" spans="1:20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24"/>
        <v>133</v>
      </c>
      <c r="P297">
        <f t="shared" si="25"/>
        <v>100.08</v>
      </c>
      <c r="Q297" s="8">
        <f t="shared" si="26"/>
        <v>41519.004733796297</v>
      </c>
      <c r="R297" s="8">
        <f t="shared" si="27"/>
        <v>41579</v>
      </c>
      <c r="S297" t="str">
        <f t="shared" si="28"/>
        <v>film &amp; video</v>
      </c>
      <c r="T297" t="str">
        <f t="shared" si="29"/>
        <v>documentary</v>
      </c>
    </row>
    <row r="298" spans="1:20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24"/>
        <v>119</v>
      </c>
      <c r="P298">
        <f t="shared" si="25"/>
        <v>230.09</v>
      </c>
      <c r="Q298" s="8">
        <f t="shared" si="26"/>
        <v>41134.475497685184</v>
      </c>
      <c r="R298" s="8">
        <f t="shared" si="27"/>
        <v>41159.475497685184</v>
      </c>
      <c r="S298" t="str">
        <f t="shared" si="28"/>
        <v>film &amp; video</v>
      </c>
      <c r="T298" t="str">
        <f t="shared" si="29"/>
        <v>documentary</v>
      </c>
    </row>
    <row r="299" spans="1:20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24"/>
        <v>101</v>
      </c>
      <c r="P299">
        <f t="shared" si="25"/>
        <v>141.75</v>
      </c>
      <c r="Q299" s="8">
        <f t="shared" si="26"/>
        <v>42089.72802083334</v>
      </c>
      <c r="R299" s="8">
        <f t="shared" si="27"/>
        <v>42125.165972222225</v>
      </c>
      <c r="S299" t="str">
        <f t="shared" si="28"/>
        <v>film &amp; video</v>
      </c>
      <c r="T299" t="str">
        <f t="shared" si="29"/>
        <v>documentary</v>
      </c>
    </row>
    <row r="300" spans="1:20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24"/>
        <v>109</v>
      </c>
      <c r="P300">
        <f t="shared" si="25"/>
        <v>56.34</v>
      </c>
      <c r="Q300" s="8">
        <f t="shared" si="26"/>
        <v>41709.463518518518</v>
      </c>
      <c r="R300" s="8">
        <f t="shared" si="27"/>
        <v>41768.875</v>
      </c>
      <c r="S300" t="str">
        <f t="shared" si="28"/>
        <v>film &amp; video</v>
      </c>
      <c r="T300" t="str">
        <f t="shared" si="29"/>
        <v>documentary</v>
      </c>
    </row>
    <row r="301" spans="1:20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24"/>
        <v>179</v>
      </c>
      <c r="P301">
        <f t="shared" si="25"/>
        <v>73.34</v>
      </c>
      <c r="Q301" s="8">
        <f t="shared" si="26"/>
        <v>40469.225231481483</v>
      </c>
      <c r="R301" s="8">
        <f t="shared" si="27"/>
        <v>40499.266898148147</v>
      </c>
      <c r="S301" t="str">
        <f t="shared" si="28"/>
        <v>film &amp; video</v>
      </c>
      <c r="T301" t="str">
        <f t="shared" si="29"/>
        <v>documentary</v>
      </c>
    </row>
    <row r="302" spans="1:20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24"/>
        <v>102</v>
      </c>
      <c r="P302">
        <f t="shared" si="25"/>
        <v>85.34</v>
      </c>
      <c r="Q302" s="8">
        <f t="shared" si="26"/>
        <v>40626.959930555553</v>
      </c>
      <c r="R302" s="8">
        <f t="shared" si="27"/>
        <v>40657.959930555553</v>
      </c>
      <c r="S302" t="str">
        <f t="shared" si="28"/>
        <v>film &amp; video</v>
      </c>
      <c r="T302" t="str">
        <f t="shared" si="29"/>
        <v>documentary</v>
      </c>
    </row>
    <row r="303" spans="1:20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24"/>
        <v>119</v>
      </c>
      <c r="P303">
        <f t="shared" si="25"/>
        <v>61.5</v>
      </c>
      <c r="Q303" s="8">
        <f t="shared" si="26"/>
        <v>41312.737673611111</v>
      </c>
      <c r="R303" s="8">
        <f t="shared" si="27"/>
        <v>41352.696006944447</v>
      </c>
      <c r="S303" t="str">
        <f t="shared" si="28"/>
        <v>film &amp; video</v>
      </c>
      <c r="T303" t="str">
        <f t="shared" si="29"/>
        <v>documentary</v>
      </c>
    </row>
    <row r="304" spans="1:20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24"/>
        <v>100</v>
      </c>
      <c r="P304">
        <f t="shared" si="25"/>
        <v>93.02</v>
      </c>
      <c r="Q304" s="8">
        <f t="shared" si="26"/>
        <v>40933.856921296298</v>
      </c>
      <c r="R304" s="8">
        <f t="shared" si="27"/>
        <v>40963.856921296298</v>
      </c>
      <c r="S304" t="str">
        <f t="shared" si="28"/>
        <v>film &amp; video</v>
      </c>
      <c r="T304" t="str">
        <f t="shared" si="29"/>
        <v>documentary</v>
      </c>
    </row>
    <row r="305" spans="1:20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24"/>
        <v>137</v>
      </c>
      <c r="P305">
        <f t="shared" si="25"/>
        <v>50.29</v>
      </c>
      <c r="Q305" s="8">
        <f t="shared" si="26"/>
        <v>41032.071134259262</v>
      </c>
      <c r="R305" s="8">
        <f t="shared" si="27"/>
        <v>41062.071134259262</v>
      </c>
      <c r="S305" t="str">
        <f t="shared" si="28"/>
        <v>film &amp; video</v>
      </c>
      <c r="T305" t="str">
        <f t="shared" si="29"/>
        <v>documentary</v>
      </c>
    </row>
    <row r="306" spans="1:20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24"/>
        <v>232</v>
      </c>
      <c r="P306">
        <f t="shared" si="25"/>
        <v>106.43</v>
      </c>
      <c r="Q306" s="8">
        <f t="shared" si="26"/>
        <v>41114.094872685186</v>
      </c>
      <c r="R306" s="8">
        <f t="shared" si="27"/>
        <v>41153.083333333336</v>
      </c>
      <c r="S306" t="str">
        <f t="shared" si="28"/>
        <v>film &amp; video</v>
      </c>
      <c r="T306" t="str">
        <f t="shared" si="29"/>
        <v>documentary</v>
      </c>
    </row>
    <row r="307" spans="1:20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24"/>
        <v>130</v>
      </c>
      <c r="P307">
        <f t="shared" si="25"/>
        <v>51.72</v>
      </c>
      <c r="Q307" s="8">
        <f t="shared" si="26"/>
        <v>40948.630196759259</v>
      </c>
      <c r="R307" s="8">
        <f t="shared" si="27"/>
        <v>40978.630196759259</v>
      </c>
      <c r="S307" t="str">
        <f t="shared" si="28"/>
        <v>film &amp; video</v>
      </c>
      <c r="T307" t="str">
        <f t="shared" si="29"/>
        <v>documentary</v>
      </c>
    </row>
    <row r="308" spans="1:20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24"/>
        <v>293</v>
      </c>
      <c r="P308">
        <f t="shared" si="25"/>
        <v>36.61</v>
      </c>
      <c r="Q308" s="8">
        <f t="shared" si="26"/>
        <v>41333.837187500001</v>
      </c>
      <c r="R308" s="8">
        <f t="shared" si="27"/>
        <v>41353.795520833337</v>
      </c>
      <c r="S308" t="str">
        <f t="shared" si="28"/>
        <v>film &amp; video</v>
      </c>
      <c r="T308" t="str">
        <f t="shared" si="29"/>
        <v>documentary</v>
      </c>
    </row>
    <row r="309" spans="1:20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24"/>
        <v>111</v>
      </c>
      <c r="P309">
        <f t="shared" si="25"/>
        <v>42.52</v>
      </c>
      <c r="Q309" s="8">
        <f t="shared" si="26"/>
        <v>41282.944456018515</v>
      </c>
      <c r="R309" s="8">
        <f t="shared" si="27"/>
        <v>41312.944456018515</v>
      </c>
      <c r="S309" t="str">
        <f t="shared" si="28"/>
        <v>film &amp; video</v>
      </c>
      <c r="T309" t="str">
        <f t="shared" si="29"/>
        <v>documentary</v>
      </c>
    </row>
    <row r="310" spans="1:20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24"/>
        <v>106</v>
      </c>
      <c r="P310">
        <f t="shared" si="25"/>
        <v>62.71</v>
      </c>
      <c r="Q310" s="8">
        <f t="shared" si="26"/>
        <v>40567.694560185184</v>
      </c>
      <c r="R310" s="8">
        <f t="shared" si="27"/>
        <v>40612.694560185184</v>
      </c>
      <c r="S310" t="str">
        <f t="shared" si="28"/>
        <v>film &amp; video</v>
      </c>
      <c r="T310" t="str">
        <f t="shared" si="29"/>
        <v>documentary</v>
      </c>
    </row>
    <row r="311" spans="1:20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24"/>
        <v>119</v>
      </c>
      <c r="P311">
        <f t="shared" si="25"/>
        <v>89.96</v>
      </c>
      <c r="Q311" s="8">
        <f t="shared" si="26"/>
        <v>41134.751550925925</v>
      </c>
      <c r="R311" s="8">
        <f t="shared" si="27"/>
        <v>41155.751550925925</v>
      </c>
      <c r="S311" t="str">
        <f t="shared" si="28"/>
        <v>film &amp; video</v>
      </c>
      <c r="T311" t="str">
        <f t="shared" si="29"/>
        <v>documentary</v>
      </c>
    </row>
    <row r="312" spans="1:20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24"/>
        <v>104</v>
      </c>
      <c r="P312">
        <f t="shared" si="25"/>
        <v>28.92</v>
      </c>
      <c r="Q312" s="8">
        <f t="shared" si="26"/>
        <v>40821.183136574073</v>
      </c>
      <c r="R312" s="8">
        <f t="shared" si="27"/>
        <v>40836.083333333336</v>
      </c>
      <c r="S312" t="str">
        <f t="shared" si="28"/>
        <v>film &amp; video</v>
      </c>
      <c r="T312" t="str">
        <f t="shared" si="29"/>
        <v>documentary</v>
      </c>
    </row>
    <row r="313" spans="1:20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24"/>
        <v>104</v>
      </c>
      <c r="P313">
        <f t="shared" si="25"/>
        <v>138.80000000000001</v>
      </c>
      <c r="Q313" s="8">
        <f t="shared" si="26"/>
        <v>40868.219814814816</v>
      </c>
      <c r="R313" s="8">
        <f t="shared" si="27"/>
        <v>40909.332638888889</v>
      </c>
      <c r="S313" t="str">
        <f t="shared" si="28"/>
        <v>film &amp; video</v>
      </c>
      <c r="T313" t="str">
        <f t="shared" si="29"/>
        <v>documentary</v>
      </c>
    </row>
    <row r="314" spans="1:20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24"/>
        <v>112</v>
      </c>
      <c r="P314">
        <f t="shared" si="25"/>
        <v>61.3</v>
      </c>
      <c r="Q314" s="8">
        <f t="shared" si="26"/>
        <v>41348.877685185187</v>
      </c>
      <c r="R314" s="8">
        <f t="shared" si="27"/>
        <v>41378.877685185187</v>
      </c>
      <c r="S314" t="str">
        <f t="shared" si="28"/>
        <v>film &amp; video</v>
      </c>
      <c r="T314" t="str">
        <f t="shared" si="29"/>
        <v>documentary</v>
      </c>
    </row>
    <row r="315" spans="1:20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24"/>
        <v>105</v>
      </c>
      <c r="P315">
        <f t="shared" si="25"/>
        <v>80.2</v>
      </c>
      <c r="Q315" s="8">
        <f t="shared" si="26"/>
        <v>40357.227939814817</v>
      </c>
      <c r="R315" s="8">
        <f t="shared" si="27"/>
        <v>40401.665972222225</v>
      </c>
      <c r="S315" t="str">
        <f t="shared" si="28"/>
        <v>film &amp; video</v>
      </c>
      <c r="T315" t="str">
        <f t="shared" si="29"/>
        <v>documentary</v>
      </c>
    </row>
    <row r="316" spans="1:20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24"/>
        <v>385</v>
      </c>
      <c r="P316">
        <f t="shared" si="25"/>
        <v>32.1</v>
      </c>
      <c r="Q316" s="8">
        <f t="shared" si="26"/>
        <v>41304.833194444444</v>
      </c>
      <c r="R316" s="8">
        <f t="shared" si="27"/>
        <v>41334.833194444444</v>
      </c>
      <c r="S316" t="str">
        <f t="shared" si="28"/>
        <v>film &amp; video</v>
      </c>
      <c r="T316" t="str">
        <f t="shared" si="29"/>
        <v>documentary</v>
      </c>
    </row>
    <row r="317" spans="1:20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24"/>
        <v>101</v>
      </c>
      <c r="P317">
        <f t="shared" si="25"/>
        <v>200.89</v>
      </c>
      <c r="Q317" s="8">
        <f t="shared" si="26"/>
        <v>41113.77238425926</v>
      </c>
      <c r="R317" s="8">
        <f t="shared" si="27"/>
        <v>41143.77238425926</v>
      </c>
      <c r="S317" t="str">
        <f t="shared" si="28"/>
        <v>film &amp; video</v>
      </c>
      <c r="T317" t="str">
        <f t="shared" si="29"/>
        <v>documentary</v>
      </c>
    </row>
    <row r="318" spans="1:20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24"/>
        <v>114</v>
      </c>
      <c r="P318">
        <f t="shared" si="25"/>
        <v>108.01</v>
      </c>
      <c r="Q318" s="8">
        <f t="shared" si="26"/>
        <v>41950.923576388886</v>
      </c>
      <c r="R318" s="8">
        <f t="shared" si="27"/>
        <v>41984.207638888889</v>
      </c>
      <c r="S318" t="str">
        <f t="shared" si="28"/>
        <v>film &amp; video</v>
      </c>
      <c r="T318" t="str">
        <f t="shared" si="29"/>
        <v>documentary</v>
      </c>
    </row>
    <row r="319" spans="1:20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24"/>
        <v>101</v>
      </c>
      <c r="P319">
        <f t="shared" si="25"/>
        <v>95.7</v>
      </c>
      <c r="Q319" s="8">
        <f t="shared" si="26"/>
        <v>41589.676886574074</v>
      </c>
      <c r="R319" s="8">
        <f t="shared" si="27"/>
        <v>41619.676886574074</v>
      </c>
      <c r="S319" t="str">
        <f t="shared" si="28"/>
        <v>film &amp; video</v>
      </c>
      <c r="T319" t="str">
        <f t="shared" si="29"/>
        <v>documentary</v>
      </c>
    </row>
    <row r="320" spans="1:20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24"/>
        <v>283</v>
      </c>
      <c r="P320">
        <f t="shared" si="25"/>
        <v>49.88</v>
      </c>
      <c r="Q320" s="8">
        <f t="shared" si="26"/>
        <v>41330.038784722223</v>
      </c>
      <c r="R320" s="8">
        <f t="shared" si="27"/>
        <v>41359.997118055559</v>
      </c>
      <c r="S320" t="str">
        <f t="shared" si="28"/>
        <v>film &amp; video</v>
      </c>
      <c r="T320" t="str">
        <f t="shared" si="29"/>
        <v>documentary</v>
      </c>
    </row>
    <row r="321" spans="1:20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24"/>
        <v>113</v>
      </c>
      <c r="P321">
        <f t="shared" si="25"/>
        <v>110.47</v>
      </c>
      <c r="Q321" s="8">
        <f t="shared" si="26"/>
        <v>40123.83829861111</v>
      </c>
      <c r="R321" s="8">
        <f t="shared" si="27"/>
        <v>40211.332638888889</v>
      </c>
      <c r="S321" t="str">
        <f t="shared" si="28"/>
        <v>film &amp; video</v>
      </c>
      <c r="T321" t="str">
        <f t="shared" si="29"/>
        <v>documentary</v>
      </c>
    </row>
    <row r="322" spans="1:20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24"/>
        <v>107</v>
      </c>
      <c r="P322">
        <f t="shared" si="25"/>
        <v>134.91</v>
      </c>
      <c r="Q322" s="8">
        <f t="shared" si="26"/>
        <v>42331.551307870366</v>
      </c>
      <c r="R322" s="8">
        <f t="shared" si="27"/>
        <v>42360.958333333328</v>
      </c>
      <c r="S322" t="str">
        <f t="shared" si="28"/>
        <v>film &amp; video</v>
      </c>
      <c r="T322" t="str">
        <f t="shared" si="29"/>
        <v>documentary</v>
      </c>
    </row>
    <row r="323" spans="1:20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30">ROUND(E323/D323*100,0)</f>
        <v>103</v>
      </c>
      <c r="P323">
        <f t="shared" ref="P323:P386" si="31">ROUND(E323/L323,2)</f>
        <v>106.62</v>
      </c>
      <c r="Q323" s="8">
        <f t="shared" ref="Q323:Q386" si="32">(((J323/60)/60)/24)+DATE(1970,1,1)</f>
        <v>42647.446597222224</v>
      </c>
      <c r="R323" s="8">
        <f t="shared" ref="R323:R386" si="33">(((I323/60)/60)/24)+DATE(1970,1,1)</f>
        <v>42682.488263888896</v>
      </c>
      <c r="S323" t="str">
        <f t="shared" ref="S323:S386" si="34">LEFT(N323,SEARCH("/",N323)-1)</f>
        <v>film &amp; video</v>
      </c>
      <c r="T323" t="str">
        <f t="shared" ref="T323:T386" si="35">RIGHT(N323,LEN(N323)-SEARCH("/",N323))</f>
        <v>documentary</v>
      </c>
    </row>
    <row r="324" spans="1:20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30"/>
        <v>108</v>
      </c>
      <c r="P324">
        <f t="shared" si="31"/>
        <v>145.04</v>
      </c>
      <c r="Q324" s="8">
        <f t="shared" si="32"/>
        <v>42473.57</v>
      </c>
      <c r="R324" s="8">
        <f t="shared" si="33"/>
        <v>42503.57</v>
      </c>
      <c r="S324" t="str">
        <f t="shared" si="34"/>
        <v>film &amp; video</v>
      </c>
      <c r="T324" t="str">
        <f t="shared" si="35"/>
        <v>documentary</v>
      </c>
    </row>
    <row r="325" spans="1:20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30"/>
        <v>123</v>
      </c>
      <c r="P325">
        <f t="shared" si="31"/>
        <v>114.59</v>
      </c>
      <c r="Q325" s="8">
        <f t="shared" si="32"/>
        <v>42697.32136574074</v>
      </c>
      <c r="R325" s="8">
        <f t="shared" si="33"/>
        <v>42725.332638888889</v>
      </c>
      <c r="S325" t="str">
        <f t="shared" si="34"/>
        <v>film &amp; video</v>
      </c>
      <c r="T325" t="str">
        <f t="shared" si="35"/>
        <v>documentary</v>
      </c>
    </row>
    <row r="326" spans="1:20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30"/>
        <v>102</v>
      </c>
      <c r="P326">
        <f t="shared" si="31"/>
        <v>105.32</v>
      </c>
      <c r="Q326" s="8">
        <f t="shared" si="32"/>
        <v>42184.626250000001</v>
      </c>
      <c r="R326" s="8">
        <f t="shared" si="33"/>
        <v>42217.626250000001</v>
      </c>
      <c r="S326" t="str">
        <f t="shared" si="34"/>
        <v>film &amp; video</v>
      </c>
      <c r="T326" t="str">
        <f t="shared" si="35"/>
        <v>documentary</v>
      </c>
    </row>
    <row r="327" spans="1:20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30"/>
        <v>104</v>
      </c>
      <c r="P327">
        <f t="shared" si="31"/>
        <v>70.92</v>
      </c>
      <c r="Q327" s="8">
        <f t="shared" si="32"/>
        <v>42689.187881944439</v>
      </c>
      <c r="R327" s="8">
        <f t="shared" si="33"/>
        <v>42724.187881944439</v>
      </c>
      <c r="S327" t="str">
        <f t="shared" si="34"/>
        <v>film &amp; video</v>
      </c>
      <c r="T327" t="str">
        <f t="shared" si="35"/>
        <v>documentary</v>
      </c>
    </row>
    <row r="328" spans="1:20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30"/>
        <v>113</v>
      </c>
      <c r="P328">
        <f t="shared" si="31"/>
        <v>147.16999999999999</v>
      </c>
      <c r="Q328" s="8">
        <f t="shared" si="32"/>
        <v>42775.314884259264</v>
      </c>
      <c r="R328" s="8">
        <f t="shared" si="33"/>
        <v>42808.956250000003</v>
      </c>
      <c r="S328" t="str">
        <f t="shared" si="34"/>
        <v>film &amp; video</v>
      </c>
      <c r="T328" t="str">
        <f t="shared" si="35"/>
        <v>documentary</v>
      </c>
    </row>
    <row r="329" spans="1:20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30"/>
        <v>136</v>
      </c>
      <c r="P329">
        <f t="shared" si="31"/>
        <v>160.47</v>
      </c>
      <c r="Q329" s="8">
        <f t="shared" si="32"/>
        <v>42058.235289351855</v>
      </c>
      <c r="R329" s="8">
        <f t="shared" si="33"/>
        <v>42085.333333333328</v>
      </c>
      <c r="S329" t="str">
        <f t="shared" si="34"/>
        <v>film &amp; video</v>
      </c>
      <c r="T329" t="str">
        <f t="shared" si="35"/>
        <v>documentary</v>
      </c>
    </row>
    <row r="330" spans="1:20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30"/>
        <v>104</v>
      </c>
      <c r="P330">
        <f t="shared" si="31"/>
        <v>156.05000000000001</v>
      </c>
      <c r="Q330" s="8">
        <f t="shared" si="32"/>
        <v>42278.946620370371</v>
      </c>
      <c r="R330" s="8">
        <f t="shared" si="33"/>
        <v>42309.166666666672</v>
      </c>
      <c r="S330" t="str">
        <f t="shared" si="34"/>
        <v>film &amp; video</v>
      </c>
      <c r="T330" t="str">
        <f t="shared" si="35"/>
        <v>documentary</v>
      </c>
    </row>
    <row r="331" spans="1:20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30"/>
        <v>106</v>
      </c>
      <c r="P331">
        <f t="shared" si="31"/>
        <v>63.17</v>
      </c>
      <c r="Q331" s="8">
        <f t="shared" si="32"/>
        <v>42291.46674768519</v>
      </c>
      <c r="R331" s="8">
        <f t="shared" si="33"/>
        <v>42315.166666666672</v>
      </c>
      <c r="S331" t="str">
        <f t="shared" si="34"/>
        <v>film &amp; video</v>
      </c>
      <c r="T331" t="str">
        <f t="shared" si="35"/>
        <v>documentary</v>
      </c>
    </row>
    <row r="332" spans="1:20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30"/>
        <v>102</v>
      </c>
      <c r="P332">
        <f t="shared" si="31"/>
        <v>104.82</v>
      </c>
      <c r="Q332" s="8">
        <f t="shared" si="32"/>
        <v>41379.515775462962</v>
      </c>
      <c r="R332" s="8">
        <f t="shared" si="33"/>
        <v>41411.165972222225</v>
      </c>
      <c r="S332" t="str">
        <f t="shared" si="34"/>
        <v>film &amp; video</v>
      </c>
      <c r="T332" t="str">
        <f t="shared" si="35"/>
        <v>documentary</v>
      </c>
    </row>
    <row r="333" spans="1:20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30"/>
        <v>107</v>
      </c>
      <c r="P333">
        <f t="shared" si="31"/>
        <v>97.36</v>
      </c>
      <c r="Q333" s="8">
        <f t="shared" si="32"/>
        <v>42507.581412037034</v>
      </c>
      <c r="R333" s="8">
        <f t="shared" si="33"/>
        <v>42538.581412037034</v>
      </c>
      <c r="S333" t="str">
        <f t="shared" si="34"/>
        <v>film &amp; video</v>
      </c>
      <c r="T333" t="str">
        <f t="shared" si="35"/>
        <v>documentary</v>
      </c>
    </row>
    <row r="334" spans="1:20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30"/>
        <v>113</v>
      </c>
      <c r="P334">
        <f t="shared" si="31"/>
        <v>203.63</v>
      </c>
      <c r="Q334" s="8">
        <f t="shared" si="32"/>
        <v>42263.680289351847</v>
      </c>
      <c r="R334" s="8">
        <f t="shared" si="33"/>
        <v>42305.333333333328</v>
      </c>
      <c r="S334" t="str">
        <f t="shared" si="34"/>
        <v>film &amp; video</v>
      </c>
      <c r="T334" t="str">
        <f t="shared" si="35"/>
        <v>documentary</v>
      </c>
    </row>
    <row r="335" spans="1:20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30"/>
        <v>125</v>
      </c>
      <c r="P335">
        <f t="shared" si="31"/>
        <v>188.31</v>
      </c>
      <c r="Q335" s="8">
        <f t="shared" si="32"/>
        <v>42437.636469907404</v>
      </c>
      <c r="R335" s="8">
        <f t="shared" si="33"/>
        <v>42467.59480324074</v>
      </c>
      <c r="S335" t="str">
        <f t="shared" si="34"/>
        <v>film &amp; video</v>
      </c>
      <c r="T335" t="str">
        <f t="shared" si="35"/>
        <v>documentary</v>
      </c>
    </row>
    <row r="336" spans="1:20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30"/>
        <v>101</v>
      </c>
      <c r="P336">
        <f t="shared" si="31"/>
        <v>146.65</v>
      </c>
      <c r="Q336" s="8">
        <f t="shared" si="32"/>
        <v>42101.682372685187</v>
      </c>
      <c r="R336" s="8">
        <f t="shared" si="33"/>
        <v>42139.791666666672</v>
      </c>
      <c r="S336" t="str">
        <f t="shared" si="34"/>
        <v>film &amp; video</v>
      </c>
      <c r="T336" t="str">
        <f t="shared" si="35"/>
        <v>documentary</v>
      </c>
    </row>
    <row r="337" spans="1:20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30"/>
        <v>103</v>
      </c>
      <c r="P337">
        <f t="shared" si="31"/>
        <v>109.19</v>
      </c>
      <c r="Q337" s="8">
        <f t="shared" si="32"/>
        <v>42101.737442129626</v>
      </c>
      <c r="R337" s="8">
        <f t="shared" si="33"/>
        <v>42132.916666666672</v>
      </c>
      <c r="S337" t="str">
        <f t="shared" si="34"/>
        <v>film &amp; video</v>
      </c>
      <c r="T337" t="str">
        <f t="shared" si="35"/>
        <v>documentary</v>
      </c>
    </row>
    <row r="338" spans="1:20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30"/>
        <v>117</v>
      </c>
      <c r="P338">
        <f t="shared" si="31"/>
        <v>59.25</v>
      </c>
      <c r="Q338" s="8">
        <f t="shared" si="32"/>
        <v>42291.596273148149</v>
      </c>
      <c r="R338" s="8">
        <f t="shared" si="33"/>
        <v>42321.637939814813</v>
      </c>
      <c r="S338" t="str">
        <f t="shared" si="34"/>
        <v>film &amp; video</v>
      </c>
      <c r="T338" t="str">
        <f t="shared" si="35"/>
        <v>documentary</v>
      </c>
    </row>
    <row r="339" spans="1:20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30"/>
        <v>101</v>
      </c>
      <c r="P339">
        <f t="shared" si="31"/>
        <v>97.9</v>
      </c>
      <c r="Q339" s="8">
        <f t="shared" si="32"/>
        <v>42047.128564814819</v>
      </c>
      <c r="R339" s="8">
        <f t="shared" si="33"/>
        <v>42077.086898148147</v>
      </c>
      <c r="S339" t="str">
        <f t="shared" si="34"/>
        <v>film &amp; video</v>
      </c>
      <c r="T339" t="str">
        <f t="shared" si="35"/>
        <v>documentary</v>
      </c>
    </row>
    <row r="340" spans="1:20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30"/>
        <v>110</v>
      </c>
      <c r="P340">
        <f t="shared" si="31"/>
        <v>70</v>
      </c>
      <c r="Q340" s="8">
        <f t="shared" si="32"/>
        <v>42559.755671296298</v>
      </c>
      <c r="R340" s="8">
        <f t="shared" si="33"/>
        <v>42616.041666666672</v>
      </c>
      <c r="S340" t="str">
        <f t="shared" si="34"/>
        <v>film &amp; video</v>
      </c>
      <c r="T340" t="str">
        <f t="shared" si="35"/>
        <v>documentary</v>
      </c>
    </row>
    <row r="341" spans="1:20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30"/>
        <v>108</v>
      </c>
      <c r="P341">
        <f t="shared" si="31"/>
        <v>72.87</v>
      </c>
      <c r="Q341" s="8">
        <f t="shared" si="32"/>
        <v>42093.760046296295</v>
      </c>
      <c r="R341" s="8">
        <f t="shared" si="33"/>
        <v>42123.760046296295</v>
      </c>
      <c r="S341" t="str">
        <f t="shared" si="34"/>
        <v>film &amp; video</v>
      </c>
      <c r="T341" t="str">
        <f t="shared" si="35"/>
        <v>documentary</v>
      </c>
    </row>
    <row r="342" spans="1:20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30"/>
        <v>125</v>
      </c>
      <c r="P342">
        <f t="shared" si="31"/>
        <v>146.35</v>
      </c>
      <c r="Q342" s="8">
        <f t="shared" si="32"/>
        <v>42772.669062500005</v>
      </c>
      <c r="R342" s="8">
        <f t="shared" si="33"/>
        <v>42802.875</v>
      </c>
      <c r="S342" t="str">
        <f t="shared" si="34"/>
        <v>film &amp; video</v>
      </c>
      <c r="T342" t="str">
        <f t="shared" si="35"/>
        <v>documentary</v>
      </c>
    </row>
    <row r="343" spans="1:20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30"/>
        <v>107</v>
      </c>
      <c r="P343">
        <f t="shared" si="31"/>
        <v>67.91</v>
      </c>
      <c r="Q343" s="8">
        <f t="shared" si="32"/>
        <v>41894.879606481481</v>
      </c>
      <c r="R343" s="8">
        <f t="shared" si="33"/>
        <v>41913.165972222225</v>
      </c>
      <c r="S343" t="str">
        <f t="shared" si="34"/>
        <v>film &amp; video</v>
      </c>
      <c r="T343" t="str">
        <f t="shared" si="35"/>
        <v>documentary</v>
      </c>
    </row>
    <row r="344" spans="1:20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30"/>
        <v>100</v>
      </c>
      <c r="P344">
        <f t="shared" si="31"/>
        <v>169.85</v>
      </c>
      <c r="Q344" s="8">
        <f t="shared" si="32"/>
        <v>42459.780844907407</v>
      </c>
      <c r="R344" s="8">
        <f t="shared" si="33"/>
        <v>42489.780844907407</v>
      </c>
      <c r="S344" t="str">
        <f t="shared" si="34"/>
        <v>film &amp; video</v>
      </c>
      <c r="T344" t="str">
        <f t="shared" si="35"/>
        <v>documentary</v>
      </c>
    </row>
    <row r="345" spans="1:20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30"/>
        <v>102</v>
      </c>
      <c r="P345">
        <f t="shared" si="31"/>
        <v>58.41</v>
      </c>
      <c r="Q345" s="8">
        <f t="shared" si="32"/>
        <v>41926.73778935185</v>
      </c>
      <c r="R345" s="8">
        <f t="shared" si="33"/>
        <v>41957.125</v>
      </c>
      <c r="S345" t="str">
        <f t="shared" si="34"/>
        <v>film &amp; video</v>
      </c>
      <c r="T345" t="str">
        <f t="shared" si="35"/>
        <v>documentary</v>
      </c>
    </row>
    <row r="346" spans="1:20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30"/>
        <v>102</v>
      </c>
      <c r="P346">
        <f t="shared" si="31"/>
        <v>119.99</v>
      </c>
      <c r="Q346" s="8">
        <f t="shared" si="32"/>
        <v>42111.970995370371</v>
      </c>
      <c r="R346" s="8">
        <f t="shared" si="33"/>
        <v>42156.097222222219</v>
      </c>
      <c r="S346" t="str">
        <f t="shared" si="34"/>
        <v>film &amp; video</v>
      </c>
      <c r="T346" t="str">
        <f t="shared" si="35"/>
        <v>documentary</v>
      </c>
    </row>
    <row r="347" spans="1:20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30"/>
        <v>123</v>
      </c>
      <c r="P347">
        <f t="shared" si="31"/>
        <v>99.86</v>
      </c>
      <c r="Q347" s="8">
        <f t="shared" si="32"/>
        <v>42114.944328703699</v>
      </c>
      <c r="R347" s="8">
        <f t="shared" si="33"/>
        <v>42144.944328703699</v>
      </c>
      <c r="S347" t="str">
        <f t="shared" si="34"/>
        <v>film &amp; video</v>
      </c>
      <c r="T347" t="str">
        <f t="shared" si="35"/>
        <v>documentary</v>
      </c>
    </row>
    <row r="348" spans="1:20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30"/>
        <v>170</v>
      </c>
      <c r="P348">
        <f t="shared" si="31"/>
        <v>90.58</v>
      </c>
      <c r="Q348" s="8">
        <f t="shared" si="32"/>
        <v>42261.500243055561</v>
      </c>
      <c r="R348" s="8">
        <f t="shared" si="33"/>
        <v>42291.500243055561</v>
      </c>
      <c r="S348" t="str">
        <f t="shared" si="34"/>
        <v>film &amp; video</v>
      </c>
      <c r="T348" t="str">
        <f t="shared" si="35"/>
        <v>documentary</v>
      </c>
    </row>
    <row r="349" spans="1:20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30"/>
        <v>112</v>
      </c>
      <c r="P349">
        <f t="shared" si="31"/>
        <v>117.77</v>
      </c>
      <c r="Q349" s="8">
        <f t="shared" si="32"/>
        <v>42292.495474537034</v>
      </c>
      <c r="R349" s="8">
        <f t="shared" si="33"/>
        <v>42322.537141203706</v>
      </c>
      <c r="S349" t="str">
        <f t="shared" si="34"/>
        <v>film &amp; video</v>
      </c>
      <c r="T349" t="str">
        <f t="shared" si="35"/>
        <v>documentary</v>
      </c>
    </row>
    <row r="350" spans="1:20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30"/>
        <v>103</v>
      </c>
      <c r="P350">
        <f t="shared" si="31"/>
        <v>86.55</v>
      </c>
      <c r="Q350" s="8">
        <f t="shared" si="32"/>
        <v>42207.58699074074</v>
      </c>
      <c r="R350" s="8">
        <f t="shared" si="33"/>
        <v>42237.58699074074</v>
      </c>
      <c r="S350" t="str">
        <f t="shared" si="34"/>
        <v>film &amp; video</v>
      </c>
      <c r="T350" t="str">
        <f t="shared" si="35"/>
        <v>documentary</v>
      </c>
    </row>
    <row r="351" spans="1:20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30"/>
        <v>107</v>
      </c>
      <c r="P351">
        <f t="shared" si="31"/>
        <v>71.900000000000006</v>
      </c>
      <c r="Q351" s="8">
        <f t="shared" si="32"/>
        <v>42760.498935185184</v>
      </c>
      <c r="R351" s="8">
        <f t="shared" si="33"/>
        <v>42790.498935185184</v>
      </c>
      <c r="S351" t="str">
        <f t="shared" si="34"/>
        <v>film &amp; video</v>
      </c>
      <c r="T351" t="str">
        <f t="shared" si="35"/>
        <v>documentary</v>
      </c>
    </row>
    <row r="352" spans="1:20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30"/>
        <v>115</v>
      </c>
      <c r="P352">
        <f t="shared" si="31"/>
        <v>129.82</v>
      </c>
      <c r="Q352" s="8">
        <f t="shared" si="32"/>
        <v>42586.066076388888</v>
      </c>
      <c r="R352" s="8">
        <f t="shared" si="33"/>
        <v>42624.165972222225</v>
      </c>
      <c r="S352" t="str">
        <f t="shared" si="34"/>
        <v>film &amp; video</v>
      </c>
      <c r="T352" t="str">
        <f t="shared" si="35"/>
        <v>documentary</v>
      </c>
    </row>
    <row r="353" spans="1:20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30"/>
        <v>127</v>
      </c>
      <c r="P353">
        <f t="shared" si="31"/>
        <v>44.91</v>
      </c>
      <c r="Q353" s="8">
        <f t="shared" si="32"/>
        <v>42427.964745370366</v>
      </c>
      <c r="R353" s="8">
        <f t="shared" si="33"/>
        <v>42467.923078703709</v>
      </c>
      <c r="S353" t="str">
        <f t="shared" si="34"/>
        <v>film &amp; video</v>
      </c>
      <c r="T353" t="str">
        <f t="shared" si="35"/>
        <v>documentary</v>
      </c>
    </row>
    <row r="354" spans="1:20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30"/>
        <v>117</v>
      </c>
      <c r="P354">
        <f t="shared" si="31"/>
        <v>40.76</v>
      </c>
      <c r="Q354" s="8">
        <f t="shared" si="32"/>
        <v>41890.167453703703</v>
      </c>
      <c r="R354" s="8">
        <f t="shared" si="33"/>
        <v>41920.167453703703</v>
      </c>
      <c r="S354" t="str">
        <f t="shared" si="34"/>
        <v>film &amp; video</v>
      </c>
      <c r="T354" t="str">
        <f t="shared" si="35"/>
        <v>documentary</v>
      </c>
    </row>
    <row r="355" spans="1:20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30"/>
        <v>109</v>
      </c>
      <c r="P355">
        <f t="shared" si="31"/>
        <v>103.52</v>
      </c>
      <c r="Q355" s="8">
        <f t="shared" si="32"/>
        <v>42297.791886574079</v>
      </c>
      <c r="R355" s="8">
        <f t="shared" si="33"/>
        <v>42327.833553240736</v>
      </c>
      <c r="S355" t="str">
        <f t="shared" si="34"/>
        <v>film &amp; video</v>
      </c>
      <c r="T355" t="str">
        <f t="shared" si="35"/>
        <v>documentary</v>
      </c>
    </row>
    <row r="356" spans="1:20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30"/>
        <v>104</v>
      </c>
      <c r="P356">
        <f t="shared" si="31"/>
        <v>125.45</v>
      </c>
      <c r="Q356" s="8">
        <f t="shared" si="32"/>
        <v>42438.827789351853</v>
      </c>
      <c r="R356" s="8">
        <f t="shared" si="33"/>
        <v>42468.786122685182</v>
      </c>
      <c r="S356" t="str">
        <f t="shared" si="34"/>
        <v>film &amp; video</v>
      </c>
      <c r="T356" t="str">
        <f t="shared" si="35"/>
        <v>documentary</v>
      </c>
    </row>
    <row r="357" spans="1:20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30"/>
        <v>116</v>
      </c>
      <c r="P357">
        <f t="shared" si="31"/>
        <v>246.61</v>
      </c>
      <c r="Q357" s="8">
        <f t="shared" si="32"/>
        <v>41943.293912037036</v>
      </c>
      <c r="R357" s="8">
        <f t="shared" si="33"/>
        <v>41974.3355787037</v>
      </c>
      <c r="S357" t="str">
        <f t="shared" si="34"/>
        <v>film &amp; video</v>
      </c>
      <c r="T357" t="str">
        <f t="shared" si="35"/>
        <v>documentary</v>
      </c>
    </row>
    <row r="358" spans="1:20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30"/>
        <v>103</v>
      </c>
      <c r="P358">
        <f t="shared" si="31"/>
        <v>79.400000000000006</v>
      </c>
      <c r="Q358" s="8">
        <f t="shared" si="32"/>
        <v>42415.803159722222</v>
      </c>
      <c r="R358" s="8">
        <f t="shared" si="33"/>
        <v>42445.761493055557</v>
      </c>
      <c r="S358" t="str">
        <f t="shared" si="34"/>
        <v>film &amp; video</v>
      </c>
      <c r="T358" t="str">
        <f t="shared" si="35"/>
        <v>documentary</v>
      </c>
    </row>
    <row r="359" spans="1:20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30"/>
        <v>174</v>
      </c>
      <c r="P359">
        <f t="shared" si="31"/>
        <v>86.14</v>
      </c>
      <c r="Q359" s="8">
        <f t="shared" si="32"/>
        <v>42078.222187499996</v>
      </c>
      <c r="R359" s="8">
        <f t="shared" si="33"/>
        <v>42118.222187499996</v>
      </c>
      <c r="S359" t="str">
        <f t="shared" si="34"/>
        <v>film &amp; video</v>
      </c>
      <c r="T359" t="str">
        <f t="shared" si="35"/>
        <v>documentary</v>
      </c>
    </row>
    <row r="360" spans="1:20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30"/>
        <v>103</v>
      </c>
      <c r="P360">
        <f t="shared" si="31"/>
        <v>193.05</v>
      </c>
      <c r="Q360" s="8">
        <f t="shared" si="32"/>
        <v>42507.860196759255</v>
      </c>
      <c r="R360" s="8">
        <f t="shared" si="33"/>
        <v>42536.625</v>
      </c>
      <c r="S360" t="str">
        <f t="shared" si="34"/>
        <v>film &amp; video</v>
      </c>
      <c r="T360" t="str">
        <f t="shared" si="35"/>
        <v>documentary</v>
      </c>
    </row>
    <row r="361" spans="1:20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30"/>
        <v>105</v>
      </c>
      <c r="P361">
        <f t="shared" si="31"/>
        <v>84.02</v>
      </c>
      <c r="Q361" s="8">
        <f t="shared" si="32"/>
        <v>41935.070486111108</v>
      </c>
      <c r="R361" s="8">
        <f t="shared" si="33"/>
        <v>41957.216666666667</v>
      </c>
      <c r="S361" t="str">
        <f t="shared" si="34"/>
        <v>film &amp; video</v>
      </c>
      <c r="T361" t="str">
        <f t="shared" si="35"/>
        <v>documentary</v>
      </c>
    </row>
    <row r="362" spans="1:20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30"/>
        <v>101</v>
      </c>
      <c r="P362">
        <f t="shared" si="31"/>
        <v>139.83000000000001</v>
      </c>
      <c r="Q362" s="8">
        <f t="shared" si="32"/>
        <v>42163.897916666669</v>
      </c>
      <c r="R362" s="8">
        <f t="shared" si="33"/>
        <v>42208.132638888885</v>
      </c>
      <c r="S362" t="str">
        <f t="shared" si="34"/>
        <v>film &amp; video</v>
      </c>
      <c r="T362" t="str">
        <f t="shared" si="35"/>
        <v>documentary</v>
      </c>
    </row>
    <row r="363" spans="1:20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30"/>
        <v>111</v>
      </c>
      <c r="P363">
        <f t="shared" si="31"/>
        <v>109.82</v>
      </c>
      <c r="Q363" s="8">
        <f t="shared" si="32"/>
        <v>41936.001226851848</v>
      </c>
      <c r="R363" s="8">
        <f t="shared" si="33"/>
        <v>41966.042893518519</v>
      </c>
      <c r="S363" t="str">
        <f t="shared" si="34"/>
        <v>film &amp; video</v>
      </c>
      <c r="T363" t="str">
        <f t="shared" si="35"/>
        <v>documentary</v>
      </c>
    </row>
    <row r="364" spans="1:20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30"/>
        <v>124</v>
      </c>
      <c r="P364">
        <f t="shared" si="31"/>
        <v>139.53</v>
      </c>
      <c r="Q364" s="8">
        <f t="shared" si="32"/>
        <v>41837.210543981484</v>
      </c>
      <c r="R364" s="8">
        <f t="shared" si="33"/>
        <v>41859</v>
      </c>
      <c r="S364" t="str">
        <f t="shared" si="34"/>
        <v>film &amp; video</v>
      </c>
      <c r="T364" t="str">
        <f t="shared" si="35"/>
        <v>documentary</v>
      </c>
    </row>
    <row r="365" spans="1:20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30"/>
        <v>101</v>
      </c>
      <c r="P365">
        <f t="shared" si="31"/>
        <v>347.85</v>
      </c>
      <c r="Q365" s="8">
        <f t="shared" si="32"/>
        <v>40255.744629629626</v>
      </c>
      <c r="R365" s="8">
        <f t="shared" si="33"/>
        <v>40300.806944444441</v>
      </c>
      <c r="S365" t="str">
        <f t="shared" si="34"/>
        <v>film &amp; video</v>
      </c>
      <c r="T365" t="str">
        <f t="shared" si="35"/>
        <v>documentary</v>
      </c>
    </row>
    <row r="366" spans="1:20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30"/>
        <v>110</v>
      </c>
      <c r="P366">
        <f t="shared" si="31"/>
        <v>68.239999999999995</v>
      </c>
      <c r="Q366" s="8">
        <f t="shared" si="32"/>
        <v>41780.859629629631</v>
      </c>
      <c r="R366" s="8">
        <f t="shared" si="33"/>
        <v>41811.165972222225</v>
      </c>
      <c r="S366" t="str">
        <f t="shared" si="34"/>
        <v>film &amp; video</v>
      </c>
      <c r="T366" t="str">
        <f t="shared" si="35"/>
        <v>documentary</v>
      </c>
    </row>
    <row r="367" spans="1:20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30"/>
        <v>104</v>
      </c>
      <c r="P367">
        <f t="shared" si="31"/>
        <v>239.94</v>
      </c>
      <c r="Q367" s="8">
        <f t="shared" si="32"/>
        <v>41668.606469907405</v>
      </c>
      <c r="R367" s="8">
        <f t="shared" si="33"/>
        <v>41698.606469907405</v>
      </c>
      <c r="S367" t="str">
        <f t="shared" si="34"/>
        <v>film &amp; video</v>
      </c>
      <c r="T367" t="str">
        <f t="shared" si="35"/>
        <v>documentary</v>
      </c>
    </row>
    <row r="368" spans="1:20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30"/>
        <v>101</v>
      </c>
      <c r="P368">
        <f t="shared" si="31"/>
        <v>287.31</v>
      </c>
      <c r="Q368" s="8">
        <f t="shared" si="32"/>
        <v>41019.793032407404</v>
      </c>
      <c r="R368" s="8">
        <f t="shared" si="33"/>
        <v>41049.793032407404</v>
      </c>
      <c r="S368" t="str">
        <f t="shared" si="34"/>
        <v>film &amp; video</v>
      </c>
      <c r="T368" t="str">
        <f t="shared" si="35"/>
        <v>documentary</v>
      </c>
    </row>
    <row r="369" spans="1:20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30"/>
        <v>103</v>
      </c>
      <c r="P369">
        <f t="shared" si="31"/>
        <v>86.85</v>
      </c>
      <c r="Q369" s="8">
        <f t="shared" si="32"/>
        <v>41355.577291666668</v>
      </c>
      <c r="R369" s="8">
        <f t="shared" si="33"/>
        <v>41395.207638888889</v>
      </c>
      <c r="S369" t="str">
        <f t="shared" si="34"/>
        <v>film &amp; video</v>
      </c>
      <c r="T369" t="str">
        <f t="shared" si="35"/>
        <v>documentary</v>
      </c>
    </row>
    <row r="370" spans="1:20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30"/>
        <v>104</v>
      </c>
      <c r="P370">
        <f t="shared" si="31"/>
        <v>81.849999999999994</v>
      </c>
      <c r="Q370" s="8">
        <f t="shared" si="32"/>
        <v>42043.605578703704</v>
      </c>
      <c r="R370" s="8">
        <f t="shared" si="33"/>
        <v>42078.563912037032</v>
      </c>
      <c r="S370" t="str">
        <f t="shared" si="34"/>
        <v>film &amp; video</v>
      </c>
      <c r="T370" t="str">
        <f t="shared" si="35"/>
        <v>documentary</v>
      </c>
    </row>
    <row r="371" spans="1:20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30"/>
        <v>110</v>
      </c>
      <c r="P371">
        <f t="shared" si="31"/>
        <v>42.87</v>
      </c>
      <c r="Q371" s="8">
        <f t="shared" si="32"/>
        <v>40893.551724537036</v>
      </c>
      <c r="R371" s="8">
        <f t="shared" si="33"/>
        <v>40923.551724537036</v>
      </c>
      <c r="S371" t="str">
        <f t="shared" si="34"/>
        <v>film &amp; video</v>
      </c>
      <c r="T371" t="str">
        <f t="shared" si="35"/>
        <v>documentary</v>
      </c>
    </row>
    <row r="372" spans="1:20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30"/>
        <v>122</v>
      </c>
      <c r="P372">
        <f t="shared" si="31"/>
        <v>709.42</v>
      </c>
      <c r="Q372" s="8">
        <f t="shared" si="32"/>
        <v>42711.795138888891</v>
      </c>
      <c r="R372" s="8">
        <f t="shared" si="33"/>
        <v>42741.795138888891</v>
      </c>
      <c r="S372" t="str">
        <f t="shared" si="34"/>
        <v>film &amp; video</v>
      </c>
      <c r="T372" t="str">
        <f t="shared" si="35"/>
        <v>documentary</v>
      </c>
    </row>
    <row r="373" spans="1:20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30"/>
        <v>114</v>
      </c>
      <c r="P373">
        <f t="shared" si="31"/>
        <v>161.26</v>
      </c>
      <c r="Q373" s="8">
        <f t="shared" si="32"/>
        <v>41261.767812500002</v>
      </c>
      <c r="R373" s="8">
        <f t="shared" si="33"/>
        <v>41306.767812500002</v>
      </c>
      <c r="S373" t="str">
        <f t="shared" si="34"/>
        <v>film &amp; video</v>
      </c>
      <c r="T373" t="str">
        <f t="shared" si="35"/>
        <v>documentary</v>
      </c>
    </row>
    <row r="374" spans="1:20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30"/>
        <v>125</v>
      </c>
      <c r="P374">
        <f t="shared" si="31"/>
        <v>41.78</v>
      </c>
      <c r="Q374" s="8">
        <f t="shared" si="32"/>
        <v>42425.576898148152</v>
      </c>
      <c r="R374" s="8">
        <f t="shared" si="33"/>
        <v>42465.666666666672</v>
      </c>
      <c r="S374" t="str">
        <f t="shared" si="34"/>
        <v>film &amp; video</v>
      </c>
      <c r="T374" t="str">
        <f t="shared" si="35"/>
        <v>documentary</v>
      </c>
    </row>
    <row r="375" spans="1:20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30"/>
        <v>107</v>
      </c>
      <c r="P375">
        <f t="shared" si="31"/>
        <v>89.89</v>
      </c>
      <c r="Q375" s="8">
        <f t="shared" si="32"/>
        <v>41078.91201388889</v>
      </c>
      <c r="R375" s="8">
        <f t="shared" si="33"/>
        <v>41108.91201388889</v>
      </c>
      <c r="S375" t="str">
        <f t="shared" si="34"/>
        <v>film &amp; video</v>
      </c>
      <c r="T375" t="str">
        <f t="shared" si="35"/>
        <v>documentary</v>
      </c>
    </row>
    <row r="376" spans="1:20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30"/>
        <v>131</v>
      </c>
      <c r="P376">
        <f t="shared" si="31"/>
        <v>45.05</v>
      </c>
      <c r="Q376" s="8">
        <f t="shared" si="32"/>
        <v>40757.889247685183</v>
      </c>
      <c r="R376" s="8">
        <f t="shared" si="33"/>
        <v>40802.889247685183</v>
      </c>
      <c r="S376" t="str">
        <f t="shared" si="34"/>
        <v>film &amp; video</v>
      </c>
      <c r="T376" t="str">
        <f t="shared" si="35"/>
        <v>documentary</v>
      </c>
    </row>
    <row r="377" spans="1:20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30"/>
        <v>120</v>
      </c>
      <c r="P377">
        <f t="shared" si="31"/>
        <v>42.86</v>
      </c>
      <c r="Q377" s="8">
        <f t="shared" si="32"/>
        <v>41657.985081018516</v>
      </c>
      <c r="R377" s="8">
        <f t="shared" si="33"/>
        <v>41699.720833333333</v>
      </c>
      <c r="S377" t="str">
        <f t="shared" si="34"/>
        <v>film &amp; video</v>
      </c>
      <c r="T377" t="str">
        <f t="shared" si="35"/>
        <v>documentary</v>
      </c>
    </row>
    <row r="378" spans="1:20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30"/>
        <v>106</v>
      </c>
      <c r="P378">
        <f t="shared" si="31"/>
        <v>54.08</v>
      </c>
      <c r="Q378" s="8">
        <f t="shared" si="32"/>
        <v>42576.452731481477</v>
      </c>
      <c r="R378" s="8">
        <f t="shared" si="33"/>
        <v>42607.452731481477</v>
      </c>
      <c r="S378" t="str">
        <f t="shared" si="34"/>
        <v>film &amp; video</v>
      </c>
      <c r="T378" t="str">
        <f t="shared" si="35"/>
        <v>documentary</v>
      </c>
    </row>
    <row r="379" spans="1:20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30"/>
        <v>114</v>
      </c>
      <c r="P379">
        <f t="shared" si="31"/>
        <v>103.22</v>
      </c>
      <c r="Q379" s="8">
        <f t="shared" si="32"/>
        <v>42292.250787037032</v>
      </c>
      <c r="R379" s="8">
        <f t="shared" si="33"/>
        <v>42322.292361111111</v>
      </c>
      <c r="S379" t="str">
        <f t="shared" si="34"/>
        <v>film &amp; video</v>
      </c>
      <c r="T379" t="str">
        <f t="shared" si="35"/>
        <v>documentary</v>
      </c>
    </row>
    <row r="380" spans="1:20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30"/>
        <v>112</v>
      </c>
      <c r="P380">
        <f t="shared" si="31"/>
        <v>40.4</v>
      </c>
      <c r="Q380" s="8">
        <f t="shared" si="32"/>
        <v>42370.571851851855</v>
      </c>
      <c r="R380" s="8">
        <f t="shared" si="33"/>
        <v>42394.994444444441</v>
      </c>
      <c r="S380" t="str">
        <f t="shared" si="34"/>
        <v>film &amp; video</v>
      </c>
      <c r="T380" t="str">
        <f t="shared" si="35"/>
        <v>documentary</v>
      </c>
    </row>
    <row r="381" spans="1:20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30"/>
        <v>116</v>
      </c>
      <c r="P381">
        <f t="shared" si="31"/>
        <v>116.86</v>
      </c>
      <c r="Q381" s="8">
        <f t="shared" si="32"/>
        <v>40987.688333333332</v>
      </c>
      <c r="R381" s="8">
        <f t="shared" si="33"/>
        <v>41032.688333333332</v>
      </c>
      <c r="S381" t="str">
        <f t="shared" si="34"/>
        <v>film &amp; video</v>
      </c>
      <c r="T381" t="str">
        <f t="shared" si="35"/>
        <v>documentary</v>
      </c>
    </row>
    <row r="382" spans="1:20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30"/>
        <v>142</v>
      </c>
      <c r="P382">
        <f t="shared" si="31"/>
        <v>115.51</v>
      </c>
      <c r="Q382" s="8">
        <f t="shared" si="32"/>
        <v>42367.719814814816</v>
      </c>
      <c r="R382" s="8">
        <f t="shared" si="33"/>
        <v>42392.719814814816</v>
      </c>
      <c r="S382" t="str">
        <f t="shared" si="34"/>
        <v>film &amp; video</v>
      </c>
      <c r="T382" t="str">
        <f t="shared" si="35"/>
        <v>documentary</v>
      </c>
    </row>
    <row r="383" spans="1:20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30"/>
        <v>105</v>
      </c>
      <c r="P383">
        <f t="shared" si="31"/>
        <v>104.31</v>
      </c>
      <c r="Q383" s="8">
        <f t="shared" si="32"/>
        <v>41085.698113425926</v>
      </c>
      <c r="R383" s="8">
        <f t="shared" si="33"/>
        <v>41120.208333333336</v>
      </c>
      <c r="S383" t="str">
        <f t="shared" si="34"/>
        <v>film &amp; video</v>
      </c>
      <c r="T383" t="str">
        <f t="shared" si="35"/>
        <v>documentary</v>
      </c>
    </row>
    <row r="384" spans="1:20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30"/>
        <v>256</v>
      </c>
      <c r="P384">
        <f t="shared" si="31"/>
        <v>69.77</v>
      </c>
      <c r="Q384" s="8">
        <f t="shared" si="32"/>
        <v>41144.709490740745</v>
      </c>
      <c r="R384" s="8">
        <f t="shared" si="33"/>
        <v>41158.709490740745</v>
      </c>
      <c r="S384" t="str">
        <f t="shared" si="34"/>
        <v>film &amp; video</v>
      </c>
      <c r="T384" t="str">
        <f t="shared" si="35"/>
        <v>documentary</v>
      </c>
    </row>
    <row r="385" spans="1:20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30"/>
        <v>207</v>
      </c>
      <c r="P385">
        <f t="shared" si="31"/>
        <v>43.02</v>
      </c>
      <c r="Q385" s="8">
        <f t="shared" si="32"/>
        <v>41755.117581018516</v>
      </c>
      <c r="R385" s="8">
        <f t="shared" si="33"/>
        <v>41778.117581018516</v>
      </c>
      <c r="S385" t="str">
        <f t="shared" si="34"/>
        <v>film &amp; video</v>
      </c>
      <c r="T385" t="str">
        <f t="shared" si="35"/>
        <v>documentary</v>
      </c>
    </row>
    <row r="386" spans="1:20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30"/>
        <v>112</v>
      </c>
      <c r="P386">
        <f t="shared" si="31"/>
        <v>58.54</v>
      </c>
      <c r="Q386" s="8">
        <f t="shared" si="32"/>
        <v>41980.781793981485</v>
      </c>
      <c r="R386" s="8">
        <f t="shared" si="33"/>
        <v>42010.781793981485</v>
      </c>
      <c r="S386" t="str">
        <f t="shared" si="34"/>
        <v>film &amp; video</v>
      </c>
      <c r="T386" t="str">
        <f t="shared" si="35"/>
        <v>documentary</v>
      </c>
    </row>
    <row r="387" spans="1:20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36">ROUND(E387/D387*100,0)</f>
        <v>106</v>
      </c>
      <c r="P387">
        <f t="shared" ref="P387:P450" si="37">ROUND(E387/L387,2)</f>
        <v>111.8</v>
      </c>
      <c r="Q387" s="8">
        <f t="shared" ref="Q387:Q450" si="38">(((J387/60)/60)/24)+DATE(1970,1,1)</f>
        <v>41934.584502314814</v>
      </c>
      <c r="R387" s="8">
        <f t="shared" ref="R387:R450" si="39">(((I387/60)/60)/24)+DATE(1970,1,1)</f>
        <v>41964.626168981486</v>
      </c>
      <c r="S387" t="str">
        <f t="shared" ref="S387:S450" si="40">LEFT(N387,SEARCH("/",N387)-1)</f>
        <v>film &amp; video</v>
      </c>
      <c r="T387" t="str">
        <f t="shared" ref="T387:T450" si="41">RIGHT(N387,LEN(N387)-SEARCH("/",N387))</f>
        <v>documentary</v>
      </c>
    </row>
    <row r="388" spans="1:20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36"/>
        <v>100</v>
      </c>
      <c r="P388">
        <f t="shared" si="37"/>
        <v>46.23</v>
      </c>
      <c r="Q388" s="8">
        <f t="shared" si="38"/>
        <v>42211.951284722221</v>
      </c>
      <c r="R388" s="8">
        <f t="shared" si="39"/>
        <v>42226.951284722221</v>
      </c>
      <c r="S388" t="str">
        <f t="shared" si="40"/>
        <v>film &amp; video</v>
      </c>
      <c r="T388" t="str">
        <f t="shared" si="41"/>
        <v>documentary</v>
      </c>
    </row>
    <row r="389" spans="1:20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36"/>
        <v>214</v>
      </c>
      <c r="P389">
        <f t="shared" si="37"/>
        <v>144.69</v>
      </c>
      <c r="Q389" s="8">
        <f t="shared" si="38"/>
        <v>42200.67659722222</v>
      </c>
      <c r="R389" s="8">
        <f t="shared" si="39"/>
        <v>42231.25</v>
      </c>
      <c r="S389" t="str">
        <f t="shared" si="40"/>
        <v>film &amp; video</v>
      </c>
      <c r="T389" t="str">
        <f t="shared" si="41"/>
        <v>documentary</v>
      </c>
    </row>
    <row r="390" spans="1:20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36"/>
        <v>126</v>
      </c>
      <c r="P390">
        <f t="shared" si="37"/>
        <v>88.85</v>
      </c>
      <c r="Q390" s="8">
        <f t="shared" si="38"/>
        <v>42549.076157407413</v>
      </c>
      <c r="R390" s="8">
        <f t="shared" si="39"/>
        <v>42579.076157407413</v>
      </c>
      <c r="S390" t="str">
        <f t="shared" si="40"/>
        <v>film &amp; video</v>
      </c>
      <c r="T390" t="str">
        <f t="shared" si="41"/>
        <v>documentary</v>
      </c>
    </row>
    <row r="391" spans="1:20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36"/>
        <v>182</v>
      </c>
      <c r="P391">
        <f t="shared" si="37"/>
        <v>81.75</v>
      </c>
      <c r="Q391" s="8">
        <f t="shared" si="38"/>
        <v>41674.063078703701</v>
      </c>
      <c r="R391" s="8">
        <f t="shared" si="39"/>
        <v>41705.957638888889</v>
      </c>
      <c r="S391" t="str">
        <f t="shared" si="40"/>
        <v>film &amp; video</v>
      </c>
      <c r="T391" t="str">
        <f t="shared" si="41"/>
        <v>documentary</v>
      </c>
    </row>
    <row r="392" spans="1:20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36"/>
        <v>100</v>
      </c>
      <c r="P392">
        <f t="shared" si="37"/>
        <v>71.430000000000007</v>
      </c>
      <c r="Q392" s="8">
        <f t="shared" si="38"/>
        <v>42112.036712962959</v>
      </c>
      <c r="R392" s="8">
        <f t="shared" si="39"/>
        <v>42132.036712962959</v>
      </c>
      <c r="S392" t="str">
        <f t="shared" si="40"/>
        <v>film &amp; video</v>
      </c>
      <c r="T392" t="str">
        <f t="shared" si="41"/>
        <v>documentary</v>
      </c>
    </row>
    <row r="393" spans="1:20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36"/>
        <v>101</v>
      </c>
      <c r="P393">
        <f t="shared" si="37"/>
        <v>104.26</v>
      </c>
      <c r="Q393" s="8">
        <f t="shared" si="38"/>
        <v>40865.042256944449</v>
      </c>
      <c r="R393" s="8">
        <f t="shared" si="39"/>
        <v>40895.040972222225</v>
      </c>
      <c r="S393" t="str">
        <f t="shared" si="40"/>
        <v>film &amp; video</v>
      </c>
      <c r="T393" t="str">
        <f t="shared" si="41"/>
        <v>documentary</v>
      </c>
    </row>
    <row r="394" spans="1:20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36"/>
        <v>101</v>
      </c>
      <c r="P394">
        <f t="shared" si="37"/>
        <v>90.62</v>
      </c>
      <c r="Q394" s="8">
        <f t="shared" si="38"/>
        <v>40763.717256944445</v>
      </c>
      <c r="R394" s="8">
        <f t="shared" si="39"/>
        <v>40794.125</v>
      </c>
      <c r="S394" t="str">
        <f t="shared" si="40"/>
        <v>film &amp; video</v>
      </c>
      <c r="T394" t="str">
        <f t="shared" si="41"/>
        <v>documentary</v>
      </c>
    </row>
    <row r="395" spans="1:20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36"/>
        <v>110</v>
      </c>
      <c r="P395">
        <f t="shared" si="37"/>
        <v>157.33000000000001</v>
      </c>
      <c r="Q395" s="8">
        <f t="shared" si="38"/>
        <v>41526.708935185183</v>
      </c>
      <c r="R395" s="8">
        <f t="shared" si="39"/>
        <v>41557.708935185183</v>
      </c>
      <c r="S395" t="str">
        <f t="shared" si="40"/>
        <v>film &amp; video</v>
      </c>
      <c r="T395" t="str">
        <f t="shared" si="41"/>
        <v>documentary</v>
      </c>
    </row>
    <row r="396" spans="1:20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36"/>
        <v>112</v>
      </c>
      <c r="P396">
        <f t="shared" si="37"/>
        <v>105.18</v>
      </c>
      <c r="Q396" s="8">
        <f t="shared" si="38"/>
        <v>42417.818078703705</v>
      </c>
      <c r="R396" s="8">
        <f t="shared" si="39"/>
        <v>42477.776412037041</v>
      </c>
      <c r="S396" t="str">
        <f t="shared" si="40"/>
        <v>film &amp; video</v>
      </c>
      <c r="T396" t="str">
        <f t="shared" si="41"/>
        <v>documentary</v>
      </c>
    </row>
    <row r="397" spans="1:20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36"/>
        <v>108</v>
      </c>
      <c r="P397">
        <f t="shared" si="37"/>
        <v>58.72</v>
      </c>
      <c r="Q397" s="8">
        <f t="shared" si="38"/>
        <v>40990.909259259257</v>
      </c>
      <c r="R397" s="8">
        <f t="shared" si="39"/>
        <v>41026.897222222222</v>
      </c>
      <c r="S397" t="str">
        <f t="shared" si="40"/>
        <v>film &amp; video</v>
      </c>
      <c r="T397" t="str">
        <f t="shared" si="41"/>
        <v>documentary</v>
      </c>
    </row>
    <row r="398" spans="1:20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36"/>
        <v>107</v>
      </c>
      <c r="P398">
        <f t="shared" si="37"/>
        <v>81.63</v>
      </c>
      <c r="Q398" s="8">
        <f t="shared" si="38"/>
        <v>41082.564884259256</v>
      </c>
      <c r="R398" s="8">
        <f t="shared" si="39"/>
        <v>41097.564884259256</v>
      </c>
      <c r="S398" t="str">
        <f t="shared" si="40"/>
        <v>film &amp; video</v>
      </c>
      <c r="T398" t="str">
        <f t="shared" si="41"/>
        <v>documentary</v>
      </c>
    </row>
    <row r="399" spans="1:20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36"/>
        <v>104</v>
      </c>
      <c r="P399">
        <f t="shared" si="37"/>
        <v>56.46</v>
      </c>
      <c r="Q399" s="8">
        <f t="shared" si="38"/>
        <v>40379.776435185187</v>
      </c>
      <c r="R399" s="8">
        <f t="shared" si="39"/>
        <v>40422.155555555553</v>
      </c>
      <c r="S399" t="str">
        <f t="shared" si="40"/>
        <v>film &amp; video</v>
      </c>
      <c r="T399" t="str">
        <f t="shared" si="41"/>
        <v>documentary</v>
      </c>
    </row>
    <row r="400" spans="1:20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36"/>
        <v>125</v>
      </c>
      <c r="P400">
        <f t="shared" si="37"/>
        <v>140.1</v>
      </c>
      <c r="Q400" s="8">
        <f t="shared" si="38"/>
        <v>42078.793124999997</v>
      </c>
      <c r="R400" s="8">
        <f t="shared" si="39"/>
        <v>42123.793124999997</v>
      </c>
      <c r="S400" t="str">
        <f t="shared" si="40"/>
        <v>film &amp; video</v>
      </c>
      <c r="T400" t="str">
        <f t="shared" si="41"/>
        <v>documentary</v>
      </c>
    </row>
    <row r="401" spans="1:20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36"/>
        <v>107</v>
      </c>
      <c r="P401">
        <f t="shared" si="37"/>
        <v>224.85</v>
      </c>
      <c r="Q401" s="8">
        <f t="shared" si="38"/>
        <v>42687.875775462962</v>
      </c>
      <c r="R401" s="8">
        <f t="shared" si="39"/>
        <v>42718.5</v>
      </c>
      <c r="S401" t="str">
        <f t="shared" si="40"/>
        <v>film &amp; video</v>
      </c>
      <c r="T401" t="str">
        <f t="shared" si="41"/>
        <v>documentary</v>
      </c>
    </row>
    <row r="402" spans="1:20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36"/>
        <v>112</v>
      </c>
      <c r="P402">
        <f t="shared" si="37"/>
        <v>181.13</v>
      </c>
      <c r="Q402" s="8">
        <f t="shared" si="38"/>
        <v>41745.635960648149</v>
      </c>
      <c r="R402" s="8">
        <f t="shared" si="39"/>
        <v>41776.145833333336</v>
      </c>
      <c r="S402" t="str">
        <f t="shared" si="40"/>
        <v>film &amp; video</v>
      </c>
      <c r="T402" t="str">
        <f t="shared" si="41"/>
        <v>documentary</v>
      </c>
    </row>
    <row r="403" spans="1:20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36"/>
        <v>104</v>
      </c>
      <c r="P403">
        <f t="shared" si="37"/>
        <v>711.04</v>
      </c>
      <c r="Q403" s="8">
        <f t="shared" si="38"/>
        <v>40732.842245370368</v>
      </c>
      <c r="R403" s="8">
        <f t="shared" si="39"/>
        <v>40762.842245370368</v>
      </c>
      <c r="S403" t="str">
        <f t="shared" si="40"/>
        <v>film &amp; video</v>
      </c>
      <c r="T403" t="str">
        <f t="shared" si="41"/>
        <v>documentary</v>
      </c>
    </row>
    <row r="404" spans="1:20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36"/>
        <v>142</v>
      </c>
      <c r="P404">
        <f t="shared" si="37"/>
        <v>65.88</v>
      </c>
      <c r="Q404" s="8">
        <f t="shared" si="38"/>
        <v>42292.539548611108</v>
      </c>
      <c r="R404" s="8">
        <f t="shared" si="39"/>
        <v>42313.58121527778</v>
      </c>
      <c r="S404" t="str">
        <f t="shared" si="40"/>
        <v>film &amp; video</v>
      </c>
      <c r="T404" t="str">
        <f t="shared" si="41"/>
        <v>documentary</v>
      </c>
    </row>
    <row r="405" spans="1:20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36"/>
        <v>105</v>
      </c>
      <c r="P405">
        <f t="shared" si="37"/>
        <v>75.19</v>
      </c>
      <c r="Q405" s="8">
        <f t="shared" si="38"/>
        <v>40718.310659722221</v>
      </c>
      <c r="R405" s="8">
        <f t="shared" si="39"/>
        <v>40765.297222222223</v>
      </c>
      <c r="S405" t="str">
        <f t="shared" si="40"/>
        <v>film &amp; video</v>
      </c>
      <c r="T405" t="str">
        <f t="shared" si="41"/>
        <v>documentary</v>
      </c>
    </row>
    <row r="406" spans="1:20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36"/>
        <v>103</v>
      </c>
      <c r="P406">
        <f t="shared" si="37"/>
        <v>133.13999999999999</v>
      </c>
      <c r="Q406" s="8">
        <f t="shared" si="38"/>
        <v>41646.628032407411</v>
      </c>
      <c r="R406" s="8">
        <f t="shared" si="39"/>
        <v>41675.961111111108</v>
      </c>
      <c r="S406" t="str">
        <f t="shared" si="40"/>
        <v>film &amp; video</v>
      </c>
      <c r="T406" t="str">
        <f t="shared" si="41"/>
        <v>documentary</v>
      </c>
    </row>
    <row r="407" spans="1:20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36"/>
        <v>108</v>
      </c>
      <c r="P407">
        <f t="shared" si="37"/>
        <v>55.2</v>
      </c>
      <c r="Q407" s="8">
        <f t="shared" si="38"/>
        <v>41674.08494212963</v>
      </c>
      <c r="R407" s="8">
        <f t="shared" si="39"/>
        <v>41704.08494212963</v>
      </c>
      <c r="S407" t="str">
        <f t="shared" si="40"/>
        <v>film &amp; video</v>
      </c>
      <c r="T407" t="str">
        <f t="shared" si="41"/>
        <v>documentary</v>
      </c>
    </row>
    <row r="408" spans="1:20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36"/>
        <v>108</v>
      </c>
      <c r="P408">
        <f t="shared" si="37"/>
        <v>86.16</v>
      </c>
      <c r="Q408" s="8">
        <f t="shared" si="38"/>
        <v>40638.162465277775</v>
      </c>
      <c r="R408" s="8">
        <f t="shared" si="39"/>
        <v>40672.249305555553</v>
      </c>
      <c r="S408" t="str">
        <f t="shared" si="40"/>
        <v>film &amp; video</v>
      </c>
      <c r="T408" t="str">
        <f t="shared" si="41"/>
        <v>documentary</v>
      </c>
    </row>
    <row r="409" spans="1:20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36"/>
        <v>102</v>
      </c>
      <c r="P409">
        <f t="shared" si="37"/>
        <v>92.32</v>
      </c>
      <c r="Q409" s="8">
        <f t="shared" si="38"/>
        <v>40806.870949074073</v>
      </c>
      <c r="R409" s="8">
        <f t="shared" si="39"/>
        <v>40866.912615740745</v>
      </c>
      <c r="S409" t="str">
        <f t="shared" si="40"/>
        <v>film &amp; video</v>
      </c>
      <c r="T409" t="str">
        <f t="shared" si="41"/>
        <v>documentary</v>
      </c>
    </row>
    <row r="410" spans="1:20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36"/>
        <v>101</v>
      </c>
      <c r="P410">
        <f t="shared" si="37"/>
        <v>160.16</v>
      </c>
      <c r="Q410" s="8">
        <f t="shared" si="38"/>
        <v>41543.735995370371</v>
      </c>
      <c r="R410" s="8">
        <f t="shared" si="39"/>
        <v>41583.777662037035</v>
      </c>
      <c r="S410" t="str">
        <f t="shared" si="40"/>
        <v>film &amp; video</v>
      </c>
      <c r="T410" t="str">
        <f t="shared" si="41"/>
        <v>documentary</v>
      </c>
    </row>
    <row r="411" spans="1:20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36"/>
        <v>137</v>
      </c>
      <c r="P411">
        <f t="shared" si="37"/>
        <v>45.6</v>
      </c>
      <c r="Q411" s="8">
        <f t="shared" si="38"/>
        <v>42543.862777777773</v>
      </c>
      <c r="R411" s="8">
        <f t="shared" si="39"/>
        <v>42573.862777777773</v>
      </c>
      <c r="S411" t="str">
        <f t="shared" si="40"/>
        <v>film &amp; video</v>
      </c>
      <c r="T411" t="str">
        <f t="shared" si="41"/>
        <v>documentary</v>
      </c>
    </row>
    <row r="412" spans="1:20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36"/>
        <v>128</v>
      </c>
      <c r="P412">
        <f t="shared" si="37"/>
        <v>183.29</v>
      </c>
      <c r="Q412" s="8">
        <f t="shared" si="38"/>
        <v>42113.981446759266</v>
      </c>
      <c r="R412" s="8">
        <f t="shared" si="39"/>
        <v>42173.981446759266</v>
      </c>
      <c r="S412" t="str">
        <f t="shared" si="40"/>
        <v>film &amp; video</v>
      </c>
      <c r="T412" t="str">
        <f t="shared" si="41"/>
        <v>documentary</v>
      </c>
    </row>
    <row r="413" spans="1:20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36"/>
        <v>101</v>
      </c>
      <c r="P413">
        <f t="shared" si="37"/>
        <v>125.79</v>
      </c>
      <c r="Q413" s="8">
        <f t="shared" si="38"/>
        <v>41598.17597222222</v>
      </c>
      <c r="R413" s="8">
        <f t="shared" si="39"/>
        <v>41630.208333333336</v>
      </c>
      <c r="S413" t="str">
        <f t="shared" si="40"/>
        <v>film &amp; video</v>
      </c>
      <c r="T413" t="str">
        <f t="shared" si="41"/>
        <v>documentary</v>
      </c>
    </row>
    <row r="414" spans="1:20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36"/>
        <v>127</v>
      </c>
      <c r="P414">
        <f t="shared" si="37"/>
        <v>57.65</v>
      </c>
      <c r="Q414" s="8">
        <f t="shared" si="38"/>
        <v>41099.742800925924</v>
      </c>
      <c r="R414" s="8">
        <f t="shared" si="39"/>
        <v>41115.742800925924</v>
      </c>
      <c r="S414" t="str">
        <f t="shared" si="40"/>
        <v>film &amp; video</v>
      </c>
      <c r="T414" t="str">
        <f t="shared" si="41"/>
        <v>documentary</v>
      </c>
    </row>
    <row r="415" spans="1:20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36"/>
        <v>105</v>
      </c>
      <c r="P415">
        <f t="shared" si="37"/>
        <v>78.66</v>
      </c>
      <c r="Q415" s="8">
        <f t="shared" si="38"/>
        <v>41079.877442129626</v>
      </c>
      <c r="R415" s="8">
        <f t="shared" si="39"/>
        <v>41109.877442129626</v>
      </c>
      <c r="S415" t="str">
        <f t="shared" si="40"/>
        <v>film &amp; video</v>
      </c>
      <c r="T415" t="str">
        <f t="shared" si="41"/>
        <v>documentary</v>
      </c>
    </row>
    <row r="416" spans="1:20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36"/>
        <v>103</v>
      </c>
      <c r="P416">
        <f t="shared" si="37"/>
        <v>91.48</v>
      </c>
      <c r="Q416" s="8">
        <f t="shared" si="38"/>
        <v>41529.063252314816</v>
      </c>
      <c r="R416" s="8">
        <f t="shared" si="39"/>
        <v>41559.063252314816</v>
      </c>
      <c r="S416" t="str">
        <f t="shared" si="40"/>
        <v>film &amp; video</v>
      </c>
      <c r="T416" t="str">
        <f t="shared" si="41"/>
        <v>documentary</v>
      </c>
    </row>
    <row r="417" spans="1:20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36"/>
        <v>102</v>
      </c>
      <c r="P417">
        <f t="shared" si="37"/>
        <v>68.099999999999994</v>
      </c>
      <c r="Q417" s="8">
        <f t="shared" si="38"/>
        <v>41904.851875</v>
      </c>
      <c r="R417" s="8">
        <f t="shared" si="39"/>
        <v>41929.5</v>
      </c>
      <c r="S417" t="str">
        <f t="shared" si="40"/>
        <v>film &amp; video</v>
      </c>
      <c r="T417" t="str">
        <f t="shared" si="41"/>
        <v>documentary</v>
      </c>
    </row>
    <row r="418" spans="1:20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36"/>
        <v>120</v>
      </c>
      <c r="P418">
        <f t="shared" si="37"/>
        <v>48.09</v>
      </c>
      <c r="Q418" s="8">
        <f t="shared" si="38"/>
        <v>41648.396192129629</v>
      </c>
      <c r="R418" s="8">
        <f t="shared" si="39"/>
        <v>41678.396192129629</v>
      </c>
      <c r="S418" t="str">
        <f t="shared" si="40"/>
        <v>film &amp; video</v>
      </c>
      <c r="T418" t="str">
        <f t="shared" si="41"/>
        <v>documentary</v>
      </c>
    </row>
    <row r="419" spans="1:20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36"/>
        <v>100</v>
      </c>
      <c r="P419">
        <f t="shared" si="37"/>
        <v>202.42</v>
      </c>
      <c r="Q419" s="8">
        <f t="shared" si="38"/>
        <v>41360.970601851855</v>
      </c>
      <c r="R419" s="8">
        <f t="shared" si="39"/>
        <v>41372.189583333333</v>
      </c>
      <c r="S419" t="str">
        <f t="shared" si="40"/>
        <v>film &amp; video</v>
      </c>
      <c r="T419" t="str">
        <f t="shared" si="41"/>
        <v>documentary</v>
      </c>
    </row>
    <row r="420" spans="1:20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36"/>
        <v>101</v>
      </c>
      <c r="P420">
        <f t="shared" si="37"/>
        <v>216.75</v>
      </c>
      <c r="Q420" s="8">
        <f t="shared" si="38"/>
        <v>42178.282372685186</v>
      </c>
      <c r="R420" s="8">
        <f t="shared" si="39"/>
        <v>42208.282372685186</v>
      </c>
      <c r="S420" t="str">
        <f t="shared" si="40"/>
        <v>film &amp; video</v>
      </c>
      <c r="T420" t="str">
        <f t="shared" si="41"/>
        <v>documentary</v>
      </c>
    </row>
    <row r="421" spans="1:20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36"/>
        <v>100</v>
      </c>
      <c r="P421">
        <f t="shared" si="37"/>
        <v>110.07</v>
      </c>
      <c r="Q421" s="8">
        <f t="shared" si="38"/>
        <v>41394.842442129629</v>
      </c>
      <c r="R421" s="8">
        <f t="shared" si="39"/>
        <v>41454.842442129629</v>
      </c>
      <c r="S421" t="str">
        <f t="shared" si="40"/>
        <v>film &amp; video</v>
      </c>
      <c r="T421" t="str">
        <f t="shared" si="41"/>
        <v>documentary</v>
      </c>
    </row>
    <row r="422" spans="1:20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36"/>
        <v>0</v>
      </c>
      <c r="P422">
        <f t="shared" si="37"/>
        <v>4.83</v>
      </c>
      <c r="Q422" s="8">
        <f t="shared" si="38"/>
        <v>41682.23646990741</v>
      </c>
      <c r="R422" s="8">
        <f t="shared" si="39"/>
        <v>41712.194803240738</v>
      </c>
      <c r="S422" t="str">
        <f t="shared" si="40"/>
        <v>film &amp; video</v>
      </c>
      <c r="T422" t="str">
        <f t="shared" si="41"/>
        <v>animation</v>
      </c>
    </row>
    <row r="423" spans="1:20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36"/>
        <v>2</v>
      </c>
      <c r="P423">
        <f t="shared" si="37"/>
        <v>50.17</v>
      </c>
      <c r="Q423" s="8">
        <f t="shared" si="38"/>
        <v>42177.491388888884</v>
      </c>
      <c r="R423" s="8">
        <f t="shared" si="39"/>
        <v>42237.491388888884</v>
      </c>
      <c r="S423" t="str">
        <f t="shared" si="40"/>
        <v>film &amp; video</v>
      </c>
      <c r="T423" t="str">
        <f t="shared" si="41"/>
        <v>animation</v>
      </c>
    </row>
    <row r="424" spans="1:20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36"/>
        <v>1</v>
      </c>
      <c r="P424">
        <f t="shared" si="37"/>
        <v>35.83</v>
      </c>
      <c r="Q424" s="8">
        <f t="shared" si="38"/>
        <v>41863.260381944441</v>
      </c>
      <c r="R424" s="8">
        <f t="shared" si="39"/>
        <v>41893.260381944441</v>
      </c>
      <c r="S424" t="str">
        <f t="shared" si="40"/>
        <v>film &amp; video</v>
      </c>
      <c r="T424" t="str">
        <f t="shared" si="41"/>
        <v>animation</v>
      </c>
    </row>
    <row r="425" spans="1:20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36"/>
        <v>1</v>
      </c>
      <c r="P425">
        <f t="shared" si="37"/>
        <v>11.77</v>
      </c>
      <c r="Q425" s="8">
        <f t="shared" si="38"/>
        <v>41400.92627314815</v>
      </c>
      <c r="R425" s="8">
        <f t="shared" si="39"/>
        <v>41430.92627314815</v>
      </c>
      <c r="S425" t="str">
        <f t="shared" si="40"/>
        <v>film &amp; video</v>
      </c>
      <c r="T425" t="str">
        <f t="shared" si="41"/>
        <v>animation</v>
      </c>
    </row>
    <row r="426" spans="1:20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36"/>
        <v>7</v>
      </c>
      <c r="P426">
        <f t="shared" si="37"/>
        <v>40.78</v>
      </c>
      <c r="Q426" s="8">
        <f t="shared" si="38"/>
        <v>40934.376145833332</v>
      </c>
      <c r="R426" s="8">
        <f t="shared" si="39"/>
        <v>40994.334479166668</v>
      </c>
      <c r="S426" t="str">
        <f t="shared" si="40"/>
        <v>film &amp; video</v>
      </c>
      <c r="T426" t="str">
        <f t="shared" si="41"/>
        <v>animation</v>
      </c>
    </row>
    <row r="427" spans="1:20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36"/>
        <v>0</v>
      </c>
      <c r="P427">
        <f t="shared" si="37"/>
        <v>3</v>
      </c>
      <c r="Q427" s="8">
        <f t="shared" si="38"/>
        <v>42275.861157407402</v>
      </c>
      <c r="R427" s="8">
        <f t="shared" si="39"/>
        <v>42335.902824074074</v>
      </c>
      <c r="S427" t="str">
        <f t="shared" si="40"/>
        <v>film &amp; video</v>
      </c>
      <c r="T427" t="str">
        <f t="shared" si="41"/>
        <v>animation</v>
      </c>
    </row>
    <row r="428" spans="1:20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36"/>
        <v>1</v>
      </c>
      <c r="P428">
        <f t="shared" si="37"/>
        <v>16.63</v>
      </c>
      <c r="Q428" s="8">
        <f t="shared" si="38"/>
        <v>42400.711967592593</v>
      </c>
      <c r="R428" s="8">
        <f t="shared" si="39"/>
        <v>42430.711967592593</v>
      </c>
      <c r="S428" t="str">
        <f t="shared" si="40"/>
        <v>film &amp; video</v>
      </c>
      <c r="T428" t="str">
        <f t="shared" si="41"/>
        <v>animation</v>
      </c>
    </row>
    <row r="429" spans="1:20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36"/>
        <v>0</v>
      </c>
      <c r="P429" t="e">
        <f t="shared" si="37"/>
        <v>#DIV/0!</v>
      </c>
      <c r="Q429" s="8">
        <f t="shared" si="38"/>
        <v>42285.909027777772</v>
      </c>
      <c r="R429" s="8">
        <f t="shared" si="39"/>
        <v>42299.790972222225</v>
      </c>
      <c r="S429" t="str">
        <f t="shared" si="40"/>
        <v>film &amp; video</v>
      </c>
      <c r="T429" t="str">
        <f t="shared" si="41"/>
        <v>animation</v>
      </c>
    </row>
    <row r="430" spans="1:20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36"/>
        <v>6</v>
      </c>
      <c r="P430">
        <f t="shared" si="37"/>
        <v>52</v>
      </c>
      <c r="Q430" s="8">
        <f t="shared" si="38"/>
        <v>41778.766724537039</v>
      </c>
      <c r="R430" s="8">
        <f t="shared" si="39"/>
        <v>41806.916666666664</v>
      </c>
      <c r="S430" t="str">
        <f t="shared" si="40"/>
        <v>film &amp; video</v>
      </c>
      <c r="T430" t="str">
        <f t="shared" si="41"/>
        <v>animation</v>
      </c>
    </row>
    <row r="431" spans="1:20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36"/>
        <v>0</v>
      </c>
      <c r="P431" t="e">
        <f t="shared" si="37"/>
        <v>#DIV/0!</v>
      </c>
      <c r="Q431" s="8">
        <f t="shared" si="38"/>
        <v>40070.901412037041</v>
      </c>
      <c r="R431" s="8">
        <f t="shared" si="39"/>
        <v>40144.207638888889</v>
      </c>
      <c r="S431" t="str">
        <f t="shared" si="40"/>
        <v>film &amp; video</v>
      </c>
      <c r="T431" t="str">
        <f t="shared" si="41"/>
        <v>animation</v>
      </c>
    </row>
    <row r="432" spans="1:20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36"/>
        <v>2</v>
      </c>
      <c r="P432">
        <f t="shared" si="37"/>
        <v>4.8</v>
      </c>
      <c r="Q432" s="8">
        <f t="shared" si="38"/>
        <v>41513.107256944444</v>
      </c>
      <c r="R432" s="8">
        <f t="shared" si="39"/>
        <v>41528.107256944444</v>
      </c>
      <c r="S432" t="str">
        <f t="shared" si="40"/>
        <v>film &amp; video</v>
      </c>
      <c r="T432" t="str">
        <f t="shared" si="41"/>
        <v>animation</v>
      </c>
    </row>
    <row r="433" spans="1:20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36"/>
        <v>14</v>
      </c>
      <c r="P433">
        <f t="shared" si="37"/>
        <v>51.88</v>
      </c>
      <c r="Q433" s="8">
        <f t="shared" si="38"/>
        <v>42526.871331018512</v>
      </c>
      <c r="R433" s="8">
        <f t="shared" si="39"/>
        <v>42556.871331018512</v>
      </c>
      <c r="S433" t="str">
        <f t="shared" si="40"/>
        <v>film &amp; video</v>
      </c>
      <c r="T433" t="str">
        <f t="shared" si="41"/>
        <v>animation</v>
      </c>
    </row>
    <row r="434" spans="1:20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36"/>
        <v>10</v>
      </c>
      <c r="P434">
        <f t="shared" si="37"/>
        <v>71.25</v>
      </c>
      <c r="Q434" s="8">
        <f t="shared" si="38"/>
        <v>42238.726631944446</v>
      </c>
      <c r="R434" s="8">
        <f t="shared" si="39"/>
        <v>42298.726631944446</v>
      </c>
      <c r="S434" t="str">
        <f t="shared" si="40"/>
        <v>film &amp; video</v>
      </c>
      <c r="T434" t="str">
        <f t="shared" si="41"/>
        <v>animation</v>
      </c>
    </row>
    <row r="435" spans="1:20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36"/>
        <v>0</v>
      </c>
      <c r="P435" t="e">
        <f t="shared" si="37"/>
        <v>#DIV/0!</v>
      </c>
      <c r="Q435" s="8">
        <f t="shared" si="38"/>
        <v>42228.629884259266</v>
      </c>
      <c r="R435" s="8">
        <f t="shared" si="39"/>
        <v>42288.629884259266</v>
      </c>
      <c r="S435" t="str">
        <f t="shared" si="40"/>
        <v>film &amp; video</v>
      </c>
      <c r="T435" t="str">
        <f t="shared" si="41"/>
        <v>animation</v>
      </c>
    </row>
    <row r="436" spans="1:20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36"/>
        <v>5</v>
      </c>
      <c r="P436">
        <f t="shared" si="37"/>
        <v>62.5</v>
      </c>
      <c r="Q436" s="8">
        <f t="shared" si="38"/>
        <v>41576.834513888891</v>
      </c>
      <c r="R436" s="8">
        <f t="shared" si="39"/>
        <v>41609.876180555555</v>
      </c>
      <c r="S436" t="str">
        <f t="shared" si="40"/>
        <v>film &amp; video</v>
      </c>
      <c r="T436" t="str">
        <f t="shared" si="41"/>
        <v>animation</v>
      </c>
    </row>
    <row r="437" spans="1:20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36"/>
        <v>0</v>
      </c>
      <c r="P437">
        <f t="shared" si="37"/>
        <v>1</v>
      </c>
      <c r="Q437" s="8">
        <f t="shared" si="38"/>
        <v>41500.747453703705</v>
      </c>
      <c r="R437" s="8">
        <f t="shared" si="39"/>
        <v>41530.747453703705</v>
      </c>
      <c r="S437" t="str">
        <f t="shared" si="40"/>
        <v>film &amp; video</v>
      </c>
      <c r="T437" t="str">
        <f t="shared" si="41"/>
        <v>animation</v>
      </c>
    </row>
    <row r="438" spans="1:20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36"/>
        <v>0</v>
      </c>
      <c r="P438" t="e">
        <f t="shared" si="37"/>
        <v>#DIV/0!</v>
      </c>
      <c r="Q438" s="8">
        <f t="shared" si="38"/>
        <v>41456.36241898148</v>
      </c>
      <c r="R438" s="8">
        <f t="shared" si="39"/>
        <v>41486.36241898148</v>
      </c>
      <c r="S438" t="str">
        <f t="shared" si="40"/>
        <v>film &amp; video</v>
      </c>
      <c r="T438" t="str">
        <f t="shared" si="41"/>
        <v>animation</v>
      </c>
    </row>
    <row r="439" spans="1:20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36"/>
        <v>0</v>
      </c>
      <c r="P439" t="e">
        <f t="shared" si="37"/>
        <v>#DIV/0!</v>
      </c>
      <c r="Q439" s="8">
        <f t="shared" si="38"/>
        <v>42591.31858796296</v>
      </c>
      <c r="R439" s="8">
        <f t="shared" si="39"/>
        <v>42651.31858796296</v>
      </c>
      <c r="S439" t="str">
        <f t="shared" si="40"/>
        <v>film &amp; video</v>
      </c>
      <c r="T439" t="str">
        <f t="shared" si="41"/>
        <v>animation</v>
      </c>
    </row>
    <row r="440" spans="1:20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36"/>
        <v>9</v>
      </c>
      <c r="P440">
        <f t="shared" si="37"/>
        <v>170.55</v>
      </c>
      <c r="Q440" s="8">
        <f t="shared" si="38"/>
        <v>42296.261087962965</v>
      </c>
      <c r="R440" s="8">
        <f t="shared" si="39"/>
        <v>42326.302754629629</v>
      </c>
      <c r="S440" t="str">
        <f t="shared" si="40"/>
        <v>film &amp; video</v>
      </c>
      <c r="T440" t="str">
        <f t="shared" si="41"/>
        <v>animation</v>
      </c>
    </row>
    <row r="441" spans="1:20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36"/>
        <v>0</v>
      </c>
      <c r="P441" t="e">
        <f t="shared" si="37"/>
        <v>#DIV/0!</v>
      </c>
      <c r="Q441" s="8">
        <f t="shared" si="38"/>
        <v>41919.761782407404</v>
      </c>
      <c r="R441" s="8">
        <f t="shared" si="39"/>
        <v>41929.761782407404</v>
      </c>
      <c r="S441" t="str">
        <f t="shared" si="40"/>
        <v>film &amp; video</v>
      </c>
      <c r="T441" t="str">
        <f t="shared" si="41"/>
        <v>animation</v>
      </c>
    </row>
    <row r="442" spans="1:20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36"/>
        <v>0</v>
      </c>
      <c r="P442">
        <f t="shared" si="37"/>
        <v>5</v>
      </c>
      <c r="Q442" s="8">
        <f t="shared" si="38"/>
        <v>42423.985567129625</v>
      </c>
      <c r="R442" s="8">
        <f t="shared" si="39"/>
        <v>42453.943900462968</v>
      </c>
      <c r="S442" t="str">
        <f t="shared" si="40"/>
        <v>film &amp; video</v>
      </c>
      <c r="T442" t="str">
        <f t="shared" si="41"/>
        <v>animation</v>
      </c>
    </row>
    <row r="443" spans="1:20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36"/>
        <v>0</v>
      </c>
      <c r="P443" t="e">
        <f t="shared" si="37"/>
        <v>#DIV/0!</v>
      </c>
      <c r="Q443" s="8">
        <f t="shared" si="38"/>
        <v>41550.793935185182</v>
      </c>
      <c r="R443" s="8">
        <f t="shared" si="39"/>
        <v>41580.793935185182</v>
      </c>
      <c r="S443" t="str">
        <f t="shared" si="40"/>
        <v>film &amp; video</v>
      </c>
      <c r="T443" t="str">
        <f t="shared" si="41"/>
        <v>animation</v>
      </c>
    </row>
    <row r="444" spans="1:20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36"/>
        <v>39</v>
      </c>
      <c r="P444">
        <f t="shared" si="37"/>
        <v>393.59</v>
      </c>
      <c r="Q444" s="8">
        <f t="shared" si="38"/>
        <v>42024.888692129629</v>
      </c>
      <c r="R444" s="8">
        <f t="shared" si="39"/>
        <v>42054.888692129629</v>
      </c>
      <c r="S444" t="str">
        <f t="shared" si="40"/>
        <v>film &amp; video</v>
      </c>
      <c r="T444" t="str">
        <f t="shared" si="41"/>
        <v>animation</v>
      </c>
    </row>
    <row r="445" spans="1:20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36"/>
        <v>0</v>
      </c>
      <c r="P445">
        <f t="shared" si="37"/>
        <v>5</v>
      </c>
      <c r="Q445" s="8">
        <f t="shared" si="38"/>
        <v>41650.015057870369</v>
      </c>
      <c r="R445" s="8">
        <f t="shared" si="39"/>
        <v>41680.015057870369</v>
      </c>
      <c r="S445" t="str">
        <f t="shared" si="40"/>
        <v>film &amp; video</v>
      </c>
      <c r="T445" t="str">
        <f t="shared" si="41"/>
        <v>animation</v>
      </c>
    </row>
    <row r="446" spans="1:20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36"/>
        <v>5</v>
      </c>
      <c r="P446">
        <f t="shared" si="37"/>
        <v>50</v>
      </c>
      <c r="Q446" s="8">
        <f t="shared" si="38"/>
        <v>40894.906956018516</v>
      </c>
      <c r="R446" s="8">
        <f t="shared" si="39"/>
        <v>40954.906956018516</v>
      </c>
      <c r="S446" t="str">
        <f t="shared" si="40"/>
        <v>film &amp; video</v>
      </c>
      <c r="T446" t="str">
        <f t="shared" si="41"/>
        <v>animation</v>
      </c>
    </row>
    <row r="447" spans="1:20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36"/>
        <v>0</v>
      </c>
      <c r="P447">
        <f t="shared" si="37"/>
        <v>1</v>
      </c>
      <c r="Q447" s="8">
        <f t="shared" si="38"/>
        <v>42130.335358796292</v>
      </c>
      <c r="R447" s="8">
        <f t="shared" si="39"/>
        <v>42145.335358796292</v>
      </c>
      <c r="S447" t="str">
        <f t="shared" si="40"/>
        <v>film &amp; video</v>
      </c>
      <c r="T447" t="str">
        <f t="shared" si="41"/>
        <v>animation</v>
      </c>
    </row>
    <row r="448" spans="1:20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36"/>
        <v>7</v>
      </c>
      <c r="P448">
        <f t="shared" si="37"/>
        <v>47.88</v>
      </c>
      <c r="Q448" s="8">
        <f t="shared" si="38"/>
        <v>42037.083564814813</v>
      </c>
      <c r="R448" s="8">
        <f t="shared" si="39"/>
        <v>42067.083564814813</v>
      </c>
      <c r="S448" t="str">
        <f t="shared" si="40"/>
        <v>film &amp; video</v>
      </c>
      <c r="T448" t="str">
        <f t="shared" si="41"/>
        <v>animation</v>
      </c>
    </row>
    <row r="449" spans="1:20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36"/>
        <v>0</v>
      </c>
      <c r="P449">
        <f t="shared" si="37"/>
        <v>5</v>
      </c>
      <c r="Q449" s="8">
        <f t="shared" si="38"/>
        <v>41331.555127314816</v>
      </c>
      <c r="R449" s="8">
        <f t="shared" si="39"/>
        <v>41356.513460648144</v>
      </c>
      <c r="S449" t="str">
        <f t="shared" si="40"/>
        <v>film &amp; video</v>
      </c>
      <c r="T449" t="str">
        <f t="shared" si="41"/>
        <v>animation</v>
      </c>
    </row>
    <row r="450" spans="1:20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36"/>
        <v>3</v>
      </c>
      <c r="P450">
        <f t="shared" si="37"/>
        <v>20.5</v>
      </c>
      <c r="Q450" s="8">
        <f t="shared" si="38"/>
        <v>41753.758043981477</v>
      </c>
      <c r="R450" s="8">
        <f t="shared" si="39"/>
        <v>41773.758043981477</v>
      </c>
      <c r="S450" t="str">
        <f t="shared" si="40"/>
        <v>film &amp; video</v>
      </c>
      <c r="T450" t="str">
        <f t="shared" si="41"/>
        <v>animation</v>
      </c>
    </row>
    <row r="451" spans="1:20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42">ROUND(E451/D451*100,0)</f>
        <v>2</v>
      </c>
      <c r="P451">
        <f t="shared" ref="P451:P514" si="43">ROUND(E451/L451,2)</f>
        <v>9</v>
      </c>
      <c r="Q451" s="8">
        <f t="shared" ref="Q451:Q514" si="44">(((J451/60)/60)/24)+DATE(1970,1,1)</f>
        <v>41534.568113425928</v>
      </c>
      <c r="R451" s="8">
        <f t="shared" ref="R451:R514" si="45">(((I451/60)/60)/24)+DATE(1970,1,1)</f>
        <v>41564.568113425928</v>
      </c>
      <c r="S451" t="str">
        <f t="shared" ref="S451:S514" si="46">LEFT(N451,SEARCH("/",N451)-1)</f>
        <v>film &amp; video</v>
      </c>
      <c r="T451" t="str">
        <f t="shared" ref="T451:T514" si="47">RIGHT(N451,LEN(N451)-SEARCH("/",N451))</f>
        <v>animation</v>
      </c>
    </row>
    <row r="452" spans="1:20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42"/>
        <v>1</v>
      </c>
      <c r="P452">
        <f t="shared" si="43"/>
        <v>56.57</v>
      </c>
      <c r="Q452" s="8">
        <f t="shared" si="44"/>
        <v>41654.946759259255</v>
      </c>
      <c r="R452" s="8">
        <f t="shared" si="45"/>
        <v>41684.946759259255</v>
      </c>
      <c r="S452" t="str">
        <f t="shared" si="46"/>
        <v>film &amp; video</v>
      </c>
      <c r="T452" t="str">
        <f t="shared" si="47"/>
        <v>animation</v>
      </c>
    </row>
    <row r="453" spans="1:20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42"/>
        <v>0</v>
      </c>
      <c r="P453" t="e">
        <f t="shared" si="43"/>
        <v>#DIV/0!</v>
      </c>
      <c r="Q453" s="8">
        <f t="shared" si="44"/>
        <v>41634.715173611112</v>
      </c>
      <c r="R453" s="8">
        <f t="shared" si="45"/>
        <v>41664.715173611112</v>
      </c>
      <c r="S453" t="str">
        <f t="shared" si="46"/>
        <v>film &amp; video</v>
      </c>
      <c r="T453" t="str">
        <f t="shared" si="47"/>
        <v>animation</v>
      </c>
    </row>
    <row r="454" spans="1:20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42"/>
        <v>64</v>
      </c>
      <c r="P454">
        <f t="shared" si="43"/>
        <v>40</v>
      </c>
      <c r="Q454" s="8">
        <f t="shared" si="44"/>
        <v>42107.703877314809</v>
      </c>
      <c r="R454" s="8">
        <f t="shared" si="45"/>
        <v>42137.703877314809</v>
      </c>
      <c r="S454" t="str">
        <f t="shared" si="46"/>
        <v>film &amp; video</v>
      </c>
      <c r="T454" t="str">
        <f t="shared" si="47"/>
        <v>animation</v>
      </c>
    </row>
    <row r="455" spans="1:20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42"/>
        <v>0</v>
      </c>
      <c r="P455">
        <f t="shared" si="43"/>
        <v>13</v>
      </c>
      <c r="Q455" s="8">
        <f t="shared" si="44"/>
        <v>42038.824988425928</v>
      </c>
      <c r="R455" s="8">
        <f t="shared" si="45"/>
        <v>42054.824988425928</v>
      </c>
      <c r="S455" t="str">
        <f t="shared" si="46"/>
        <v>film &amp; video</v>
      </c>
      <c r="T455" t="str">
        <f t="shared" si="47"/>
        <v>animation</v>
      </c>
    </row>
    <row r="456" spans="1:20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42"/>
        <v>1</v>
      </c>
      <c r="P456">
        <f t="shared" si="43"/>
        <v>16.399999999999999</v>
      </c>
      <c r="Q456" s="8">
        <f t="shared" si="44"/>
        <v>41938.717256944445</v>
      </c>
      <c r="R456" s="8">
        <f t="shared" si="45"/>
        <v>41969.551388888889</v>
      </c>
      <c r="S456" t="str">
        <f t="shared" si="46"/>
        <v>film &amp; video</v>
      </c>
      <c r="T456" t="str">
        <f t="shared" si="47"/>
        <v>animation</v>
      </c>
    </row>
    <row r="457" spans="1:20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42"/>
        <v>0</v>
      </c>
      <c r="P457">
        <f t="shared" si="43"/>
        <v>22.5</v>
      </c>
      <c r="Q457" s="8">
        <f t="shared" si="44"/>
        <v>40971.002569444441</v>
      </c>
      <c r="R457" s="8">
        <f t="shared" si="45"/>
        <v>41016.021527777775</v>
      </c>
      <c r="S457" t="str">
        <f t="shared" si="46"/>
        <v>film &amp; video</v>
      </c>
      <c r="T457" t="str">
        <f t="shared" si="47"/>
        <v>animation</v>
      </c>
    </row>
    <row r="458" spans="1:20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42"/>
        <v>1</v>
      </c>
      <c r="P458">
        <f t="shared" si="43"/>
        <v>20.329999999999998</v>
      </c>
      <c r="Q458" s="8">
        <f t="shared" si="44"/>
        <v>41547.694456018515</v>
      </c>
      <c r="R458" s="8">
        <f t="shared" si="45"/>
        <v>41569.165972222225</v>
      </c>
      <c r="S458" t="str">
        <f t="shared" si="46"/>
        <v>film &amp; video</v>
      </c>
      <c r="T458" t="str">
        <f t="shared" si="47"/>
        <v>animation</v>
      </c>
    </row>
    <row r="459" spans="1:20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42"/>
        <v>0</v>
      </c>
      <c r="P459" t="e">
        <f t="shared" si="43"/>
        <v>#DIV/0!</v>
      </c>
      <c r="Q459" s="8">
        <f t="shared" si="44"/>
        <v>41837.767500000002</v>
      </c>
      <c r="R459" s="8">
        <f t="shared" si="45"/>
        <v>41867.767500000002</v>
      </c>
      <c r="S459" t="str">
        <f t="shared" si="46"/>
        <v>film &amp; video</v>
      </c>
      <c r="T459" t="str">
        <f t="shared" si="47"/>
        <v>animation</v>
      </c>
    </row>
    <row r="460" spans="1:20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42"/>
        <v>8</v>
      </c>
      <c r="P460">
        <f t="shared" si="43"/>
        <v>16.760000000000002</v>
      </c>
      <c r="Q460" s="8">
        <f t="shared" si="44"/>
        <v>41378.69976851852</v>
      </c>
      <c r="R460" s="8">
        <f t="shared" si="45"/>
        <v>41408.69976851852</v>
      </c>
      <c r="S460" t="str">
        <f t="shared" si="46"/>
        <v>film &amp; video</v>
      </c>
      <c r="T460" t="str">
        <f t="shared" si="47"/>
        <v>animation</v>
      </c>
    </row>
    <row r="461" spans="1:20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42"/>
        <v>0</v>
      </c>
      <c r="P461">
        <f t="shared" si="43"/>
        <v>25</v>
      </c>
      <c r="Q461" s="8">
        <f t="shared" si="44"/>
        <v>40800.6403587963</v>
      </c>
      <c r="R461" s="8">
        <f t="shared" si="45"/>
        <v>40860.682025462964</v>
      </c>
      <c r="S461" t="str">
        <f t="shared" si="46"/>
        <v>film &amp; video</v>
      </c>
      <c r="T461" t="str">
        <f t="shared" si="47"/>
        <v>animation</v>
      </c>
    </row>
    <row r="462" spans="1:20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42"/>
        <v>0</v>
      </c>
      <c r="P462">
        <f t="shared" si="43"/>
        <v>12.5</v>
      </c>
      <c r="Q462" s="8">
        <f t="shared" si="44"/>
        <v>41759.542534722219</v>
      </c>
      <c r="R462" s="8">
        <f t="shared" si="45"/>
        <v>41791.166666666664</v>
      </c>
      <c r="S462" t="str">
        <f t="shared" si="46"/>
        <v>film &amp; video</v>
      </c>
      <c r="T462" t="str">
        <f t="shared" si="47"/>
        <v>animation</v>
      </c>
    </row>
    <row r="463" spans="1:20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42"/>
        <v>0</v>
      </c>
      <c r="P463" t="e">
        <f t="shared" si="43"/>
        <v>#DIV/0!</v>
      </c>
      <c r="Q463" s="8">
        <f t="shared" si="44"/>
        <v>41407.84684027778</v>
      </c>
      <c r="R463" s="8">
        <f t="shared" si="45"/>
        <v>41427.84684027778</v>
      </c>
      <c r="S463" t="str">
        <f t="shared" si="46"/>
        <v>film &amp; video</v>
      </c>
      <c r="T463" t="str">
        <f t="shared" si="47"/>
        <v>animation</v>
      </c>
    </row>
    <row r="464" spans="1:20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42"/>
        <v>0</v>
      </c>
      <c r="P464" t="e">
        <f t="shared" si="43"/>
        <v>#DIV/0!</v>
      </c>
      <c r="Q464" s="8">
        <f t="shared" si="44"/>
        <v>40705.126631944448</v>
      </c>
      <c r="R464" s="8">
        <f t="shared" si="45"/>
        <v>40765.126631944448</v>
      </c>
      <c r="S464" t="str">
        <f t="shared" si="46"/>
        <v>film &amp; video</v>
      </c>
      <c r="T464" t="str">
        <f t="shared" si="47"/>
        <v>animation</v>
      </c>
    </row>
    <row r="465" spans="1:20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42"/>
        <v>2</v>
      </c>
      <c r="P465">
        <f t="shared" si="43"/>
        <v>113.64</v>
      </c>
      <c r="Q465" s="8">
        <f t="shared" si="44"/>
        <v>40750.710104166668</v>
      </c>
      <c r="R465" s="8">
        <f t="shared" si="45"/>
        <v>40810.710104166668</v>
      </c>
      <c r="S465" t="str">
        <f t="shared" si="46"/>
        <v>film &amp; video</v>
      </c>
      <c r="T465" t="str">
        <f t="shared" si="47"/>
        <v>animation</v>
      </c>
    </row>
    <row r="466" spans="1:20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42"/>
        <v>0</v>
      </c>
      <c r="P466">
        <f t="shared" si="43"/>
        <v>1</v>
      </c>
      <c r="Q466" s="8">
        <f t="shared" si="44"/>
        <v>42488.848784722228</v>
      </c>
      <c r="R466" s="8">
        <f t="shared" si="45"/>
        <v>42508.848784722228</v>
      </c>
      <c r="S466" t="str">
        <f t="shared" si="46"/>
        <v>film &amp; video</v>
      </c>
      <c r="T466" t="str">
        <f t="shared" si="47"/>
        <v>animation</v>
      </c>
    </row>
    <row r="467" spans="1:20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42"/>
        <v>27</v>
      </c>
      <c r="P467">
        <f t="shared" si="43"/>
        <v>17.25</v>
      </c>
      <c r="Q467" s="8">
        <f t="shared" si="44"/>
        <v>41801.120069444441</v>
      </c>
      <c r="R467" s="8">
        <f t="shared" si="45"/>
        <v>41817.120069444441</v>
      </c>
      <c r="S467" t="str">
        <f t="shared" si="46"/>
        <v>film &amp; video</v>
      </c>
      <c r="T467" t="str">
        <f t="shared" si="47"/>
        <v>animation</v>
      </c>
    </row>
    <row r="468" spans="1:20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42"/>
        <v>1</v>
      </c>
      <c r="P468">
        <f t="shared" si="43"/>
        <v>15.2</v>
      </c>
      <c r="Q468" s="8">
        <f t="shared" si="44"/>
        <v>41129.942870370374</v>
      </c>
      <c r="R468" s="8">
        <f t="shared" si="45"/>
        <v>41159.942870370374</v>
      </c>
      <c r="S468" t="str">
        <f t="shared" si="46"/>
        <v>film &amp; video</v>
      </c>
      <c r="T468" t="str">
        <f t="shared" si="47"/>
        <v>animation</v>
      </c>
    </row>
    <row r="469" spans="1:20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42"/>
        <v>22</v>
      </c>
      <c r="P469">
        <f t="shared" si="43"/>
        <v>110.64</v>
      </c>
      <c r="Q469" s="8">
        <f t="shared" si="44"/>
        <v>41135.679791666669</v>
      </c>
      <c r="R469" s="8">
        <f t="shared" si="45"/>
        <v>41180.679791666669</v>
      </c>
      <c r="S469" t="str">
        <f t="shared" si="46"/>
        <v>film &amp; video</v>
      </c>
      <c r="T469" t="str">
        <f t="shared" si="47"/>
        <v>animation</v>
      </c>
    </row>
    <row r="470" spans="1:20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42"/>
        <v>0</v>
      </c>
      <c r="P470" t="e">
        <f t="shared" si="43"/>
        <v>#DIV/0!</v>
      </c>
      <c r="Q470" s="8">
        <f t="shared" si="44"/>
        <v>41041.167627314811</v>
      </c>
      <c r="R470" s="8">
        <f t="shared" si="45"/>
        <v>41101.160474537035</v>
      </c>
      <c r="S470" t="str">
        <f t="shared" si="46"/>
        <v>film &amp; video</v>
      </c>
      <c r="T470" t="str">
        <f t="shared" si="47"/>
        <v>animation</v>
      </c>
    </row>
    <row r="471" spans="1:20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42"/>
        <v>0</v>
      </c>
      <c r="P471" t="e">
        <f t="shared" si="43"/>
        <v>#DIV/0!</v>
      </c>
      <c r="Q471" s="8">
        <f t="shared" si="44"/>
        <v>41827.989861111113</v>
      </c>
      <c r="R471" s="8">
        <f t="shared" si="45"/>
        <v>41887.989861111113</v>
      </c>
      <c r="S471" t="str">
        <f t="shared" si="46"/>
        <v>film &amp; video</v>
      </c>
      <c r="T471" t="str">
        <f t="shared" si="47"/>
        <v>animation</v>
      </c>
    </row>
    <row r="472" spans="1:20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42"/>
        <v>1</v>
      </c>
      <c r="P472">
        <f t="shared" si="43"/>
        <v>25.5</v>
      </c>
      <c r="Q472" s="8">
        <f t="shared" si="44"/>
        <v>41605.167696759258</v>
      </c>
      <c r="R472" s="8">
        <f t="shared" si="45"/>
        <v>41655.166666666664</v>
      </c>
      <c r="S472" t="str">
        <f t="shared" si="46"/>
        <v>film &amp; video</v>
      </c>
      <c r="T472" t="str">
        <f t="shared" si="47"/>
        <v>animation</v>
      </c>
    </row>
    <row r="473" spans="1:20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42"/>
        <v>12</v>
      </c>
      <c r="P473">
        <f t="shared" si="43"/>
        <v>38.479999999999997</v>
      </c>
      <c r="Q473" s="8">
        <f t="shared" si="44"/>
        <v>41703.721979166665</v>
      </c>
      <c r="R473" s="8">
        <f t="shared" si="45"/>
        <v>41748.680312500001</v>
      </c>
      <c r="S473" t="str">
        <f t="shared" si="46"/>
        <v>film &amp; video</v>
      </c>
      <c r="T473" t="str">
        <f t="shared" si="47"/>
        <v>animation</v>
      </c>
    </row>
    <row r="474" spans="1:20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42"/>
        <v>18</v>
      </c>
      <c r="P474">
        <f t="shared" si="43"/>
        <v>28.2</v>
      </c>
      <c r="Q474" s="8">
        <f t="shared" si="44"/>
        <v>41844.922662037039</v>
      </c>
      <c r="R474" s="8">
        <f t="shared" si="45"/>
        <v>41874.922662037039</v>
      </c>
      <c r="S474" t="str">
        <f t="shared" si="46"/>
        <v>film &amp; video</v>
      </c>
      <c r="T474" t="str">
        <f t="shared" si="47"/>
        <v>animation</v>
      </c>
    </row>
    <row r="475" spans="1:20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42"/>
        <v>3</v>
      </c>
      <c r="P475">
        <f t="shared" si="43"/>
        <v>61.5</v>
      </c>
      <c r="Q475" s="8">
        <f t="shared" si="44"/>
        <v>41869.698136574072</v>
      </c>
      <c r="R475" s="8">
        <f t="shared" si="45"/>
        <v>41899.698136574072</v>
      </c>
      <c r="S475" t="str">
        <f t="shared" si="46"/>
        <v>film &amp; video</v>
      </c>
      <c r="T475" t="str">
        <f t="shared" si="47"/>
        <v>animation</v>
      </c>
    </row>
    <row r="476" spans="1:20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42"/>
        <v>0</v>
      </c>
      <c r="P476">
        <f t="shared" si="43"/>
        <v>1</v>
      </c>
      <c r="Q476" s="8">
        <f t="shared" si="44"/>
        <v>42753.329039351855</v>
      </c>
      <c r="R476" s="8">
        <f t="shared" si="45"/>
        <v>42783.329039351855</v>
      </c>
      <c r="S476" t="str">
        <f t="shared" si="46"/>
        <v>film &amp; video</v>
      </c>
      <c r="T476" t="str">
        <f t="shared" si="47"/>
        <v>animation</v>
      </c>
    </row>
    <row r="477" spans="1:20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42"/>
        <v>0</v>
      </c>
      <c r="P477" t="e">
        <f t="shared" si="43"/>
        <v>#DIV/0!</v>
      </c>
      <c r="Q477" s="8">
        <f t="shared" si="44"/>
        <v>42100.086145833338</v>
      </c>
      <c r="R477" s="8">
        <f t="shared" si="45"/>
        <v>42130.086145833338</v>
      </c>
      <c r="S477" t="str">
        <f t="shared" si="46"/>
        <v>film &amp; video</v>
      </c>
      <c r="T477" t="str">
        <f t="shared" si="47"/>
        <v>animation</v>
      </c>
    </row>
    <row r="478" spans="1:20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42"/>
        <v>2</v>
      </c>
      <c r="P478">
        <f t="shared" si="43"/>
        <v>39.57</v>
      </c>
      <c r="Q478" s="8">
        <f t="shared" si="44"/>
        <v>41757.975011574075</v>
      </c>
      <c r="R478" s="8">
        <f t="shared" si="45"/>
        <v>41793.165972222225</v>
      </c>
      <c r="S478" t="str">
        <f t="shared" si="46"/>
        <v>film &amp; video</v>
      </c>
      <c r="T478" t="str">
        <f t="shared" si="47"/>
        <v>animation</v>
      </c>
    </row>
    <row r="479" spans="1:20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42"/>
        <v>0</v>
      </c>
      <c r="P479" t="e">
        <f t="shared" si="43"/>
        <v>#DIV/0!</v>
      </c>
      <c r="Q479" s="8">
        <f t="shared" si="44"/>
        <v>40987.83488425926</v>
      </c>
      <c r="R479" s="8">
        <f t="shared" si="45"/>
        <v>41047.83488425926</v>
      </c>
      <c r="S479" t="str">
        <f t="shared" si="46"/>
        <v>film &amp; video</v>
      </c>
      <c r="T479" t="str">
        <f t="shared" si="47"/>
        <v>animation</v>
      </c>
    </row>
    <row r="480" spans="1:20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42"/>
        <v>0</v>
      </c>
      <c r="P480" t="e">
        <f t="shared" si="43"/>
        <v>#DIV/0!</v>
      </c>
      <c r="Q480" s="8">
        <f t="shared" si="44"/>
        <v>42065.910983796297</v>
      </c>
      <c r="R480" s="8">
        <f t="shared" si="45"/>
        <v>42095.869317129633</v>
      </c>
      <c r="S480" t="str">
        <f t="shared" si="46"/>
        <v>film &amp; video</v>
      </c>
      <c r="T480" t="str">
        <f t="shared" si="47"/>
        <v>animation</v>
      </c>
    </row>
    <row r="481" spans="1:20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42"/>
        <v>33</v>
      </c>
      <c r="P481">
        <f t="shared" si="43"/>
        <v>88.8</v>
      </c>
      <c r="Q481" s="8">
        <f t="shared" si="44"/>
        <v>41904.407812500001</v>
      </c>
      <c r="R481" s="8">
        <f t="shared" si="45"/>
        <v>41964.449479166666</v>
      </c>
      <c r="S481" t="str">
        <f t="shared" si="46"/>
        <v>film &amp; video</v>
      </c>
      <c r="T481" t="str">
        <f t="shared" si="47"/>
        <v>animation</v>
      </c>
    </row>
    <row r="482" spans="1:20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42"/>
        <v>19</v>
      </c>
      <c r="P482">
        <f t="shared" si="43"/>
        <v>55.46</v>
      </c>
      <c r="Q482" s="8">
        <f t="shared" si="44"/>
        <v>41465.500173611108</v>
      </c>
      <c r="R482" s="8">
        <f t="shared" si="45"/>
        <v>41495.500173611108</v>
      </c>
      <c r="S482" t="str">
        <f t="shared" si="46"/>
        <v>film &amp; video</v>
      </c>
      <c r="T482" t="str">
        <f t="shared" si="47"/>
        <v>animation</v>
      </c>
    </row>
    <row r="483" spans="1:20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42"/>
        <v>6</v>
      </c>
      <c r="P483">
        <f t="shared" si="43"/>
        <v>87.14</v>
      </c>
      <c r="Q483" s="8">
        <f t="shared" si="44"/>
        <v>41162.672326388885</v>
      </c>
      <c r="R483" s="8">
        <f t="shared" si="45"/>
        <v>41192.672326388885</v>
      </c>
      <c r="S483" t="str">
        <f t="shared" si="46"/>
        <v>film &amp; video</v>
      </c>
      <c r="T483" t="str">
        <f t="shared" si="47"/>
        <v>animation</v>
      </c>
    </row>
    <row r="484" spans="1:20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42"/>
        <v>0</v>
      </c>
      <c r="P484">
        <f t="shared" si="43"/>
        <v>10</v>
      </c>
      <c r="Q484" s="8">
        <f t="shared" si="44"/>
        <v>42447.896875000006</v>
      </c>
      <c r="R484" s="8">
        <f t="shared" si="45"/>
        <v>42474.606944444444</v>
      </c>
      <c r="S484" t="str">
        <f t="shared" si="46"/>
        <v>film &amp; video</v>
      </c>
      <c r="T484" t="str">
        <f t="shared" si="47"/>
        <v>animation</v>
      </c>
    </row>
    <row r="485" spans="1:20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42"/>
        <v>50</v>
      </c>
      <c r="P485">
        <f t="shared" si="43"/>
        <v>51.22</v>
      </c>
      <c r="Q485" s="8">
        <f t="shared" si="44"/>
        <v>41243.197592592594</v>
      </c>
      <c r="R485" s="8">
        <f t="shared" si="45"/>
        <v>41303.197592592594</v>
      </c>
      <c r="S485" t="str">
        <f t="shared" si="46"/>
        <v>film &amp; video</v>
      </c>
      <c r="T485" t="str">
        <f t="shared" si="47"/>
        <v>animation</v>
      </c>
    </row>
    <row r="486" spans="1:20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42"/>
        <v>0</v>
      </c>
      <c r="P486">
        <f t="shared" si="43"/>
        <v>13.55</v>
      </c>
      <c r="Q486" s="8">
        <f t="shared" si="44"/>
        <v>42272.93949074074</v>
      </c>
      <c r="R486" s="8">
        <f t="shared" si="45"/>
        <v>42313.981157407412</v>
      </c>
      <c r="S486" t="str">
        <f t="shared" si="46"/>
        <v>film &amp; video</v>
      </c>
      <c r="T486" t="str">
        <f t="shared" si="47"/>
        <v>animation</v>
      </c>
    </row>
    <row r="487" spans="1:20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42"/>
        <v>22</v>
      </c>
      <c r="P487">
        <f t="shared" si="43"/>
        <v>66.52</v>
      </c>
      <c r="Q487" s="8">
        <f t="shared" si="44"/>
        <v>41381.50577546296</v>
      </c>
      <c r="R487" s="8">
        <f t="shared" si="45"/>
        <v>41411.50577546296</v>
      </c>
      <c r="S487" t="str">
        <f t="shared" si="46"/>
        <v>film &amp; video</v>
      </c>
      <c r="T487" t="str">
        <f t="shared" si="47"/>
        <v>animation</v>
      </c>
    </row>
    <row r="488" spans="1:20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42"/>
        <v>0</v>
      </c>
      <c r="P488">
        <f t="shared" si="43"/>
        <v>50</v>
      </c>
      <c r="Q488" s="8">
        <f t="shared" si="44"/>
        <v>41761.94258101852</v>
      </c>
      <c r="R488" s="8">
        <f t="shared" si="45"/>
        <v>41791.94258101852</v>
      </c>
      <c r="S488" t="str">
        <f t="shared" si="46"/>
        <v>film &amp; video</v>
      </c>
      <c r="T488" t="str">
        <f t="shared" si="47"/>
        <v>animation</v>
      </c>
    </row>
    <row r="489" spans="1:20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42"/>
        <v>0</v>
      </c>
      <c r="P489" t="e">
        <f t="shared" si="43"/>
        <v>#DIV/0!</v>
      </c>
      <c r="Q489" s="8">
        <f t="shared" si="44"/>
        <v>42669.594837962963</v>
      </c>
      <c r="R489" s="8">
        <f t="shared" si="45"/>
        <v>42729.636504629627</v>
      </c>
      <c r="S489" t="str">
        <f t="shared" si="46"/>
        <v>film &amp; video</v>
      </c>
      <c r="T489" t="str">
        <f t="shared" si="47"/>
        <v>animation</v>
      </c>
    </row>
    <row r="490" spans="1:20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42"/>
        <v>0</v>
      </c>
      <c r="P490" t="e">
        <f t="shared" si="43"/>
        <v>#DIV/0!</v>
      </c>
      <c r="Q490" s="8">
        <f t="shared" si="44"/>
        <v>42714.054398148146</v>
      </c>
      <c r="R490" s="8">
        <f t="shared" si="45"/>
        <v>42744.054398148146</v>
      </c>
      <c r="S490" t="str">
        <f t="shared" si="46"/>
        <v>film &amp; video</v>
      </c>
      <c r="T490" t="str">
        <f t="shared" si="47"/>
        <v>animation</v>
      </c>
    </row>
    <row r="491" spans="1:20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42"/>
        <v>0</v>
      </c>
      <c r="P491">
        <f t="shared" si="43"/>
        <v>71.67</v>
      </c>
      <c r="Q491" s="8">
        <f t="shared" si="44"/>
        <v>40882.481666666667</v>
      </c>
      <c r="R491" s="8">
        <f t="shared" si="45"/>
        <v>40913.481249999997</v>
      </c>
      <c r="S491" t="str">
        <f t="shared" si="46"/>
        <v>film &amp; video</v>
      </c>
      <c r="T491" t="str">
        <f t="shared" si="47"/>
        <v>animation</v>
      </c>
    </row>
    <row r="492" spans="1:20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42"/>
        <v>0</v>
      </c>
      <c r="P492" t="e">
        <f t="shared" si="43"/>
        <v>#DIV/0!</v>
      </c>
      <c r="Q492" s="8">
        <f t="shared" si="44"/>
        <v>41113.968576388892</v>
      </c>
      <c r="R492" s="8">
        <f t="shared" si="45"/>
        <v>41143.968576388892</v>
      </c>
      <c r="S492" t="str">
        <f t="shared" si="46"/>
        <v>film &amp; video</v>
      </c>
      <c r="T492" t="str">
        <f t="shared" si="47"/>
        <v>animation</v>
      </c>
    </row>
    <row r="493" spans="1:20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42"/>
        <v>0</v>
      </c>
      <c r="P493" t="e">
        <f t="shared" si="43"/>
        <v>#DIV/0!</v>
      </c>
      <c r="Q493" s="8">
        <f t="shared" si="44"/>
        <v>42366.982627314821</v>
      </c>
      <c r="R493" s="8">
        <f t="shared" si="45"/>
        <v>42396.982627314821</v>
      </c>
      <c r="S493" t="str">
        <f t="shared" si="46"/>
        <v>film &amp; video</v>
      </c>
      <c r="T493" t="str">
        <f t="shared" si="47"/>
        <v>animation</v>
      </c>
    </row>
    <row r="494" spans="1:20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42"/>
        <v>0</v>
      </c>
      <c r="P494" t="e">
        <f t="shared" si="43"/>
        <v>#DIV/0!</v>
      </c>
      <c r="Q494" s="8">
        <f t="shared" si="44"/>
        <v>42596.03506944445</v>
      </c>
      <c r="R494" s="8">
        <f t="shared" si="45"/>
        <v>42656.03506944445</v>
      </c>
      <c r="S494" t="str">
        <f t="shared" si="46"/>
        <v>film &amp; video</v>
      </c>
      <c r="T494" t="str">
        <f t="shared" si="47"/>
        <v>animation</v>
      </c>
    </row>
    <row r="495" spans="1:20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42"/>
        <v>0</v>
      </c>
      <c r="P495" t="e">
        <f t="shared" si="43"/>
        <v>#DIV/0!</v>
      </c>
      <c r="Q495" s="8">
        <f t="shared" si="44"/>
        <v>42114.726134259254</v>
      </c>
      <c r="R495" s="8">
        <f t="shared" si="45"/>
        <v>42144.726134259254</v>
      </c>
      <c r="S495" t="str">
        <f t="shared" si="46"/>
        <v>film &amp; video</v>
      </c>
      <c r="T495" t="str">
        <f t="shared" si="47"/>
        <v>animation</v>
      </c>
    </row>
    <row r="496" spans="1:20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42"/>
        <v>0</v>
      </c>
      <c r="P496">
        <f t="shared" si="43"/>
        <v>10.33</v>
      </c>
      <c r="Q496" s="8">
        <f t="shared" si="44"/>
        <v>41799.830613425926</v>
      </c>
      <c r="R496" s="8">
        <f t="shared" si="45"/>
        <v>41823.125</v>
      </c>
      <c r="S496" t="str">
        <f t="shared" si="46"/>
        <v>film &amp; video</v>
      </c>
      <c r="T496" t="str">
        <f t="shared" si="47"/>
        <v>animation</v>
      </c>
    </row>
    <row r="497" spans="1:20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42"/>
        <v>0</v>
      </c>
      <c r="P497" t="e">
        <f t="shared" si="43"/>
        <v>#DIV/0!</v>
      </c>
      <c r="Q497" s="8">
        <f t="shared" si="44"/>
        <v>42171.827604166669</v>
      </c>
      <c r="R497" s="8">
        <f t="shared" si="45"/>
        <v>42201.827604166669</v>
      </c>
      <c r="S497" t="str">
        <f t="shared" si="46"/>
        <v>film &amp; video</v>
      </c>
      <c r="T497" t="str">
        <f t="shared" si="47"/>
        <v>animation</v>
      </c>
    </row>
    <row r="498" spans="1:20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42"/>
        <v>0</v>
      </c>
      <c r="P498">
        <f t="shared" si="43"/>
        <v>1</v>
      </c>
      <c r="Q498" s="8">
        <f t="shared" si="44"/>
        <v>41620.93141203704</v>
      </c>
      <c r="R498" s="8">
        <f t="shared" si="45"/>
        <v>41680.93141203704</v>
      </c>
      <c r="S498" t="str">
        <f t="shared" si="46"/>
        <v>film &amp; video</v>
      </c>
      <c r="T498" t="str">
        <f t="shared" si="47"/>
        <v>animation</v>
      </c>
    </row>
    <row r="499" spans="1:20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42"/>
        <v>1</v>
      </c>
      <c r="P499">
        <f t="shared" si="43"/>
        <v>10</v>
      </c>
      <c r="Q499" s="8">
        <f t="shared" si="44"/>
        <v>41945.037789351853</v>
      </c>
      <c r="R499" s="8">
        <f t="shared" si="45"/>
        <v>41998.208333333328</v>
      </c>
      <c r="S499" t="str">
        <f t="shared" si="46"/>
        <v>film &amp; video</v>
      </c>
      <c r="T499" t="str">
        <f t="shared" si="47"/>
        <v>animation</v>
      </c>
    </row>
    <row r="500" spans="1:20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42"/>
        <v>5</v>
      </c>
      <c r="P500">
        <f t="shared" si="43"/>
        <v>136.09</v>
      </c>
      <c r="Q500" s="8">
        <f t="shared" si="44"/>
        <v>40858.762141203704</v>
      </c>
      <c r="R500" s="8">
        <f t="shared" si="45"/>
        <v>40900.762141203704</v>
      </c>
      <c r="S500" t="str">
        <f t="shared" si="46"/>
        <v>film &amp; video</v>
      </c>
      <c r="T500" t="str">
        <f t="shared" si="47"/>
        <v>animation</v>
      </c>
    </row>
    <row r="501" spans="1:20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42"/>
        <v>10</v>
      </c>
      <c r="P501">
        <f t="shared" si="43"/>
        <v>73.459999999999994</v>
      </c>
      <c r="Q501" s="8">
        <f t="shared" si="44"/>
        <v>40043.895462962959</v>
      </c>
      <c r="R501" s="8">
        <f t="shared" si="45"/>
        <v>40098.874305555553</v>
      </c>
      <c r="S501" t="str">
        <f t="shared" si="46"/>
        <v>film &amp; video</v>
      </c>
      <c r="T501" t="str">
        <f t="shared" si="47"/>
        <v>animation</v>
      </c>
    </row>
    <row r="502" spans="1:20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42"/>
        <v>3</v>
      </c>
      <c r="P502">
        <f t="shared" si="43"/>
        <v>53.75</v>
      </c>
      <c r="Q502" s="8">
        <f t="shared" si="44"/>
        <v>40247.886006944449</v>
      </c>
      <c r="R502" s="8">
        <f t="shared" si="45"/>
        <v>40306.927777777775</v>
      </c>
      <c r="S502" t="str">
        <f t="shared" si="46"/>
        <v>film &amp; video</v>
      </c>
      <c r="T502" t="str">
        <f t="shared" si="47"/>
        <v>animation</v>
      </c>
    </row>
    <row r="503" spans="1:20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42"/>
        <v>0</v>
      </c>
      <c r="P503" t="e">
        <f t="shared" si="43"/>
        <v>#DIV/0!</v>
      </c>
      <c r="Q503" s="8">
        <f t="shared" si="44"/>
        <v>40703.234386574077</v>
      </c>
      <c r="R503" s="8">
        <f t="shared" si="45"/>
        <v>40733.234386574077</v>
      </c>
      <c r="S503" t="str">
        <f t="shared" si="46"/>
        <v>film &amp; video</v>
      </c>
      <c r="T503" t="str">
        <f t="shared" si="47"/>
        <v>animation</v>
      </c>
    </row>
    <row r="504" spans="1:20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42"/>
        <v>1</v>
      </c>
      <c r="P504">
        <f t="shared" si="43"/>
        <v>57.5</v>
      </c>
      <c r="Q504" s="8">
        <f t="shared" si="44"/>
        <v>40956.553530092591</v>
      </c>
      <c r="R504" s="8">
        <f t="shared" si="45"/>
        <v>40986.511863425927</v>
      </c>
      <c r="S504" t="str">
        <f t="shared" si="46"/>
        <v>film &amp; video</v>
      </c>
      <c r="T504" t="str">
        <f t="shared" si="47"/>
        <v>animation</v>
      </c>
    </row>
    <row r="505" spans="1:20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42"/>
        <v>2</v>
      </c>
      <c r="P505">
        <f t="shared" si="43"/>
        <v>12.67</v>
      </c>
      <c r="Q505" s="8">
        <f t="shared" si="44"/>
        <v>41991.526655092588</v>
      </c>
      <c r="R505" s="8">
        <f t="shared" si="45"/>
        <v>42021.526655092588</v>
      </c>
      <c r="S505" t="str">
        <f t="shared" si="46"/>
        <v>film &amp; video</v>
      </c>
      <c r="T505" t="str">
        <f t="shared" si="47"/>
        <v>animation</v>
      </c>
    </row>
    <row r="506" spans="1:20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42"/>
        <v>1</v>
      </c>
      <c r="P506">
        <f t="shared" si="43"/>
        <v>67</v>
      </c>
      <c r="Q506" s="8">
        <f t="shared" si="44"/>
        <v>40949.98364583333</v>
      </c>
      <c r="R506" s="8">
        <f t="shared" si="45"/>
        <v>41009.941979166666</v>
      </c>
      <c r="S506" t="str">
        <f t="shared" si="46"/>
        <v>film &amp; video</v>
      </c>
      <c r="T506" t="str">
        <f t="shared" si="47"/>
        <v>animation</v>
      </c>
    </row>
    <row r="507" spans="1:20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42"/>
        <v>0</v>
      </c>
      <c r="P507">
        <f t="shared" si="43"/>
        <v>3.71</v>
      </c>
      <c r="Q507" s="8">
        <f t="shared" si="44"/>
        <v>42318.098217592589</v>
      </c>
      <c r="R507" s="8">
        <f t="shared" si="45"/>
        <v>42363.098217592589</v>
      </c>
      <c r="S507" t="str">
        <f t="shared" si="46"/>
        <v>film &amp; video</v>
      </c>
      <c r="T507" t="str">
        <f t="shared" si="47"/>
        <v>animation</v>
      </c>
    </row>
    <row r="508" spans="1:20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42"/>
        <v>0</v>
      </c>
      <c r="P508">
        <f t="shared" si="43"/>
        <v>250</v>
      </c>
      <c r="Q508" s="8">
        <f t="shared" si="44"/>
        <v>41466.552314814813</v>
      </c>
      <c r="R508" s="8">
        <f t="shared" si="45"/>
        <v>41496.552314814813</v>
      </c>
      <c r="S508" t="str">
        <f t="shared" si="46"/>
        <v>film &amp; video</v>
      </c>
      <c r="T508" t="str">
        <f t="shared" si="47"/>
        <v>animation</v>
      </c>
    </row>
    <row r="509" spans="1:20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42"/>
        <v>3</v>
      </c>
      <c r="P509">
        <f t="shared" si="43"/>
        <v>64</v>
      </c>
      <c r="Q509" s="8">
        <f t="shared" si="44"/>
        <v>41156.958993055552</v>
      </c>
      <c r="R509" s="8">
        <f t="shared" si="45"/>
        <v>41201.958993055552</v>
      </c>
      <c r="S509" t="str">
        <f t="shared" si="46"/>
        <v>film &amp; video</v>
      </c>
      <c r="T509" t="str">
        <f t="shared" si="47"/>
        <v>animation</v>
      </c>
    </row>
    <row r="510" spans="1:20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42"/>
        <v>1</v>
      </c>
      <c r="P510">
        <f t="shared" si="43"/>
        <v>133.33000000000001</v>
      </c>
      <c r="Q510" s="8">
        <f t="shared" si="44"/>
        <v>40995.024317129632</v>
      </c>
      <c r="R510" s="8">
        <f t="shared" si="45"/>
        <v>41054.593055555553</v>
      </c>
      <c r="S510" t="str">
        <f t="shared" si="46"/>
        <v>film &amp; video</v>
      </c>
      <c r="T510" t="str">
        <f t="shared" si="47"/>
        <v>animation</v>
      </c>
    </row>
    <row r="511" spans="1:20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42"/>
        <v>0</v>
      </c>
      <c r="P511">
        <f t="shared" si="43"/>
        <v>10</v>
      </c>
      <c r="Q511" s="8">
        <f t="shared" si="44"/>
        <v>42153.631597222222</v>
      </c>
      <c r="R511" s="8">
        <f t="shared" si="45"/>
        <v>42183.631597222222</v>
      </c>
      <c r="S511" t="str">
        <f t="shared" si="46"/>
        <v>film &amp; video</v>
      </c>
      <c r="T511" t="str">
        <f t="shared" si="47"/>
        <v>animation</v>
      </c>
    </row>
    <row r="512" spans="1:20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42"/>
        <v>0</v>
      </c>
      <c r="P512" t="e">
        <f t="shared" si="43"/>
        <v>#DIV/0!</v>
      </c>
      <c r="Q512" s="8">
        <f t="shared" si="44"/>
        <v>42400.176377314812</v>
      </c>
      <c r="R512" s="8">
        <f t="shared" si="45"/>
        <v>42430.176377314812</v>
      </c>
      <c r="S512" t="str">
        <f t="shared" si="46"/>
        <v>film &amp; video</v>
      </c>
      <c r="T512" t="str">
        <f t="shared" si="47"/>
        <v>animation</v>
      </c>
    </row>
    <row r="513" spans="1:20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42"/>
        <v>3</v>
      </c>
      <c r="P513">
        <f t="shared" si="43"/>
        <v>30</v>
      </c>
      <c r="Q513" s="8">
        <f t="shared" si="44"/>
        <v>41340.303032407406</v>
      </c>
      <c r="R513" s="8">
        <f t="shared" si="45"/>
        <v>41370.261365740742</v>
      </c>
      <c r="S513" t="str">
        <f t="shared" si="46"/>
        <v>film &amp; video</v>
      </c>
      <c r="T513" t="str">
        <f t="shared" si="47"/>
        <v>animation</v>
      </c>
    </row>
    <row r="514" spans="1:20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42"/>
        <v>0</v>
      </c>
      <c r="P514">
        <f t="shared" si="43"/>
        <v>5.5</v>
      </c>
      <c r="Q514" s="8">
        <f t="shared" si="44"/>
        <v>42649.742210648154</v>
      </c>
      <c r="R514" s="8">
        <f t="shared" si="45"/>
        <v>42694.783877314811</v>
      </c>
      <c r="S514" t="str">
        <f t="shared" si="46"/>
        <v>film &amp; video</v>
      </c>
      <c r="T514" t="str">
        <f t="shared" si="47"/>
        <v>animation</v>
      </c>
    </row>
    <row r="515" spans="1:20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48">ROUND(E515/D515*100,0)</f>
        <v>14</v>
      </c>
      <c r="P515">
        <f t="shared" ref="P515:P578" si="49">ROUND(E515/L515,2)</f>
        <v>102.38</v>
      </c>
      <c r="Q515" s="8">
        <f t="shared" ref="Q515:Q578" si="50">(((J515/60)/60)/24)+DATE(1970,1,1)</f>
        <v>42552.653993055559</v>
      </c>
      <c r="R515" s="8">
        <f t="shared" ref="R515:R578" si="51">(((I515/60)/60)/24)+DATE(1970,1,1)</f>
        <v>42597.291666666672</v>
      </c>
      <c r="S515" t="str">
        <f t="shared" ref="S515:S578" si="52">LEFT(N515,SEARCH("/",N515)-1)</f>
        <v>film &amp; video</v>
      </c>
      <c r="T515" t="str">
        <f t="shared" ref="T515:T578" si="53">RIGHT(N515,LEN(N515)-SEARCH("/",N515))</f>
        <v>animation</v>
      </c>
    </row>
    <row r="516" spans="1:20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48"/>
        <v>3</v>
      </c>
      <c r="P516">
        <f t="shared" si="49"/>
        <v>16.670000000000002</v>
      </c>
      <c r="Q516" s="8">
        <f t="shared" si="50"/>
        <v>41830.613969907405</v>
      </c>
      <c r="R516" s="8">
        <f t="shared" si="51"/>
        <v>41860.613969907405</v>
      </c>
      <c r="S516" t="str">
        <f t="shared" si="52"/>
        <v>film &amp; video</v>
      </c>
      <c r="T516" t="str">
        <f t="shared" si="53"/>
        <v>animation</v>
      </c>
    </row>
    <row r="517" spans="1:20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48"/>
        <v>25</v>
      </c>
      <c r="P517">
        <f t="shared" si="49"/>
        <v>725.03</v>
      </c>
      <c r="Q517" s="8">
        <f t="shared" si="50"/>
        <v>42327.490752314814</v>
      </c>
      <c r="R517" s="8">
        <f t="shared" si="51"/>
        <v>42367.490752314814</v>
      </c>
      <c r="S517" t="str">
        <f t="shared" si="52"/>
        <v>film &amp; video</v>
      </c>
      <c r="T517" t="str">
        <f t="shared" si="53"/>
        <v>animation</v>
      </c>
    </row>
    <row r="518" spans="1:20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48"/>
        <v>0</v>
      </c>
      <c r="P518" t="e">
        <f t="shared" si="49"/>
        <v>#DIV/0!</v>
      </c>
      <c r="Q518" s="8">
        <f t="shared" si="50"/>
        <v>42091.778703703705</v>
      </c>
      <c r="R518" s="8">
        <f t="shared" si="51"/>
        <v>42151.778703703705</v>
      </c>
      <c r="S518" t="str">
        <f t="shared" si="52"/>
        <v>film &amp; video</v>
      </c>
      <c r="T518" t="str">
        <f t="shared" si="53"/>
        <v>animation</v>
      </c>
    </row>
    <row r="519" spans="1:20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48"/>
        <v>1</v>
      </c>
      <c r="P519">
        <f t="shared" si="49"/>
        <v>68.33</v>
      </c>
      <c r="Q519" s="8">
        <f t="shared" si="50"/>
        <v>42738.615289351852</v>
      </c>
      <c r="R519" s="8">
        <f t="shared" si="51"/>
        <v>42768.615289351852</v>
      </c>
      <c r="S519" t="str">
        <f t="shared" si="52"/>
        <v>film &amp; video</v>
      </c>
      <c r="T519" t="str">
        <f t="shared" si="53"/>
        <v>animation</v>
      </c>
    </row>
    <row r="520" spans="1:20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48"/>
        <v>0</v>
      </c>
      <c r="P520" t="e">
        <f t="shared" si="49"/>
        <v>#DIV/0!</v>
      </c>
      <c r="Q520" s="8">
        <f t="shared" si="50"/>
        <v>42223.616018518514</v>
      </c>
      <c r="R520" s="8">
        <f t="shared" si="51"/>
        <v>42253.615277777775</v>
      </c>
      <c r="S520" t="str">
        <f t="shared" si="52"/>
        <v>film &amp; video</v>
      </c>
      <c r="T520" t="str">
        <f t="shared" si="53"/>
        <v>animation</v>
      </c>
    </row>
    <row r="521" spans="1:20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48"/>
        <v>23</v>
      </c>
      <c r="P521">
        <f t="shared" si="49"/>
        <v>39.229999999999997</v>
      </c>
      <c r="Q521" s="8">
        <f t="shared" si="50"/>
        <v>41218.391446759262</v>
      </c>
      <c r="R521" s="8">
        <f t="shared" si="51"/>
        <v>41248.391446759262</v>
      </c>
      <c r="S521" t="str">
        <f t="shared" si="52"/>
        <v>film &amp; video</v>
      </c>
      <c r="T521" t="str">
        <f t="shared" si="53"/>
        <v>animation</v>
      </c>
    </row>
    <row r="522" spans="1:20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48"/>
        <v>102</v>
      </c>
      <c r="P522">
        <f t="shared" si="49"/>
        <v>150.15</v>
      </c>
      <c r="Q522" s="8">
        <f t="shared" si="50"/>
        <v>42318.702094907407</v>
      </c>
      <c r="R522" s="8">
        <f t="shared" si="51"/>
        <v>42348.702094907407</v>
      </c>
      <c r="S522" t="str">
        <f t="shared" si="52"/>
        <v>theater</v>
      </c>
      <c r="T522" t="str">
        <f t="shared" si="53"/>
        <v>plays</v>
      </c>
    </row>
    <row r="523" spans="1:20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48"/>
        <v>105</v>
      </c>
      <c r="P523">
        <f t="shared" si="49"/>
        <v>93.43</v>
      </c>
      <c r="Q523" s="8">
        <f t="shared" si="50"/>
        <v>42646.092812499999</v>
      </c>
      <c r="R523" s="8">
        <f t="shared" si="51"/>
        <v>42675.207638888889</v>
      </c>
      <c r="S523" t="str">
        <f t="shared" si="52"/>
        <v>theater</v>
      </c>
      <c r="T523" t="str">
        <f t="shared" si="53"/>
        <v>plays</v>
      </c>
    </row>
    <row r="524" spans="1:20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48"/>
        <v>115</v>
      </c>
      <c r="P524">
        <f t="shared" si="49"/>
        <v>110.97</v>
      </c>
      <c r="Q524" s="8">
        <f t="shared" si="50"/>
        <v>42430.040798611109</v>
      </c>
      <c r="R524" s="8">
        <f t="shared" si="51"/>
        <v>42449.999131944445</v>
      </c>
      <c r="S524" t="str">
        <f t="shared" si="52"/>
        <v>theater</v>
      </c>
      <c r="T524" t="str">
        <f t="shared" si="53"/>
        <v>plays</v>
      </c>
    </row>
    <row r="525" spans="1:20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48"/>
        <v>121</v>
      </c>
      <c r="P525">
        <f t="shared" si="49"/>
        <v>71.790000000000006</v>
      </c>
      <c r="Q525" s="8">
        <f t="shared" si="50"/>
        <v>42238.13282407407</v>
      </c>
      <c r="R525" s="8">
        <f t="shared" si="51"/>
        <v>42268.13282407407</v>
      </c>
      <c r="S525" t="str">
        <f t="shared" si="52"/>
        <v>theater</v>
      </c>
      <c r="T525" t="str">
        <f t="shared" si="53"/>
        <v>plays</v>
      </c>
    </row>
    <row r="526" spans="1:20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48"/>
        <v>109</v>
      </c>
      <c r="P526">
        <f t="shared" si="49"/>
        <v>29.26</v>
      </c>
      <c r="Q526" s="8">
        <f t="shared" si="50"/>
        <v>42492.717233796298</v>
      </c>
      <c r="R526" s="8">
        <f t="shared" si="51"/>
        <v>42522.717233796298</v>
      </c>
      <c r="S526" t="str">
        <f t="shared" si="52"/>
        <v>theater</v>
      </c>
      <c r="T526" t="str">
        <f t="shared" si="53"/>
        <v>plays</v>
      </c>
    </row>
    <row r="527" spans="1:20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48"/>
        <v>100</v>
      </c>
      <c r="P527">
        <f t="shared" si="49"/>
        <v>1000</v>
      </c>
      <c r="Q527" s="8">
        <f t="shared" si="50"/>
        <v>41850.400937500002</v>
      </c>
      <c r="R527" s="8">
        <f t="shared" si="51"/>
        <v>41895.400937500002</v>
      </c>
      <c r="S527" t="str">
        <f t="shared" si="52"/>
        <v>theater</v>
      </c>
      <c r="T527" t="str">
        <f t="shared" si="53"/>
        <v>plays</v>
      </c>
    </row>
    <row r="528" spans="1:20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48"/>
        <v>114</v>
      </c>
      <c r="P528">
        <f t="shared" si="49"/>
        <v>74.349999999999994</v>
      </c>
      <c r="Q528" s="8">
        <f t="shared" si="50"/>
        <v>42192.591944444444</v>
      </c>
      <c r="R528" s="8">
        <f t="shared" si="51"/>
        <v>42223.708333333328</v>
      </c>
      <c r="S528" t="str">
        <f t="shared" si="52"/>
        <v>theater</v>
      </c>
      <c r="T528" t="str">
        <f t="shared" si="53"/>
        <v>plays</v>
      </c>
    </row>
    <row r="529" spans="1:20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48"/>
        <v>101</v>
      </c>
      <c r="P529">
        <f t="shared" si="49"/>
        <v>63.83</v>
      </c>
      <c r="Q529" s="8">
        <f t="shared" si="50"/>
        <v>42753.205625000002</v>
      </c>
      <c r="R529" s="8">
        <f t="shared" si="51"/>
        <v>42783.670138888891</v>
      </c>
      <c r="S529" t="str">
        <f t="shared" si="52"/>
        <v>theater</v>
      </c>
      <c r="T529" t="str">
        <f t="shared" si="53"/>
        <v>plays</v>
      </c>
    </row>
    <row r="530" spans="1:20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48"/>
        <v>116</v>
      </c>
      <c r="P530">
        <f t="shared" si="49"/>
        <v>44.33</v>
      </c>
      <c r="Q530" s="8">
        <f t="shared" si="50"/>
        <v>42155.920219907406</v>
      </c>
      <c r="R530" s="8">
        <f t="shared" si="51"/>
        <v>42176.888888888891</v>
      </c>
      <c r="S530" t="str">
        <f t="shared" si="52"/>
        <v>theater</v>
      </c>
      <c r="T530" t="str">
        <f t="shared" si="53"/>
        <v>plays</v>
      </c>
    </row>
    <row r="531" spans="1:20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48"/>
        <v>130</v>
      </c>
      <c r="P531">
        <f t="shared" si="49"/>
        <v>86.94</v>
      </c>
      <c r="Q531" s="8">
        <f t="shared" si="50"/>
        <v>42725.031180555554</v>
      </c>
      <c r="R531" s="8">
        <f t="shared" si="51"/>
        <v>42746.208333333328</v>
      </c>
      <c r="S531" t="str">
        <f t="shared" si="52"/>
        <v>theater</v>
      </c>
      <c r="T531" t="str">
        <f t="shared" si="53"/>
        <v>plays</v>
      </c>
    </row>
    <row r="532" spans="1:20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48"/>
        <v>108</v>
      </c>
      <c r="P532">
        <f t="shared" si="49"/>
        <v>126.55</v>
      </c>
      <c r="Q532" s="8">
        <f t="shared" si="50"/>
        <v>42157.591064814813</v>
      </c>
      <c r="R532" s="8">
        <f t="shared" si="51"/>
        <v>42179.083333333328</v>
      </c>
      <c r="S532" t="str">
        <f t="shared" si="52"/>
        <v>theater</v>
      </c>
      <c r="T532" t="str">
        <f t="shared" si="53"/>
        <v>plays</v>
      </c>
    </row>
    <row r="533" spans="1:20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48"/>
        <v>100</v>
      </c>
      <c r="P533">
        <f t="shared" si="49"/>
        <v>129.03</v>
      </c>
      <c r="Q533" s="8">
        <f t="shared" si="50"/>
        <v>42676.065150462964</v>
      </c>
      <c r="R533" s="8">
        <f t="shared" si="51"/>
        <v>42721.290972222225</v>
      </c>
      <c r="S533" t="str">
        <f t="shared" si="52"/>
        <v>theater</v>
      </c>
      <c r="T533" t="str">
        <f t="shared" si="53"/>
        <v>plays</v>
      </c>
    </row>
    <row r="534" spans="1:20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48"/>
        <v>123</v>
      </c>
      <c r="P534">
        <f t="shared" si="49"/>
        <v>71.239999999999995</v>
      </c>
      <c r="Q534" s="8">
        <f t="shared" si="50"/>
        <v>42473.007037037038</v>
      </c>
      <c r="R534" s="8">
        <f t="shared" si="51"/>
        <v>42503.007037037038</v>
      </c>
      <c r="S534" t="str">
        <f t="shared" si="52"/>
        <v>theater</v>
      </c>
      <c r="T534" t="str">
        <f t="shared" si="53"/>
        <v>plays</v>
      </c>
    </row>
    <row r="535" spans="1:20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48"/>
        <v>100</v>
      </c>
      <c r="P535">
        <f t="shared" si="49"/>
        <v>117.88</v>
      </c>
      <c r="Q535" s="8">
        <f t="shared" si="50"/>
        <v>42482.43478009259</v>
      </c>
      <c r="R535" s="8">
        <f t="shared" si="51"/>
        <v>42506.43478009259</v>
      </c>
      <c r="S535" t="str">
        <f t="shared" si="52"/>
        <v>theater</v>
      </c>
      <c r="T535" t="str">
        <f t="shared" si="53"/>
        <v>plays</v>
      </c>
    </row>
    <row r="536" spans="1:20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48"/>
        <v>105</v>
      </c>
      <c r="P536">
        <f t="shared" si="49"/>
        <v>327.08</v>
      </c>
      <c r="Q536" s="8">
        <f t="shared" si="50"/>
        <v>42270.810995370368</v>
      </c>
      <c r="R536" s="8">
        <f t="shared" si="51"/>
        <v>42309.958333333328</v>
      </c>
      <c r="S536" t="str">
        <f t="shared" si="52"/>
        <v>theater</v>
      </c>
      <c r="T536" t="str">
        <f t="shared" si="53"/>
        <v>plays</v>
      </c>
    </row>
    <row r="537" spans="1:20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48"/>
        <v>103</v>
      </c>
      <c r="P537">
        <f t="shared" si="49"/>
        <v>34.75</v>
      </c>
      <c r="Q537" s="8">
        <f t="shared" si="50"/>
        <v>42711.545196759253</v>
      </c>
      <c r="R537" s="8">
        <f t="shared" si="51"/>
        <v>42741.545196759253</v>
      </c>
      <c r="S537" t="str">
        <f t="shared" si="52"/>
        <v>theater</v>
      </c>
      <c r="T537" t="str">
        <f t="shared" si="53"/>
        <v>plays</v>
      </c>
    </row>
    <row r="538" spans="1:20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48"/>
        <v>118</v>
      </c>
      <c r="P538">
        <f t="shared" si="49"/>
        <v>100.06</v>
      </c>
      <c r="Q538" s="8">
        <f t="shared" si="50"/>
        <v>42179.344988425932</v>
      </c>
      <c r="R538" s="8">
        <f t="shared" si="51"/>
        <v>42219.75</v>
      </c>
      <c r="S538" t="str">
        <f t="shared" si="52"/>
        <v>theater</v>
      </c>
      <c r="T538" t="str">
        <f t="shared" si="53"/>
        <v>plays</v>
      </c>
    </row>
    <row r="539" spans="1:20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48"/>
        <v>121</v>
      </c>
      <c r="P539">
        <f t="shared" si="49"/>
        <v>40.85</v>
      </c>
      <c r="Q539" s="8">
        <f t="shared" si="50"/>
        <v>42282.768414351856</v>
      </c>
      <c r="R539" s="8">
        <f t="shared" si="51"/>
        <v>42312.810081018513</v>
      </c>
      <c r="S539" t="str">
        <f t="shared" si="52"/>
        <v>theater</v>
      </c>
      <c r="T539" t="str">
        <f t="shared" si="53"/>
        <v>plays</v>
      </c>
    </row>
    <row r="540" spans="1:20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48"/>
        <v>302</v>
      </c>
      <c r="P540">
        <f t="shared" si="49"/>
        <v>252.02</v>
      </c>
      <c r="Q540" s="8">
        <f t="shared" si="50"/>
        <v>42473.794710648144</v>
      </c>
      <c r="R540" s="8">
        <f t="shared" si="51"/>
        <v>42503.794710648144</v>
      </c>
      <c r="S540" t="str">
        <f t="shared" si="52"/>
        <v>theater</v>
      </c>
      <c r="T540" t="str">
        <f t="shared" si="53"/>
        <v>plays</v>
      </c>
    </row>
    <row r="541" spans="1:20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48"/>
        <v>101</v>
      </c>
      <c r="P541">
        <f t="shared" si="49"/>
        <v>25.16</v>
      </c>
      <c r="Q541" s="8">
        <f t="shared" si="50"/>
        <v>42535.049849537041</v>
      </c>
      <c r="R541" s="8">
        <f t="shared" si="51"/>
        <v>42556.049849537041</v>
      </c>
      <c r="S541" t="str">
        <f t="shared" si="52"/>
        <v>theater</v>
      </c>
      <c r="T541" t="str">
        <f t="shared" si="53"/>
        <v>plays</v>
      </c>
    </row>
    <row r="542" spans="1:20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48"/>
        <v>0</v>
      </c>
      <c r="P542">
        <f t="shared" si="49"/>
        <v>1</v>
      </c>
      <c r="Q542" s="8">
        <f t="shared" si="50"/>
        <v>42009.817199074074</v>
      </c>
      <c r="R542" s="8">
        <f t="shared" si="51"/>
        <v>42039.817199074074</v>
      </c>
      <c r="S542" t="str">
        <f t="shared" si="52"/>
        <v>technology</v>
      </c>
      <c r="T542" t="str">
        <f t="shared" si="53"/>
        <v>web</v>
      </c>
    </row>
    <row r="543" spans="1:20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48"/>
        <v>1</v>
      </c>
      <c r="P543">
        <f t="shared" si="49"/>
        <v>25</v>
      </c>
      <c r="Q543" s="8">
        <f t="shared" si="50"/>
        <v>42276.046689814815</v>
      </c>
      <c r="R543" s="8">
        <f t="shared" si="51"/>
        <v>42306.046689814815</v>
      </c>
      <c r="S543" t="str">
        <f t="shared" si="52"/>
        <v>technology</v>
      </c>
      <c r="T543" t="str">
        <f t="shared" si="53"/>
        <v>web</v>
      </c>
    </row>
    <row r="544" spans="1:20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48"/>
        <v>0</v>
      </c>
      <c r="P544">
        <f t="shared" si="49"/>
        <v>1</v>
      </c>
      <c r="Q544" s="8">
        <f t="shared" si="50"/>
        <v>42433.737453703703</v>
      </c>
      <c r="R544" s="8">
        <f t="shared" si="51"/>
        <v>42493.695787037039</v>
      </c>
      <c r="S544" t="str">
        <f t="shared" si="52"/>
        <v>technology</v>
      </c>
      <c r="T544" t="str">
        <f t="shared" si="53"/>
        <v>web</v>
      </c>
    </row>
    <row r="545" spans="1:20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48"/>
        <v>0</v>
      </c>
      <c r="P545">
        <f t="shared" si="49"/>
        <v>35</v>
      </c>
      <c r="Q545" s="8">
        <f t="shared" si="50"/>
        <v>41914.092152777775</v>
      </c>
      <c r="R545" s="8">
        <f t="shared" si="51"/>
        <v>41944.092152777775</v>
      </c>
      <c r="S545" t="str">
        <f t="shared" si="52"/>
        <v>technology</v>
      </c>
      <c r="T545" t="str">
        <f t="shared" si="53"/>
        <v>web</v>
      </c>
    </row>
    <row r="546" spans="1:20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48"/>
        <v>1</v>
      </c>
      <c r="P546">
        <f t="shared" si="49"/>
        <v>3</v>
      </c>
      <c r="Q546" s="8">
        <f t="shared" si="50"/>
        <v>42525.656944444447</v>
      </c>
      <c r="R546" s="8">
        <f t="shared" si="51"/>
        <v>42555.656944444447</v>
      </c>
      <c r="S546" t="str">
        <f t="shared" si="52"/>
        <v>technology</v>
      </c>
      <c r="T546" t="str">
        <f t="shared" si="53"/>
        <v>web</v>
      </c>
    </row>
    <row r="547" spans="1:20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48"/>
        <v>27</v>
      </c>
      <c r="P547">
        <f t="shared" si="49"/>
        <v>402.71</v>
      </c>
      <c r="Q547" s="8">
        <f t="shared" si="50"/>
        <v>42283.592465277776</v>
      </c>
      <c r="R547" s="8">
        <f t="shared" si="51"/>
        <v>42323.634131944447</v>
      </c>
      <c r="S547" t="str">
        <f t="shared" si="52"/>
        <v>technology</v>
      </c>
      <c r="T547" t="str">
        <f t="shared" si="53"/>
        <v>web</v>
      </c>
    </row>
    <row r="548" spans="1:20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48"/>
        <v>0</v>
      </c>
      <c r="P548">
        <f t="shared" si="49"/>
        <v>26</v>
      </c>
      <c r="Q548" s="8">
        <f t="shared" si="50"/>
        <v>42249.667997685188</v>
      </c>
      <c r="R548" s="8">
        <f t="shared" si="51"/>
        <v>42294.667997685188</v>
      </c>
      <c r="S548" t="str">
        <f t="shared" si="52"/>
        <v>technology</v>
      </c>
      <c r="T548" t="str">
        <f t="shared" si="53"/>
        <v>web</v>
      </c>
    </row>
    <row r="549" spans="1:20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48"/>
        <v>0</v>
      </c>
      <c r="P549" t="e">
        <f t="shared" si="49"/>
        <v>#DIV/0!</v>
      </c>
      <c r="Q549" s="8">
        <f t="shared" si="50"/>
        <v>42380.696342592593</v>
      </c>
      <c r="R549" s="8">
        <f t="shared" si="51"/>
        <v>42410.696342592593</v>
      </c>
      <c r="S549" t="str">
        <f t="shared" si="52"/>
        <v>technology</v>
      </c>
      <c r="T549" t="str">
        <f t="shared" si="53"/>
        <v>web</v>
      </c>
    </row>
    <row r="550" spans="1:20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48"/>
        <v>0</v>
      </c>
      <c r="P550">
        <f t="shared" si="49"/>
        <v>9</v>
      </c>
      <c r="Q550" s="8">
        <f t="shared" si="50"/>
        <v>42276.903333333335</v>
      </c>
      <c r="R550" s="8">
        <f t="shared" si="51"/>
        <v>42306.903333333335</v>
      </c>
      <c r="S550" t="str">
        <f t="shared" si="52"/>
        <v>technology</v>
      </c>
      <c r="T550" t="str">
        <f t="shared" si="53"/>
        <v>web</v>
      </c>
    </row>
    <row r="551" spans="1:20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48"/>
        <v>3</v>
      </c>
      <c r="P551">
        <f t="shared" si="49"/>
        <v>8.5</v>
      </c>
      <c r="Q551" s="8">
        <f t="shared" si="50"/>
        <v>42163.636828703704</v>
      </c>
      <c r="R551" s="8">
        <f t="shared" si="51"/>
        <v>42193.636828703704</v>
      </c>
      <c r="S551" t="str">
        <f t="shared" si="52"/>
        <v>technology</v>
      </c>
      <c r="T551" t="str">
        <f t="shared" si="53"/>
        <v>web</v>
      </c>
    </row>
    <row r="552" spans="1:20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48"/>
        <v>1</v>
      </c>
      <c r="P552">
        <f t="shared" si="49"/>
        <v>8.75</v>
      </c>
      <c r="Q552" s="8">
        <f t="shared" si="50"/>
        <v>42753.678761574076</v>
      </c>
      <c r="R552" s="8">
        <f t="shared" si="51"/>
        <v>42766.208333333328</v>
      </c>
      <c r="S552" t="str">
        <f t="shared" si="52"/>
        <v>technology</v>
      </c>
      <c r="T552" t="str">
        <f t="shared" si="53"/>
        <v>web</v>
      </c>
    </row>
    <row r="553" spans="1:20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48"/>
        <v>5</v>
      </c>
      <c r="P553">
        <f t="shared" si="49"/>
        <v>135.04</v>
      </c>
      <c r="Q553" s="8">
        <f t="shared" si="50"/>
        <v>42173.275740740741</v>
      </c>
      <c r="R553" s="8">
        <f t="shared" si="51"/>
        <v>42217.745138888888</v>
      </c>
      <c r="S553" t="str">
        <f t="shared" si="52"/>
        <v>technology</v>
      </c>
      <c r="T553" t="str">
        <f t="shared" si="53"/>
        <v>web</v>
      </c>
    </row>
    <row r="554" spans="1:20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48"/>
        <v>0</v>
      </c>
      <c r="P554" t="e">
        <f t="shared" si="49"/>
        <v>#DIV/0!</v>
      </c>
      <c r="Q554" s="8">
        <f t="shared" si="50"/>
        <v>42318.616851851853</v>
      </c>
      <c r="R554" s="8">
        <f t="shared" si="51"/>
        <v>42378.616851851853</v>
      </c>
      <c r="S554" t="str">
        <f t="shared" si="52"/>
        <v>technology</v>
      </c>
      <c r="T554" t="str">
        <f t="shared" si="53"/>
        <v>web</v>
      </c>
    </row>
    <row r="555" spans="1:20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48"/>
        <v>0</v>
      </c>
      <c r="P555">
        <f t="shared" si="49"/>
        <v>20.5</v>
      </c>
      <c r="Q555" s="8">
        <f t="shared" si="50"/>
        <v>41927.71980324074</v>
      </c>
      <c r="R555" s="8">
        <f t="shared" si="51"/>
        <v>41957.761469907404</v>
      </c>
      <c r="S555" t="str">
        <f t="shared" si="52"/>
        <v>technology</v>
      </c>
      <c r="T555" t="str">
        <f t="shared" si="53"/>
        <v>web</v>
      </c>
    </row>
    <row r="556" spans="1:20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48"/>
        <v>37</v>
      </c>
      <c r="P556">
        <f t="shared" si="49"/>
        <v>64.36</v>
      </c>
      <c r="Q556" s="8">
        <f t="shared" si="50"/>
        <v>41901.684861111113</v>
      </c>
      <c r="R556" s="8">
        <f t="shared" si="51"/>
        <v>41931.684861111113</v>
      </c>
      <c r="S556" t="str">
        <f t="shared" si="52"/>
        <v>technology</v>
      </c>
      <c r="T556" t="str">
        <f t="shared" si="53"/>
        <v>web</v>
      </c>
    </row>
    <row r="557" spans="1:20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48"/>
        <v>0</v>
      </c>
      <c r="P557" t="e">
        <f t="shared" si="49"/>
        <v>#DIV/0!</v>
      </c>
      <c r="Q557" s="8">
        <f t="shared" si="50"/>
        <v>42503.353506944448</v>
      </c>
      <c r="R557" s="8">
        <f t="shared" si="51"/>
        <v>42533.353506944448</v>
      </c>
      <c r="S557" t="str">
        <f t="shared" si="52"/>
        <v>technology</v>
      </c>
      <c r="T557" t="str">
        <f t="shared" si="53"/>
        <v>web</v>
      </c>
    </row>
    <row r="558" spans="1:20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48"/>
        <v>3</v>
      </c>
      <c r="P558">
        <f t="shared" si="49"/>
        <v>200</v>
      </c>
      <c r="Q558" s="8">
        <f t="shared" si="50"/>
        <v>42345.860150462962</v>
      </c>
      <c r="R558" s="8">
        <f t="shared" si="51"/>
        <v>42375.860150462962</v>
      </c>
      <c r="S558" t="str">
        <f t="shared" si="52"/>
        <v>technology</v>
      </c>
      <c r="T558" t="str">
        <f t="shared" si="53"/>
        <v>web</v>
      </c>
    </row>
    <row r="559" spans="1:20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48"/>
        <v>1</v>
      </c>
      <c r="P559">
        <f t="shared" si="49"/>
        <v>68.3</v>
      </c>
      <c r="Q559" s="8">
        <f t="shared" si="50"/>
        <v>42676.942164351851</v>
      </c>
      <c r="R559" s="8">
        <f t="shared" si="51"/>
        <v>42706.983831018515</v>
      </c>
      <c r="S559" t="str">
        <f t="shared" si="52"/>
        <v>technology</v>
      </c>
      <c r="T559" t="str">
        <f t="shared" si="53"/>
        <v>web</v>
      </c>
    </row>
    <row r="560" spans="1:20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48"/>
        <v>0</v>
      </c>
      <c r="P560" t="e">
        <f t="shared" si="49"/>
        <v>#DIV/0!</v>
      </c>
      <c r="Q560" s="8">
        <f t="shared" si="50"/>
        <v>42057.883159722223</v>
      </c>
      <c r="R560" s="8">
        <f t="shared" si="51"/>
        <v>42087.841493055559</v>
      </c>
      <c r="S560" t="str">
        <f t="shared" si="52"/>
        <v>technology</v>
      </c>
      <c r="T560" t="str">
        <f t="shared" si="53"/>
        <v>web</v>
      </c>
    </row>
    <row r="561" spans="1:20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48"/>
        <v>0</v>
      </c>
      <c r="P561">
        <f t="shared" si="49"/>
        <v>50</v>
      </c>
      <c r="Q561" s="8">
        <f t="shared" si="50"/>
        <v>42321.283101851848</v>
      </c>
      <c r="R561" s="8">
        <f t="shared" si="51"/>
        <v>42351.283101851848</v>
      </c>
      <c r="S561" t="str">
        <f t="shared" si="52"/>
        <v>technology</v>
      </c>
      <c r="T561" t="str">
        <f t="shared" si="53"/>
        <v>web</v>
      </c>
    </row>
    <row r="562" spans="1:20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48"/>
        <v>0</v>
      </c>
      <c r="P562">
        <f t="shared" si="49"/>
        <v>4</v>
      </c>
      <c r="Q562" s="8">
        <f t="shared" si="50"/>
        <v>41960.771354166667</v>
      </c>
      <c r="R562" s="8">
        <f t="shared" si="51"/>
        <v>41990.771354166667</v>
      </c>
      <c r="S562" t="str">
        <f t="shared" si="52"/>
        <v>technology</v>
      </c>
      <c r="T562" t="str">
        <f t="shared" si="53"/>
        <v>web</v>
      </c>
    </row>
    <row r="563" spans="1:20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48"/>
        <v>0</v>
      </c>
      <c r="P563">
        <f t="shared" si="49"/>
        <v>27.5</v>
      </c>
      <c r="Q563" s="8">
        <f t="shared" si="50"/>
        <v>42268.658715277779</v>
      </c>
      <c r="R563" s="8">
        <f t="shared" si="51"/>
        <v>42303.658715277779</v>
      </c>
      <c r="S563" t="str">
        <f t="shared" si="52"/>
        <v>technology</v>
      </c>
      <c r="T563" t="str">
        <f t="shared" si="53"/>
        <v>web</v>
      </c>
    </row>
    <row r="564" spans="1:20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48"/>
        <v>0</v>
      </c>
      <c r="P564" t="e">
        <f t="shared" si="49"/>
        <v>#DIV/0!</v>
      </c>
      <c r="Q564" s="8">
        <f t="shared" si="50"/>
        <v>42692.389062500006</v>
      </c>
      <c r="R564" s="8">
        <f t="shared" si="51"/>
        <v>42722.389062500006</v>
      </c>
      <c r="S564" t="str">
        <f t="shared" si="52"/>
        <v>technology</v>
      </c>
      <c r="T564" t="str">
        <f t="shared" si="53"/>
        <v>web</v>
      </c>
    </row>
    <row r="565" spans="1:20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48"/>
        <v>0</v>
      </c>
      <c r="P565">
        <f t="shared" si="49"/>
        <v>34</v>
      </c>
      <c r="Q565" s="8">
        <f t="shared" si="50"/>
        <v>42022.069988425923</v>
      </c>
      <c r="R565" s="8">
        <f t="shared" si="51"/>
        <v>42052.069988425923</v>
      </c>
      <c r="S565" t="str">
        <f t="shared" si="52"/>
        <v>technology</v>
      </c>
      <c r="T565" t="str">
        <f t="shared" si="53"/>
        <v>web</v>
      </c>
    </row>
    <row r="566" spans="1:20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48"/>
        <v>0</v>
      </c>
      <c r="P566">
        <f t="shared" si="49"/>
        <v>1</v>
      </c>
      <c r="Q566" s="8">
        <f t="shared" si="50"/>
        <v>42411.942997685182</v>
      </c>
      <c r="R566" s="8">
        <f t="shared" si="51"/>
        <v>42441.942997685182</v>
      </c>
      <c r="S566" t="str">
        <f t="shared" si="52"/>
        <v>technology</v>
      </c>
      <c r="T566" t="str">
        <f t="shared" si="53"/>
        <v>web</v>
      </c>
    </row>
    <row r="567" spans="1:20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48"/>
        <v>0</v>
      </c>
      <c r="P567" t="e">
        <f t="shared" si="49"/>
        <v>#DIV/0!</v>
      </c>
      <c r="Q567" s="8">
        <f t="shared" si="50"/>
        <v>42165.785289351858</v>
      </c>
      <c r="R567" s="8">
        <f t="shared" si="51"/>
        <v>42195.785289351858</v>
      </c>
      <c r="S567" t="str">
        <f t="shared" si="52"/>
        <v>technology</v>
      </c>
      <c r="T567" t="str">
        <f t="shared" si="53"/>
        <v>web</v>
      </c>
    </row>
    <row r="568" spans="1:20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48"/>
        <v>0</v>
      </c>
      <c r="P568">
        <f t="shared" si="49"/>
        <v>1</v>
      </c>
      <c r="Q568" s="8">
        <f t="shared" si="50"/>
        <v>42535.68440972222</v>
      </c>
      <c r="R568" s="8">
        <f t="shared" si="51"/>
        <v>42565.68440972222</v>
      </c>
      <c r="S568" t="str">
        <f t="shared" si="52"/>
        <v>technology</v>
      </c>
      <c r="T568" t="str">
        <f t="shared" si="53"/>
        <v>web</v>
      </c>
    </row>
    <row r="569" spans="1:20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48"/>
        <v>0</v>
      </c>
      <c r="P569" t="e">
        <f t="shared" si="49"/>
        <v>#DIV/0!</v>
      </c>
      <c r="Q569" s="8">
        <f t="shared" si="50"/>
        <v>41975.842523148152</v>
      </c>
      <c r="R569" s="8">
        <f t="shared" si="51"/>
        <v>42005.842523148152</v>
      </c>
      <c r="S569" t="str">
        <f t="shared" si="52"/>
        <v>technology</v>
      </c>
      <c r="T569" t="str">
        <f t="shared" si="53"/>
        <v>web</v>
      </c>
    </row>
    <row r="570" spans="1:20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48"/>
        <v>1</v>
      </c>
      <c r="P570">
        <f t="shared" si="49"/>
        <v>49</v>
      </c>
      <c r="Q570" s="8">
        <f t="shared" si="50"/>
        <v>42348.9215625</v>
      </c>
      <c r="R570" s="8">
        <f t="shared" si="51"/>
        <v>42385.458333333328</v>
      </c>
      <c r="S570" t="str">
        <f t="shared" si="52"/>
        <v>technology</v>
      </c>
      <c r="T570" t="str">
        <f t="shared" si="53"/>
        <v>web</v>
      </c>
    </row>
    <row r="571" spans="1:20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48"/>
        <v>1</v>
      </c>
      <c r="P571">
        <f t="shared" si="49"/>
        <v>20</v>
      </c>
      <c r="Q571" s="8">
        <f t="shared" si="50"/>
        <v>42340.847361111111</v>
      </c>
      <c r="R571" s="8">
        <f t="shared" si="51"/>
        <v>42370.847361111111</v>
      </c>
      <c r="S571" t="str">
        <f t="shared" si="52"/>
        <v>technology</v>
      </c>
      <c r="T571" t="str">
        <f t="shared" si="53"/>
        <v>web</v>
      </c>
    </row>
    <row r="572" spans="1:20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48"/>
        <v>0</v>
      </c>
      <c r="P572">
        <f t="shared" si="49"/>
        <v>142</v>
      </c>
      <c r="Q572" s="8">
        <f t="shared" si="50"/>
        <v>42388.798252314817</v>
      </c>
      <c r="R572" s="8">
        <f t="shared" si="51"/>
        <v>42418.798252314817</v>
      </c>
      <c r="S572" t="str">
        <f t="shared" si="52"/>
        <v>technology</v>
      </c>
      <c r="T572" t="str">
        <f t="shared" si="53"/>
        <v>web</v>
      </c>
    </row>
    <row r="573" spans="1:20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48"/>
        <v>0</v>
      </c>
      <c r="P573">
        <f t="shared" si="49"/>
        <v>53</v>
      </c>
      <c r="Q573" s="8">
        <f t="shared" si="50"/>
        <v>42192.816238425927</v>
      </c>
      <c r="R573" s="8">
        <f t="shared" si="51"/>
        <v>42212.165972222225</v>
      </c>
      <c r="S573" t="str">
        <f t="shared" si="52"/>
        <v>technology</v>
      </c>
      <c r="T573" t="str">
        <f t="shared" si="53"/>
        <v>web</v>
      </c>
    </row>
    <row r="574" spans="1:20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48"/>
        <v>0</v>
      </c>
      <c r="P574" t="e">
        <f t="shared" si="49"/>
        <v>#DIV/0!</v>
      </c>
      <c r="Q574" s="8">
        <f t="shared" si="50"/>
        <v>42282.71629629629</v>
      </c>
      <c r="R574" s="8">
        <f t="shared" si="51"/>
        <v>42312.757962962962</v>
      </c>
      <c r="S574" t="str">
        <f t="shared" si="52"/>
        <v>technology</v>
      </c>
      <c r="T574" t="str">
        <f t="shared" si="53"/>
        <v>web</v>
      </c>
    </row>
    <row r="575" spans="1:20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48"/>
        <v>0</v>
      </c>
      <c r="P575">
        <f t="shared" si="49"/>
        <v>38.44</v>
      </c>
      <c r="Q575" s="8">
        <f t="shared" si="50"/>
        <v>41963.050127314811</v>
      </c>
      <c r="R575" s="8">
        <f t="shared" si="51"/>
        <v>42022.05</v>
      </c>
      <c r="S575" t="str">
        <f t="shared" si="52"/>
        <v>technology</v>
      </c>
      <c r="T575" t="str">
        <f t="shared" si="53"/>
        <v>web</v>
      </c>
    </row>
    <row r="576" spans="1:20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48"/>
        <v>1</v>
      </c>
      <c r="P576">
        <f t="shared" si="49"/>
        <v>20</v>
      </c>
      <c r="Q576" s="8">
        <f t="shared" si="50"/>
        <v>42632.443368055552</v>
      </c>
      <c r="R576" s="8">
        <f t="shared" si="51"/>
        <v>42662.443368055552</v>
      </c>
      <c r="S576" t="str">
        <f t="shared" si="52"/>
        <v>technology</v>
      </c>
      <c r="T576" t="str">
        <f t="shared" si="53"/>
        <v>web</v>
      </c>
    </row>
    <row r="577" spans="1:20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48"/>
        <v>0</v>
      </c>
      <c r="P577">
        <f t="shared" si="49"/>
        <v>64.75</v>
      </c>
      <c r="Q577" s="8">
        <f t="shared" si="50"/>
        <v>42138.692627314813</v>
      </c>
      <c r="R577" s="8">
        <f t="shared" si="51"/>
        <v>42168.692627314813</v>
      </c>
      <c r="S577" t="str">
        <f t="shared" si="52"/>
        <v>technology</v>
      </c>
      <c r="T577" t="str">
        <f t="shared" si="53"/>
        <v>web</v>
      </c>
    </row>
    <row r="578" spans="1:20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48"/>
        <v>0</v>
      </c>
      <c r="P578">
        <f t="shared" si="49"/>
        <v>1</v>
      </c>
      <c r="Q578" s="8">
        <f t="shared" si="50"/>
        <v>42031.471666666665</v>
      </c>
      <c r="R578" s="8">
        <f t="shared" si="51"/>
        <v>42091.43</v>
      </c>
      <c r="S578" t="str">
        <f t="shared" si="52"/>
        <v>technology</v>
      </c>
      <c r="T578" t="str">
        <f t="shared" si="53"/>
        <v>web</v>
      </c>
    </row>
    <row r="579" spans="1:20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54">ROUND(E579/D579*100,0)</f>
        <v>0</v>
      </c>
      <c r="P579">
        <f t="shared" ref="P579:P642" si="55">ROUND(E579/L579,2)</f>
        <v>10</v>
      </c>
      <c r="Q579" s="8">
        <f t="shared" ref="Q579:Q642" si="56">(((J579/60)/60)/24)+DATE(1970,1,1)</f>
        <v>42450.589143518519</v>
      </c>
      <c r="R579" s="8">
        <f t="shared" ref="R579:R642" si="57">(((I579/60)/60)/24)+DATE(1970,1,1)</f>
        <v>42510.589143518519</v>
      </c>
      <c r="S579" t="str">
        <f t="shared" ref="S579:S642" si="58">LEFT(N579,SEARCH("/",N579)-1)</f>
        <v>technology</v>
      </c>
      <c r="T579" t="str">
        <f t="shared" ref="T579:T642" si="59">RIGHT(N579,LEN(N579)-SEARCH("/",N579))</f>
        <v>web</v>
      </c>
    </row>
    <row r="580" spans="1:20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54"/>
        <v>0</v>
      </c>
      <c r="P580">
        <f t="shared" si="55"/>
        <v>2</v>
      </c>
      <c r="Q580" s="8">
        <f t="shared" si="56"/>
        <v>42230.578622685185</v>
      </c>
      <c r="R580" s="8">
        <f t="shared" si="57"/>
        <v>42254.578622685185</v>
      </c>
      <c r="S580" t="str">
        <f t="shared" si="58"/>
        <v>technology</v>
      </c>
      <c r="T580" t="str">
        <f t="shared" si="59"/>
        <v>web</v>
      </c>
    </row>
    <row r="581" spans="1:20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54"/>
        <v>1</v>
      </c>
      <c r="P581">
        <f t="shared" si="55"/>
        <v>35</v>
      </c>
      <c r="Q581" s="8">
        <f t="shared" si="56"/>
        <v>41968.852118055554</v>
      </c>
      <c r="R581" s="8">
        <f t="shared" si="57"/>
        <v>41998.852118055554</v>
      </c>
      <c r="S581" t="str">
        <f t="shared" si="58"/>
        <v>technology</v>
      </c>
      <c r="T581" t="str">
        <f t="shared" si="59"/>
        <v>web</v>
      </c>
    </row>
    <row r="582" spans="1:20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54"/>
        <v>0</v>
      </c>
      <c r="P582">
        <f t="shared" si="55"/>
        <v>1</v>
      </c>
      <c r="Q582" s="8">
        <f t="shared" si="56"/>
        <v>42605.908182870371</v>
      </c>
      <c r="R582" s="8">
        <f t="shared" si="57"/>
        <v>42635.908182870371</v>
      </c>
      <c r="S582" t="str">
        <f t="shared" si="58"/>
        <v>technology</v>
      </c>
      <c r="T582" t="str">
        <f t="shared" si="59"/>
        <v>web</v>
      </c>
    </row>
    <row r="583" spans="1:20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54"/>
        <v>0</v>
      </c>
      <c r="P583" t="e">
        <f t="shared" si="55"/>
        <v>#DIV/0!</v>
      </c>
      <c r="Q583" s="8">
        <f t="shared" si="56"/>
        <v>42188.012777777782</v>
      </c>
      <c r="R583" s="8">
        <f t="shared" si="57"/>
        <v>42218.012777777782</v>
      </c>
      <c r="S583" t="str">
        <f t="shared" si="58"/>
        <v>technology</v>
      </c>
      <c r="T583" t="str">
        <f t="shared" si="59"/>
        <v>web</v>
      </c>
    </row>
    <row r="584" spans="1:20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54"/>
        <v>0</v>
      </c>
      <c r="P584" t="e">
        <f t="shared" si="55"/>
        <v>#DIV/0!</v>
      </c>
      <c r="Q584" s="8">
        <f t="shared" si="56"/>
        <v>42055.739803240736</v>
      </c>
      <c r="R584" s="8">
        <f t="shared" si="57"/>
        <v>42078.75</v>
      </c>
      <c r="S584" t="str">
        <f t="shared" si="58"/>
        <v>technology</v>
      </c>
      <c r="T584" t="str">
        <f t="shared" si="59"/>
        <v>web</v>
      </c>
    </row>
    <row r="585" spans="1:20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54"/>
        <v>0</v>
      </c>
      <c r="P585">
        <f t="shared" si="55"/>
        <v>1</v>
      </c>
      <c r="Q585" s="8">
        <f t="shared" si="56"/>
        <v>42052.93850694444</v>
      </c>
      <c r="R585" s="8">
        <f t="shared" si="57"/>
        <v>42082.896840277783</v>
      </c>
      <c r="S585" t="str">
        <f t="shared" si="58"/>
        <v>technology</v>
      </c>
      <c r="T585" t="str">
        <f t="shared" si="59"/>
        <v>web</v>
      </c>
    </row>
    <row r="586" spans="1:20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54"/>
        <v>1</v>
      </c>
      <c r="P586">
        <f t="shared" si="55"/>
        <v>5</v>
      </c>
      <c r="Q586" s="8">
        <f t="shared" si="56"/>
        <v>42049.716620370367</v>
      </c>
      <c r="R586" s="8">
        <f t="shared" si="57"/>
        <v>42079.674953703703</v>
      </c>
      <c r="S586" t="str">
        <f t="shared" si="58"/>
        <v>technology</v>
      </c>
      <c r="T586" t="str">
        <f t="shared" si="59"/>
        <v>web</v>
      </c>
    </row>
    <row r="587" spans="1:20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54"/>
        <v>0</v>
      </c>
      <c r="P587" t="e">
        <f t="shared" si="55"/>
        <v>#DIV/0!</v>
      </c>
      <c r="Q587" s="8">
        <f t="shared" si="56"/>
        <v>42283.3909375</v>
      </c>
      <c r="R587" s="8">
        <f t="shared" si="57"/>
        <v>42339</v>
      </c>
      <c r="S587" t="str">
        <f t="shared" si="58"/>
        <v>technology</v>
      </c>
      <c r="T587" t="str">
        <f t="shared" si="59"/>
        <v>web</v>
      </c>
    </row>
    <row r="588" spans="1:20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54"/>
        <v>1</v>
      </c>
      <c r="P588">
        <f t="shared" si="55"/>
        <v>14</v>
      </c>
      <c r="Q588" s="8">
        <f t="shared" si="56"/>
        <v>42020.854247685187</v>
      </c>
      <c r="R588" s="8">
        <f t="shared" si="57"/>
        <v>42050.854247685187</v>
      </c>
      <c r="S588" t="str">
        <f t="shared" si="58"/>
        <v>technology</v>
      </c>
      <c r="T588" t="str">
        <f t="shared" si="59"/>
        <v>web</v>
      </c>
    </row>
    <row r="589" spans="1:20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54"/>
        <v>9</v>
      </c>
      <c r="P589">
        <f t="shared" si="55"/>
        <v>389.29</v>
      </c>
      <c r="Q589" s="8">
        <f t="shared" si="56"/>
        <v>42080.757326388892</v>
      </c>
      <c r="R589" s="8">
        <f t="shared" si="57"/>
        <v>42110.757326388892</v>
      </c>
      <c r="S589" t="str">
        <f t="shared" si="58"/>
        <v>technology</v>
      </c>
      <c r="T589" t="str">
        <f t="shared" si="59"/>
        <v>web</v>
      </c>
    </row>
    <row r="590" spans="1:20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54"/>
        <v>3</v>
      </c>
      <c r="P590">
        <f t="shared" si="55"/>
        <v>150.5</v>
      </c>
      <c r="Q590" s="8">
        <f t="shared" si="56"/>
        <v>42631.769513888896</v>
      </c>
      <c r="R590" s="8">
        <f t="shared" si="57"/>
        <v>42691.811180555553</v>
      </c>
      <c r="S590" t="str">
        <f t="shared" si="58"/>
        <v>technology</v>
      </c>
      <c r="T590" t="str">
        <f t="shared" si="59"/>
        <v>web</v>
      </c>
    </row>
    <row r="591" spans="1:20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54"/>
        <v>0</v>
      </c>
      <c r="P591">
        <f t="shared" si="55"/>
        <v>1</v>
      </c>
      <c r="Q591" s="8">
        <f t="shared" si="56"/>
        <v>42178.614571759259</v>
      </c>
      <c r="R591" s="8">
        <f t="shared" si="57"/>
        <v>42193.614571759259</v>
      </c>
      <c r="S591" t="str">
        <f t="shared" si="58"/>
        <v>technology</v>
      </c>
      <c r="T591" t="str">
        <f t="shared" si="59"/>
        <v>web</v>
      </c>
    </row>
    <row r="592" spans="1:20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54"/>
        <v>4</v>
      </c>
      <c r="P592">
        <f t="shared" si="55"/>
        <v>24.78</v>
      </c>
      <c r="Q592" s="8">
        <f t="shared" si="56"/>
        <v>42377.554756944446</v>
      </c>
      <c r="R592" s="8">
        <f t="shared" si="57"/>
        <v>42408.542361111111</v>
      </c>
      <c r="S592" t="str">
        <f t="shared" si="58"/>
        <v>technology</v>
      </c>
      <c r="T592" t="str">
        <f t="shared" si="59"/>
        <v>web</v>
      </c>
    </row>
    <row r="593" spans="1:20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54"/>
        <v>0</v>
      </c>
      <c r="P593">
        <f t="shared" si="55"/>
        <v>30.5</v>
      </c>
      <c r="Q593" s="8">
        <f t="shared" si="56"/>
        <v>42177.543171296296</v>
      </c>
      <c r="R593" s="8">
        <f t="shared" si="57"/>
        <v>42207.543171296296</v>
      </c>
      <c r="S593" t="str">
        <f t="shared" si="58"/>
        <v>technology</v>
      </c>
      <c r="T593" t="str">
        <f t="shared" si="59"/>
        <v>web</v>
      </c>
    </row>
    <row r="594" spans="1:20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54"/>
        <v>3</v>
      </c>
      <c r="P594">
        <f t="shared" si="55"/>
        <v>250</v>
      </c>
      <c r="Q594" s="8">
        <f t="shared" si="56"/>
        <v>41946.232175925928</v>
      </c>
      <c r="R594" s="8">
        <f t="shared" si="57"/>
        <v>41976.232175925921</v>
      </c>
      <c r="S594" t="str">
        <f t="shared" si="58"/>
        <v>technology</v>
      </c>
      <c r="T594" t="str">
        <f t="shared" si="59"/>
        <v>web</v>
      </c>
    </row>
    <row r="595" spans="1:20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54"/>
        <v>23</v>
      </c>
      <c r="P595">
        <f t="shared" si="55"/>
        <v>16.43</v>
      </c>
      <c r="Q595" s="8">
        <f t="shared" si="56"/>
        <v>42070.677604166667</v>
      </c>
      <c r="R595" s="8">
        <f t="shared" si="57"/>
        <v>42100.635937500003</v>
      </c>
      <c r="S595" t="str">
        <f t="shared" si="58"/>
        <v>technology</v>
      </c>
      <c r="T595" t="str">
        <f t="shared" si="59"/>
        <v>web</v>
      </c>
    </row>
    <row r="596" spans="1:20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54"/>
        <v>0</v>
      </c>
      <c r="P596">
        <f t="shared" si="55"/>
        <v>13</v>
      </c>
      <c r="Q596" s="8">
        <f t="shared" si="56"/>
        <v>42446.780162037037</v>
      </c>
      <c r="R596" s="8">
        <f t="shared" si="57"/>
        <v>42476.780162037037</v>
      </c>
      <c r="S596" t="str">
        <f t="shared" si="58"/>
        <v>technology</v>
      </c>
      <c r="T596" t="str">
        <f t="shared" si="59"/>
        <v>web</v>
      </c>
    </row>
    <row r="597" spans="1:20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54"/>
        <v>0</v>
      </c>
      <c r="P597">
        <f t="shared" si="55"/>
        <v>53.25</v>
      </c>
      <c r="Q597" s="8">
        <f t="shared" si="56"/>
        <v>42083.069884259254</v>
      </c>
      <c r="R597" s="8">
        <f t="shared" si="57"/>
        <v>42128.069884259254</v>
      </c>
      <c r="S597" t="str">
        <f t="shared" si="58"/>
        <v>technology</v>
      </c>
      <c r="T597" t="str">
        <f t="shared" si="59"/>
        <v>web</v>
      </c>
    </row>
    <row r="598" spans="1:20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54"/>
        <v>0</v>
      </c>
      <c r="P598">
        <f t="shared" si="55"/>
        <v>3</v>
      </c>
      <c r="Q598" s="8">
        <f t="shared" si="56"/>
        <v>42646.896898148145</v>
      </c>
      <c r="R598" s="8">
        <f t="shared" si="57"/>
        <v>42676.896898148145</v>
      </c>
      <c r="S598" t="str">
        <f t="shared" si="58"/>
        <v>technology</v>
      </c>
      <c r="T598" t="str">
        <f t="shared" si="59"/>
        <v>web</v>
      </c>
    </row>
    <row r="599" spans="1:20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54"/>
        <v>0</v>
      </c>
      <c r="P599">
        <f t="shared" si="55"/>
        <v>10</v>
      </c>
      <c r="Q599" s="8">
        <f t="shared" si="56"/>
        <v>42545.705266203702</v>
      </c>
      <c r="R599" s="8">
        <f t="shared" si="57"/>
        <v>42582.666666666672</v>
      </c>
      <c r="S599" t="str">
        <f t="shared" si="58"/>
        <v>technology</v>
      </c>
      <c r="T599" t="str">
        <f t="shared" si="59"/>
        <v>web</v>
      </c>
    </row>
    <row r="600" spans="1:20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54"/>
        <v>34</v>
      </c>
      <c r="P600">
        <f t="shared" si="55"/>
        <v>121.43</v>
      </c>
      <c r="Q600" s="8">
        <f t="shared" si="56"/>
        <v>41948.00209490741</v>
      </c>
      <c r="R600" s="8">
        <f t="shared" si="57"/>
        <v>41978.00209490741</v>
      </c>
      <c r="S600" t="str">
        <f t="shared" si="58"/>
        <v>technology</v>
      </c>
      <c r="T600" t="str">
        <f t="shared" si="59"/>
        <v>web</v>
      </c>
    </row>
    <row r="601" spans="1:20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54"/>
        <v>0</v>
      </c>
      <c r="P601">
        <f t="shared" si="55"/>
        <v>15.5</v>
      </c>
      <c r="Q601" s="8">
        <f t="shared" si="56"/>
        <v>42047.812523148154</v>
      </c>
      <c r="R601" s="8">
        <f t="shared" si="57"/>
        <v>42071.636111111111</v>
      </c>
      <c r="S601" t="str">
        <f t="shared" si="58"/>
        <v>technology</v>
      </c>
      <c r="T601" t="str">
        <f t="shared" si="59"/>
        <v>web</v>
      </c>
    </row>
    <row r="602" spans="1:20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54"/>
        <v>2</v>
      </c>
      <c r="P602">
        <f t="shared" si="55"/>
        <v>100</v>
      </c>
      <c r="Q602" s="8">
        <f t="shared" si="56"/>
        <v>42073.798171296294</v>
      </c>
      <c r="R602" s="8">
        <f t="shared" si="57"/>
        <v>42133.798171296294</v>
      </c>
      <c r="S602" t="str">
        <f t="shared" si="58"/>
        <v>technology</v>
      </c>
      <c r="T602" t="str">
        <f t="shared" si="59"/>
        <v>web</v>
      </c>
    </row>
    <row r="603" spans="1:20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54"/>
        <v>1</v>
      </c>
      <c r="P603">
        <f t="shared" si="55"/>
        <v>23.33</v>
      </c>
      <c r="Q603" s="8">
        <f t="shared" si="56"/>
        <v>41969.858090277776</v>
      </c>
      <c r="R603" s="8">
        <f t="shared" si="57"/>
        <v>41999.858090277776</v>
      </c>
      <c r="S603" t="str">
        <f t="shared" si="58"/>
        <v>technology</v>
      </c>
      <c r="T603" t="str">
        <f t="shared" si="59"/>
        <v>web</v>
      </c>
    </row>
    <row r="604" spans="1:20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54"/>
        <v>0</v>
      </c>
      <c r="P604" t="e">
        <f t="shared" si="55"/>
        <v>#DIV/0!</v>
      </c>
      <c r="Q604" s="8">
        <f t="shared" si="56"/>
        <v>42143.79415509259</v>
      </c>
      <c r="R604" s="8">
        <f t="shared" si="57"/>
        <v>42173.79415509259</v>
      </c>
      <c r="S604" t="str">
        <f t="shared" si="58"/>
        <v>technology</v>
      </c>
      <c r="T604" t="str">
        <f t="shared" si="59"/>
        <v>web</v>
      </c>
    </row>
    <row r="605" spans="1:20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54"/>
        <v>4</v>
      </c>
      <c r="P605">
        <f t="shared" si="55"/>
        <v>45.39</v>
      </c>
      <c r="Q605" s="8">
        <f t="shared" si="56"/>
        <v>41835.639155092591</v>
      </c>
      <c r="R605" s="8">
        <f t="shared" si="57"/>
        <v>41865.639155092591</v>
      </c>
      <c r="S605" t="str">
        <f t="shared" si="58"/>
        <v>technology</v>
      </c>
      <c r="T605" t="str">
        <f t="shared" si="59"/>
        <v>web</v>
      </c>
    </row>
    <row r="606" spans="1:20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54"/>
        <v>0</v>
      </c>
      <c r="P606" t="e">
        <f t="shared" si="55"/>
        <v>#DIV/0!</v>
      </c>
      <c r="Q606" s="8">
        <f t="shared" si="56"/>
        <v>41849.035370370373</v>
      </c>
      <c r="R606" s="8">
        <f t="shared" si="57"/>
        <v>41879.035370370373</v>
      </c>
      <c r="S606" t="str">
        <f t="shared" si="58"/>
        <v>technology</v>
      </c>
      <c r="T606" t="str">
        <f t="shared" si="59"/>
        <v>web</v>
      </c>
    </row>
    <row r="607" spans="1:20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54"/>
        <v>3</v>
      </c>
      <c r="P607">
        <f t="shared" si="55"/>
        <v>16.38</v>
      </c>
      <c r="Q607" s="8">
        <f t="shared" si="56"/>
        <v>42194.357731481476</v>
      </c>
      <c r="R607" s="8">
        <f t="shared" si="57"/>
        <v>42239.357731481476</v>
      </c>
      <c r="S607" t="str">
        <f t="shared" si="58"/>
        <v>technology</v>
      </c>
      <c r="T607" t="str">
        <f t="shared" si="59"/>
        <v>web</v>
      </c>
    </row>
    <row r="608" spans="1:20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54"/>
        <v>0</v>
      </c>
      <c r="P608">
        <f t="shared" si="55"/>
        <v>10</v>
      </c>
      <c r="Q608" s="8">
        <f t="shared" si="56"/>
        <v>42102.650567129633</v>
      </c>
      <c r="R608" s="8">
        <f t="shared" si="57"/>
        <v>42148.625</v>
      </c>
      <c r="S608" t="str">
        <f t="shared" si="58"/>
        <v>technology</v>
      </c>
      <c r="T608" t="str">
        <f t="shared" si="59"/>
        <v>web</v>
      </c>
    </row>
    <row r="609" spans="1:20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54"/>
        <v>0</v>
      </c>
      <c r="P609" t="e">
        <f t="shared" si="55"/>
        <v>#DIV/0!</v>
      </c>
      <c r="Q609" s="8">
        <f t="shared" si="56"/>
        <v>42300.825648148151</v>
      </c>
      <c r="R609" s="8">
        <f t="shared" si="57"/>
        <v>42330.867314814815</v>
      </c>
      <c r="S609" t="str">
        <f t="shared" si="58"/>
        <v>technology</v>
      </c>
      <c r="T609" t="str">
        <f t="shared" si="59"/>
        <v>web</v>
      </c>
    </row>
    <row r="610" spans="1:20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54"/>
        <v>1</v>
      </c>
      <c r="P610">
        <f t="shared" si="55"/>
        <v>292.2</v>
      </c>
      <c r="Q610" s="8">
        <f t="shared" si="56"/>
        <v>42140.921064814815</v>
      </c>
      <c r="R610" s="8">
        <f t="shared" si="57"/>
        <v>42170.921064814815</v>
      </c>
      <c r="S610" t="str">
        <f t="shared" si="58"/>
        <v>technology</v>
      </c>
      <c r="T610" t="str">
        <f t="shared" si="59"/>
        <v>web</v>
      </c>
    </row>
    <row r="611" spans="1:20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54"/>
        <v>1</v>
      </c>
      <c r="P611">
        <f t="shared" si="55"/>
        <v>5</v>
      </c>
      <c r="Q611" s="8">
        <f t="shared" si="56"/>
        <v>42307.034074074079</v>
      </c>
      <c r="R611" s="8">
        <f t="shared" si="57"/>
        <v>42337.075740740736</v>
      </c>
      <c r="S611" t="str">
        <f t="shared" si="58"/>
        <v>technology</v>
      </c>
      <c r="T611" t="str">
        <f t="shared" si="59"/>
        <v>web</v>
      </c>
    </row>
    <row r="612" spans="1:20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54"/>
        <v>0</v>
      </c>
      <c r="P612" t="e">
        <f t="shared" si="55"/>
        <v>#DIV/0!</v>
      </c>
      <c r="Q612" s="8">
        <f t="shared" si="56"/>
        <v>42086.83085648148</v>
      </c>
      <c r="R612" s="8">
        <f t="shared" si="57"/>
        <v>42116.83085648148</v>
      </c>
      <c r="S612" t="str">
        <f t="shared" si="58"/>
        <v>technology</v>
      </c>
      <c r="T612" t="str">
        <f t="shared" si="59"/>
        <v>web</v>
      </c>
    </row>
    <row r="613" spans="1:20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54"/>
        <v>0</v>
      </c>
      <c r="P613" t="e">
        <f t="shared" si="55"/>
        <v>#DIV/0!</v>
      </c>
      <c r="Q613" s="8">
        <f t="shared" si="56"/>
        <v>42328.560613425929</v>
      </c>
      <c r="R613" s="8">
        <f t="shared" si="57"/>
        <v>42388.560613425929</v>
      </c>
      <c r="S613" t="str">
        <f t="shared" si="58"/>
        <v>technology</v>
      </c>
      <c r="T613" t="str">
        <f t="shared" si="59"/>
        <v>web</v>
      </c>
    </row>
    <row r="614" spans="1:20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54"/>
        <v>0</v>
      </c>
      <c r="P614" t="e">
        <f t="shared" si="55"/>
        <v>#DIV/0!</v>
      </c>
      <c r="Q614" s="8">
        <f t="shared" si="56"/>
        <v>42585.031782407401</v>
      </c>
      <c r="R614" s="8">
        <f t="shared" si="57"/>
        <v>42615.031782407401</v>
      </c>
      <c r="S614" t="str">
        <f t="shared" si="58"/>
        <v>technology</v>
      </c>
      <c r="T614" t="str">
        <f t="shared" si="59"/>
        <v>web</v>
      </c>
    </row>
    <row r="615" spans="1:20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54"/>
        <v>21</v>
      </c>
      <c r="P615">
        <f t="shared" si="55"/>
        <v>105.93</v>
      </c>
      <c r="Q615" s="8">
        <f t="shared" si="56"/>
        <v>42247.496759259258</v>
      </c>
      <c r="R615" s="8">
        <f t="shared" si="57"/>
        <v>42278.207638888889</v>
      </c>
      <c r="S615" t="str">
        <f t="shared" si="58"/>
        <v>technology</v>
      </c>
      <c r="T615" t="str">
        <f t="shared" si="59"/>
        <v>web</v>
      </c>
    </row>
    <row r="616" spans="1:20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54"/>
        <v>0</v>
      </c>
      <c r="P616" t="e">
        <f t="shared" si="55"/>
        <v>#DIV/0!</v>
      </c>
      <c r="Q616" s="8">
        <f t="shared" si="56"/>
        <v>42515.061805555553</v>
      </c>
      <c r="R616" s="8">
        <f t="shared" si="57"/>
        <v>42545.061805555553</v>
      </c>
      <c r="S616" t="str">
        <f t="shared" si="58"/>
        <v>technology</v>
      </c>
      <c r="T616" t="str">
        <f t="shared" si="59"/>
        <v>web</v>
      </c>
    </row>
    <row r="617" spans="1:20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54"/>
        <v>0</v>
      </c>
      <c r="P617" t="e">
        <f t="shared" si="55"/>
        <v>#DIV/0!</v>
      </c>
      <c r="Q617" s="8">
        <f t="shared" si="56"/>
        <v>42242.122210648144</v>
      </c>
      <c r="R617" s="8">
        <f t="shared" si="57"/>
        <v>42272.122210648144</v>
      </c>
      <c r="S617" t="str">
        <f t="shared" si="58"/>
        <v>technology</v>
      </c>
      <c r="T617" t="str">
        <f t="shared" si="59"/>
        <v>web</v>
      </c>
    </row>
    <row r="618" spans="1:20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54"/>
        <v>0</v>
      </c>
      <c r="P618" t="e">
        <f t="shared" si="55"/>
        <v>#DIV/0!</v>
      </c>
      <c r="Q618" s="8">
        <f t="shared" si="56"/>
        <v>42761.376238425932</v>
      </c>
      <c r="R618" s="8">
        <f t="shared" si="57"/>
        <v>42791.376238425932</v>
      </c>
      <c r="S618" t="str">
        <f t="shared" si="58"/>
        <v>technology</v>
      </c>
      <c r="T618" t="str">
        <f t="shared" si="59"/>
        <v>web</v>
      </c>
    </row>
    <row r="619" spans="1:20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54"/>
        <v>3</v>
      </c>
      <c r="P619">
        <f t="shared" si="55"/>
        <v>20</v>
      </c>
      <c r="Q619" s="8">
        <f t="shared" si="56"/>
        <v>42087.343090277776</v>
      </c>
      <c r="R619" s="8">
        <f t="shared" si="57"/>
        <v>42132.343090277776</v>
      </c>
      <c r="S619" t="str">
        <f t="shared" si="58"/>
        <v>technology</v>
      </c>
      <c r="T619" t="str">
        <f t="shared" si="59"/>
        <v>web</v>
      </c>
    </row>
    <row r="620" spans="1:20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54"/>
        <v>0</v>
      </c>
      <c r="P620" t="e">
        <f t="shared" si="55"/>
        <v>#DIV/0!</v>
      </c>
      <c r="Q620" s="8">
        <f t="shared" si="56"/>
        <v>42317.810219907406</v>
      </c>
      <c r="R620" s="8">
        <f t="shared" si="57"/>
        <v>42347.810219907406</v>
      </c>
      <c r="S620" t="str">
        <f t="shared" si="58"/>
        <v>technology</v>
      </c>
      <c r="T620" t="str">
        <f t="shared" si="59"/>
        <v>web</v>
      </c>
    </row>
    <row r="621" spans="1:20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54"/>
        <v>0</v>
      </c>
      <c r="P621">
        <f t="shared" si="55"/>
        <v>1</v>
      </c>
      <c r="Q621" s="8">
        <f t="shared" si="56"/>
        <v>41908.650347222225</v>
      </c>
      <c r="R621" s="8">
        <f t="shared" si="57"/>
        <v>41968.692013888889</v>
      </c>
      <c r="S621" t="str">
        <f t="shared" si="58"/>
        <v>technology</v>
      </c>
      <c r="T621" t="str">
        <f t="shared" si="59"/>
        <v>web</v>
      </c>
    </row>
    <row r="622" spans="1:20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54"/>
        <v>1</v>
      </c>
      <c r="P622">
        <f t="shared" si="55"/>
        <v>300</v>
      </c>
      <c r="Q622" s="8">
        <f t="shared" si="56"/>
        <v>41831.716874999998</v>
      </c>
      <c r="R622" s="8">
        <f t="shared" si="57"/>
        <v>41876.716874999998</v>
      </c>
      <c r="S622" t="str">
        <f t="shared" si="58"/>
        <v>technology</v>
      </c>
      <c r="T622" t="str">
        <f t="shared" si="59"/>
        <v>web</v>
      </c>
    </row>
    <row r="623" spans="1:20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54"/>
        <v>1</v>
      </c>
      <c r="P623">
        <f t="shared" si="55"/>
        <v>87</v>
      </c>
      <c r="Q623" s="8">
        <f t="shared" si="56"/>
        <v>42528.987696759257</v>
      </c>
      <c r="R623" s="8">
        <f t="shared" si="57"/>
        <v>42558.987696759257</v>
      </c>
      <c r="S623" t="str">
        <f t="shared" si="58"/>
        <v>technology</v>
      </c>
      <c r="T623" t="str">
        <f t="shared" si="59"/>
        <v>web</v>
      </c>
    </row>
    <row r="624" spans="1:20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54"/>
        <v>6</v>
      </c>
      <c r="P624">
        <f t="shared" si="55"/>
        <v>37.89</v>
      </c>
      <c r="Q624" s="8">
        <f t="shared" si="56"/>
        <v>42532.774745370371</v>
      </c>
      <c r="R624" s="8">
        <f t="shared" si="57"/>
        <v>42552.774745370371</v>
      </c>
      <c r="S624" t="str">
        <f t="shared" si="58"/>
        <v>technology</v>
      </c>
      <c r="T624" t="str">
        <f t="shared" si="59"/>
        <v>web</v>
      </c>
    </row>
    <row r="625" spans="1:20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54"/>
        <v>0</v>
      </c>
      <c r="P625" t="e">
        <f t="shared" si="55"/>
        <v>#DIV/0!</v>
      </c>
      <c r="Q625" s="8">
        <f t="shared" si="56"/>
        <v>42122.009224537032</v>
      </c>
      <c r="R625" s="8">
        <f t="shared" si="57"/>
        <v>42152.009224537032</v>
      </c>
      <c r="S625" t="str">
        <f t="shared" si="58"/>
        <v>technology</v>
      </c>
      <c r="T625" t="str">
        <f t="shared" si="59"/>
        <v>web</v>
      </c>
    </row>
    <row r="626" spans="1:20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54"/>
        <v>0</v>
      </c>
      <c r="P626" t="e">
        <f t="shared" si="55"/>
        <v>#DIV/0!</v>
      </c>
      <c r="Q626" s="8">
        <f t="shared" si="56"/>
        <v>42108.988900462966</v>
      </c>
      <c r="R626" s="8">
        <f t="shared" si="57"/>
        <v>42138.988900462966</v>
      </c>
      <c r="S626" t="str">
        <f t="shared" si="58"/>
        <v>technology</v>
      </c>
      <c r="T626" t="str">
        <f t="shared" si="59"/>
        <v>web</v>
      </c>
    </row>
    <row r="627" spans="1:20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54"/>
        <v>0</v>
      </c>
      <c r="P627" t="e">
        <f t="shared" si="55"/>
        <v>#DIV/0!</v>
      </c>
      <c r="Q627" s="8">
        <f t="shared" si="56"/>
        <v>42790.895567129628</v>
      </c>
      <c r="R627" s="8">
        <f t="shared" si="57"/>
        <v>42820.853900462964</v>
      </c>
      <c r="S627" t="str">
        <f t="shared" si="58"/>
        <v>technology</v>
      </c>
      <c r="T627" t="str">
        <f t="shared" si="59"/>
        <v>web</v>
      </c>
    </row>
    <row r="628" spans="1:20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54"/>
        <v>17</v>
      </c>
      <c r="P628">
        <f t="shared" si="55"/>
        <v>111.41</v>
      </c>
      <c r="Q628" s="8">
        <f t="shared" si="56"/>
        <v>42198.559479166666</v>
      </c>
      <c r="R628" s="8">
        <f t="shared" si="57"/>
        <v>42231.556944444441</v>
      </c>
      <c r="S628" t="str">
        <f t="shared" si="58"/>
        <v>technology</v>
      </c>
      <c r="T628" t="str">
        <f t="shared" si="59"/>
        <v>web</v>
      </c>
    </row>
    <row r="629" spans="1:20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54"/>
        <v>0</v>
      </c>
      <c r="P629">
        <f t="shared" si="55"/>
        <v>90</v>
      </c>
      <c r="Q629" s="8">
        <f t="shared" si="56"/>
        <v>42384.306840277779</v>
      </c>
      <c r="R629" s="8">
        <f t="shared" si="57"/>
        <v>42443.958333333328</v>
      </c>
      <c r="S629" t="str">
        <f t="shared" si="58"/>
        <v>technology</v>
      </c>
      <c r="T629" t="str">
        <f t="shared" si="59"/>
        <v>web</v>
      </c>
    </row>
    <row r="630" spans="1:20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54"/>
        <v>0</v>
      </c>
      <c r="P630" t="e">
        <f t="shared" si="55"/>
        <v>#DIV/0!</v>
      </c>
      <c r="Q630" s="8">
        <f t="shared" si="56"/>
        <v>41803.692789351851</v>
      </c>
      <c r="R630" s="8">
        <f t="shared" si="57"/>
        <v>41833.692789351851</v>
      </c>
      <c r="S630" t="str">
        <f t="shared" si="58"/>
        <v>technology</v>
      </c>
      <c r="T630" t="str">
        <f t="shared" si="59"/>
        <v>web</v>
      </c>
    </row>
    <row r="631" spans="1:20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54"/>
        <v>0</v>
      </c>
      <c r="P631">
        <f t="shared" si="55"/>
        <v>116.67</v>
      </c>
      <c r="Q631" s="8">
        <f t="shared" si="56"/>
        <v>42474.637824074074</v>
      </c>
      <c r="R631" s="8">
        <f t="shared" si="57"/>
        <v>42504.637824074074</v>
      </c>
      <c r="S631" t="str">
        <f t="shared" si="58"/>
        <v>technology</v>
      </c>
      <c r="T631" t="str">
        <f t="shared" si="59"/>
        <v>web</v>
      </c>
    </row>
    <row r="632" spans="1:20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54"/>
        <v>0</v>
      </c>
      <c r="P632">
        <f t="shared" si="55"/>
        <v>10</v>
      </c>
      <c r="Q632" s="8">
        <f t="shared" si="56"/>
        <v>42223.619456018518</v>
      </c>
      <c r="R632" s="8">
        <f t="shared" si="57"/>
        <v>42253.215277777781</v>
      </c>
      <c r="S632" t="str">
        <f t="shared" si="58"/>
        <v>technology</v>
      </c>
      <c r="T632" t="str">
        <f t="shared" si="59"/>
        <v>web</v>
      </c>
    </row>
    <row r="633" spans="1:20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54"/>
        <v>1</v>
      </c>
      <c r="P633">
        <f t="shared" si="55"/>
        <v>76.67</v>
      </c>
      <c r="Q633" s="8">
        <f t="shared" si="56"/>
        <v>42489.772326388891</v>
      </c>
      <c r="R633" s="8">
        <f t="shared" si="57"/>
        <v>42518.772326388891</v>
      </c>
      <c r="S633" t="str">
        <f t="shared" si="58"/>
        <v>technology</v>
      </c>
      <c r="T633" t="str">
        <f t="shared" si="59"/>
        <v>web</v>
      </c>
    </row>
    <row r="634" spans="1:20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54"/>
        <v>0</v>
      </c>
      <c r="P634" t="e">
        <f t="shared" si="55"/>
        <v>#DIV/0!</v>
      </c>
      <c r="Q634" s="8">
        <f t="shared" si="56"/>
        <v>42303.659317129626</v>
      </c>
      <c r="R634" s="8">
        <f t="shared" si="57"/>
        <v>42333.700983796298</v>
      </c>
      <c r="S634" t="str">
        <f t="shared" si="58"/>
        <v>technology</v>
      </c>
      <c r="T634" t="str">
        <f t="shared" si="59"/>
        <v>web</v>
      </c>
    </row>
    <row r="635" spans="1:20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54"/>
        <v>12</v>
      </c>
      <c r="P635">
        <f t="shared" si="55"/>
        <v>49.8</v>
      </c>
      <c r="Q635" s="8">
        <f t="shared" si="56"/>
        <v>42507.29932870371</v>
      </c>
      <c r="R635" s="8">
        <f t="shared" si="57"/>
        <v>42538.958333333328</v>
      </c>
      <c r="S635" t="str">
        <f t="shared" si="58"/>
        <v>technology</v>
      </c>
      <c r="T635" t="str">
        <f t="shared" si="59"/>
        <v>web</v>
      </c>
    </row>
    <row r="636" spans="1:20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54"/>
        <v>0</v>
      </c>
      <c r="P636">
        <f t="shared" si="55"/>
        <v>1</v>
      </c>
      <c r="Q636" s="8">
        <f t="shared" si="56"/>
        <v>42031.928576388891</v>
      </c>
      <c r="R636" s="8">
        <f t="shared" si="57"/>
        <v>42061.928576388891</v>
      </c>
      <c r="S636" t="str">
        <f t="shared" si="58"/>
        <v>technology</v>
      </c>
      <c r="T636" t="str">
        <f t="shared" si="59"/>
        <v>web</v>
      </c>
    </row>
    <row r="637" spans="1:20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54"/>
        <v>0</v>
      </c>
      <c r="P637">
        <f t="shared" si="55"/>
        <v>2</v>
      </c>
      <c r="Q637" s="8">
        <f t="shared" si="56"/>
        <v>42076.092152777783</v>
      </c>
      <c r="R637" s="8">
        <f t="shared" si="57"/>
        <v>42106.092152777783</v>
      </c>
      <c r="S637" t="str">
        <f t="shared" si="58"/>
        <v>technology</v>
      </c>
      <c r="T637" t="str">
        <f t="shared" si="59"/>
        <v>web</v>
      </c>
    </row>
    <row r="638" spans="1:20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54"/>
        <v>0</v>
      </c>
      <c r="P638">
        <f t="shared" si="55"/>
        <v>4</v>
      </c>
      <c r="Q638" s="8">
        <f t="shared" si="56"/>
        <v>42131.455439814818</v>
      </c>
      <c r="R638" s="8">
        <f t="shared" si="57"/>
        <v>42161.44930555555</v>
      </c>
      <c r="S638" t="str">
        <f t="shared" si="58"/>
        <v>technology</v>
      </c>
      <c r="T638" t="str">
        <f t="shared" si="59"/>
        <v>web</v>
      </c>
    </row>
    <row r="639" spans="1:20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54"/>
        <v>0</v>
      </c>
      <c r="P639" t="e">
        <f t="shared" si="55"/>
        <v>#DIV/0!</v>
      </c>
      <c r="Q639" s="8">
        <f t="shared" si="56"/>
        <v>42762.962013888886</v>
      </c>
      <c r="R639" s="8">
        <f t="shared" si="57"/>
        <v>42791.961111111115</v>
      </c>
      <c r="S639" t="str">
        <f t="shared" si="58"/>
        <v>technology</v>
      </c>
      <c r="T639" t="str">
        <f t="shared" si="59"/>
        <v>web</v>
      </c>
    </row>
    <row r="640" spans="1:20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54"/>
        <v>0</v>
      </c>
      <c r="P640">
        <f t="shared" si="55"/>
        <v>3</v>
      </c>
      <c r="Q640" s="8">
        <f t="shared" si="56"/>
        <v>42759.593310185184</v>
      </c>
      <c r="R640" s="8">
        <f t="shared" si="57"/>
        <v>42819.55164351852</v>
      </c>
      <c r="S640" t="str">
        <f t="shared" si="58"/>
        <v>technology</v>
      </c>
      <c r="T640" t="str">
        <f t="shared" si="59"/>
        <v>web</v>
      </c>
    </row>
    <row r="641" spans="1:20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54"/>
        <v>0</v>
      </c>
      <c r="P641">
        <f t="shared" si="55"/>
        <v>1</v>
      </c>
      <c r="Q641" s="8">
        <f t="shared" si="56"/>
        <v>41865.583275462966</v>
      </c>
      <c r="R641" s="8">
        <f t="shared" si="57"/>
        <v>41925.583275462966</v>
      </c>
      <c r="S641" t="str">
        <f t="shared" si="58"/>
        <v>technology</v>
      </c>
      <c r="T641" t="str">
        <f t="shared" si="59"/>
        <v>web</v>
      </c>
    </row>
    <row r="642" spans="1:20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54"/>
        <v>144</v>
      </c>
      <c r="P642">
        <f t="shared" si="55"/>
        <v>50.5</v>
      </c>
      <c r="Q642" s="8">
        <f t="shared" si="56"/>
        <v>42683.420312500006</v>
      </c>
      <c r="R642" s="8">
        <f t="shared" si="57"/>
        <v>42698.958333333328</v>
      </c>
      <c r="S642" t="str">
        <f t="shared" si="58"/>
        <v>technology</v>
      </c>
      <c r="T642" t="str">
        <f t="shared" si="59"/>
        <v>wearables</v>
      </c>
    </row>
    <row r="643" spans="1:20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60">ROUND(E643/D643*100,0)</f>
        <v>119</v>
      </c>
      <c r="P643">
        <f t="shared" ref="P643:P706" si="61">ROUND(E643/L643,2)</f>
        <v>151.32</v>
      </c>
      <c r="Q643" s="8">
        <f t="shared" ref="Q643:Q706" si="62">(((J643/60)/60)/24)+DATE(1970,1,1)</f>
        <v>42199.57</v>
      </c>
      <c r="R643" s="8">
        <f t="shared" ref="R643:R706" si="63">(((I643/60)/60)/24)+DATE(1970,1,1)</f>
        <v>42229.57</v>
      </c>
      <c r="S643" t="str">
        <f t="shared" ref="S643:S706" si="64">LEFT(N643,SEARCH("/",N643)-1)</f>
        <v>technology</v>
      </c>
      <c r="T643" t="str">
        <f t="shared" ref="T643:T706" si="65">RIGHT(N643,LEN(N643)-SEARCH("/",N643))</f>
        <v>wearables</v>
      </c>
    </row>
    <row r="644" spans="1:20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60"/>
        <v>1460</v>
      </c>
      <c r="P644">
        <f t="shared" si="61"/>
        <v>134.36000000000001</v>
      </c>
      <c r="Q644" s="8">
        <f t="shared" si="62"/>
        <v>42199.651319444441</v>
      </c>
      <c r="R644" s="8">
        <f t="shared" si="63"/>
        <v>42235.651319444441</v>
      </c>
      <c r="S644" t="str">
        <f t="shared" si="64"/>
        <v>technology</v>
      </c>
      <c r="T644" t="str">
        <f t="shared" si="65"/>
        <v>wearables</v>
      </c>
    </row>
    <row r="645" spans="1:20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60"/>
        <v>106</v>
      </c>
      <c r="P645">
        <f t="shared" si="61"/>
        <v>174.03</v>
      </c>
      <c r="Q645" s="8">
        <f t="shared" si="62"/>
        <v>42100.642071759255</v>
      </c>
      <c r="R645" s="8">
        <f t="shared" si="63"/>
        <v>42155.642071759255</v>
      </c>
      <c r="S645" t="str">
        <f t="shared" si="64"/>
        <v>technology</v>
      </c>
      <c r="T645" t="str">
        <f t="shared" si="65"/>
        <v>wearables</v>
      </c>
    </row>
    <row r="646" spans="1:20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60"/>
        <v>300</v>
      </c>
      <c r="P646">
        <f t="shared" si="61"/>
        <v>73.489999999999995</v>
      </c>
      <c r="Q646" s="8">
        <f t="shared" si="62"/>
        <v>41898.665960648148</v>
      </c>
      <c r="R646" s="8">
        <f t="shared" si="63"/>
        <v>41941.041666666664</v>
      </c>
      <c r="S646" t="str">
        <f t="shared" si="64"/>
        <v>technology</v>
      </c>
      <c r="T646" t="str">
        <f t="shared" si="65"/>
        <v>wearables</v>
      </c>
    </row>
    <row r="647" spans="1:20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60"/>
        <v>279</v>
      </c>
      <c r="P647">
        <f t="shared" si="61"/>
        <v>23.52</v>
      </c>
      <c r="Q647" s="8">
        <f t="shared" si="62"/>
        <v>42564.026319444441</v>
      </c>
      <c r="R647" s="8">
        <f t="shared" si="63"/>
        <v>42594.026319444441</v>
      </c>
      <c r="S647" t="str">
        <f t="shared" si="64"/>
        <v>technology</v>
      </c>
      <c r="T647" t="str">
        <f t="shared" si="65"/>
        <v>wearables</v>
      </c>
    </row>
    <row r="648" spans="1:20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60"/>
        <v>132</v>
      </c>
      <c r="P648">
        <f t="shared" si="61"/>
        <v>39.07</v>
      </c>
      <c r="Q648" s="8">
        <f t="shared" si="62"/>
        <v>41832.852627314816</v>
      </c>
      <c r="R648" s="8">
        <f t="shared" si="63"/>
        <v>41862.852627314816</v>
      </c>
      <c r="S648" t="str">
        <f t="shared" si="64"/>
        <v>technology</v>
      </c>
      <c r="T648" t="str">
        <f t="shared" si="65"/>
        <v>wearables</v>
      </c>
    </row>
    <row r="649" spans="1:20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60"/>
        <v>107</v>
      </c>
      <c r="P649">
        <f t="shared" si="61"/>
        <v>125.94</v>
      </c>
      <c r="Q649" s="8">
        <f t="shared" si="62"/>
        <v>42416.767928240741</v>
      </c>
      <c r="R649" s="8">
        <f t="shared" si="63"/>
        <v>42446.726261574076</v>
      </c>
      <c r="S649" t="str">
        <f t="shared" si="64"/>
        <v>technology</v>
      </c>
      <c r="T649" t="str">
        <f t="shared" si="65"/>
        <v>wearables</v>
      </c>
    </row>
    <row r="650" spans="1:20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60"/>
        <v>127</v>
      </c>
      <c r="P650">
        <f t="shared" si="61"/>
        <v>1644</v>
      </c>
      <c r="Q650" s="8">
        <f t="shared" si="62"/>
        <v>41891.693379629629</v>
      </c>
      <c r="R650" s="8">
        <f t="shared" si="63"/>
        <v>41926.693379629629</v>
      </c>
      <c r="S650" t="str">
        <f t="shared" si="64"/>
        <v>technology</v>
      </c>
      <c r="T650" t="str">
        <f t="shared" si="65"/>
        <v>wearables</v>
      </c>
    </row>
    <row r="651" spans="1:20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60"/>
        <v>140</v>
      </c>
      <c r="P651">
        <f t="shared" si="61"/>
        <v>42.67</v>
      </c>
      <c r="Q651" s="8">
        <f t="shared" si="62"/>
        <v>41877.912187499998</v>
      </c>
      <c r="R651" s="8">
        <f t="shared" si="63"/>
        <v>41898.912187499998</v>
      </c>
      <c r="S651" t="str">
        <f t="shared" si="64"/>
        <v>technology</v>
      </c>
      <c r="T651" t="str">
        <f t="shared" si="65"/>
        <v>wearables</v>
      </c>
    </row>
    <row r="652" spans="1:20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60"/>
        <v>112</v>
      </c>
      <c r="P652">
        <f t="shared" si="61"/>
        <v>35.130000000000003</v>
      </c>
      <c r="Q652" s="8">
        <f t="shared" si="62"/>
        <v>41932.036851851852</v>
      </c>
      <c r="R652" s="8">
        <f t="shared" si="63"/>
        <v>41992.078518518523</v>
      </c>
      <c r="S652" t="str">
        <f t="shared" si="64"/>
        <v>technology</v>
      </c>
      <c r="T652" t="str">
        <f t="shared" si="65"/>
        <v>wearables</v>
      </c>
    </row>
    <row r="653" spans="1:20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60"/>
        <v>101</v>
      </c>
      <c r="P653">
        <f t="shared" si="61"/>
        <v>239.35</v>
      </c>
      <c r="Q653" s="8">
        <f t="shared" si="62"/>
        <v>41956.017488425925</v>
      </c>
      <c r="R653" s="8">
        <f t="shared" si="63"/>
        <v>41986.017488425925</v>
      </c>
      <c r="S653" t="str">
        <f t="shared" si="64"/>
        <v>technology</v>
      </c>
      <c r="T653" t="str">
        <f t="shared" si="65"/>
        <v>wearables</v>
      </c>
    </row>
    <row r="654" spans="1:20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60"/>
        <v>100</v>
      </c>
      <c r="P654">
        <f t="shared" si="61"/>
        <v>107.64</v>
      </c>
      <c r="Q654" s="8">
        <f t="shared" si="62"/>
        <v>42675.690393518518</v>
      </c>
      <c r="R654" s="8">
        <f t="shared" si="63"/>
        <v>42705.732060185182</v>
      </c>
      <c r="S654" t="str">
        <f t="shared" si="64"/>
        <v>technology</v>
      </c>
      <c r="T654" t="str">
        <f t="shared" si="65"/>
        <v>wearables</v>
      </c>
    </row>
    <row r="655" spans="1:20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60"/>
        <v>141</v>
      </c>
      <c r="P655">
        <f t="shared" si="61"/>
        <v>95.83</v>
      </c>
      <c r="Q655" s="8">
        <f t="shared" si="62"/>
        <v>42199.618518518517</v>
      </c>
      <c r="R655" s="8">
        <f t="shared" si="63"/>
        <v>42236.618518518517</v>
      </c>
      <c r="S655" t="str">
        <f t="shared" si="64"/>
        <v>technology</v>
      </c>
      <c r="T655" t="str">
        <f t="shared" si="65"/>
        <v>wearables</v>
      </c>
    </row>
    <row r="656" spans="1:20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60"/>
        <v>267</v>
      </c>
      <c r="P656">
        <f t="shared" si="61"/>
        <v>31.66</v>
      </c>
      <c r="Q656" s="8">
        <f t="shared" si="62"/>
        <v>42163.957326388889</v>
      </c>
      <c r="R656" s="8">
        <f t="shared" si="63"/>
        <v>42193.957326388889</v>
      </c>
      <c r="S656" t="str">
        <f t="shared" si="64"/>
        <v>technology</v>
      </c>
      <c r="T656" t="str">
        <f t="shared" si="65"/>
        <v>wearables</v>
      </c>
    </row>
    <row r="657" spans="1:20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60"/>
        <v>147</v>
      </c>
      <c r="P657">
        <f t="shared" si="61"/>
        <v>42.89</v>
      </c>
      <c r="Q657" s="8">
        <f t="shared" si="62"/>
        <v>42045.957314814819</v>
      </c>
      <c r="R657" s="8">
        <f t="shared" si="63"/>
        <v>42075.915648148148</v>
      </c>
      <c r="S657" t="str">
        <f t="shared" si="64"/>
        <v>technology</v>
      </c>
      <c r="T657" t="str">
        <f t="shared" si="65"/>
        <v>wearables</v>
      </c>
    </row>
    <row r="658" spans="1:20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60"/>
        <v>214</v>
      </c>
      <c r="P658">
        <f t="shared" si="61"/>
        <v>122.74</v>
      </c>
      <c r="Q658" s="8">
        <f t="shared" si="62"/>
        <v>42417.804618055554</v>
      </c>
      <c r="R658" s="8">
        <f t="shared" si="63"/>
        <v>42477.762951388882</v>
      </c>
      <c r="S658" t="str">
        <f t="shared" si="64"/>
        <v>technology</v>
      </c>
      <c r="T658" t="str">
        <f t="shared" si="65"/>
        <v>wearables</v>
      </c>
    </row>
    <row r="659" spans="1:20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60"/>
        <v>126</v>
      </c>
      <c r="P659">
        <f t="shared" si="61"/>
        <v>190.45</v>
      </c>
      <c r="Q659" s="8">
        <f t="shared" si="62"/>
        <v>42331.84574074074</v>
      </c>
      <c r="R659" s="8">
        <f t="shared" si="63"/>
        <v>42361.84574074074</v>
      </c>
      <c r="S659" t="str">
        <f t="shared" si="64"/>
        <v>technology</v>
      </c>
      <c r="T659" t="str">
        <f t="shared" si="65"/>
        <v>wearables</v>
      </c>
    </row>
    <row r="660" spans="1:20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60"/>
        <v>104</v>
      </c>
      <c r="P660">
        <f t="shared" si="61"/>
        <v>109.34</v>
      </c>
      <c r="Q660" s="8">
        <f t="shared" si="62"/>
        <v>42179.160752314812</v>
      </c>
      <c r="R660" s="8">
        <f t="shared" si="63"/>
        <v>42211.75</v>
      </c>
      <c r="S660" t="str">
        <f t="shared" si="64"/>
        <v>technology</v>
      </c>
      <c r="T660" t="str">
        <f t="shared" si="65"/>
        <v>wearables</v>
      </c>
    </row>
    <row r="661" spans="1:20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60"/>
        <v>101</v>
      </c>
      <c r="P661">
        <f t="shared" si="61"/>
        <v>143.66999999999999</v>
      </c>
      <c r="Q661" s="8">
        <f t="shared" si="62"/>
        <v>42209.593692129631</v>
      </c>
      <c r="R661" s="8">
        <f t="shared" si="63"/>
        <v>42239.593692129631</v>
      </c>
      <c r="S661" t="str">
        <f t="shared" si="64"/>
        <v>technology</v>
      </c>
      <c r="T661" t="str">
        <f t="shared" si="65"/>
        <v>wearables</v>
      </c>
    </row>
    <row r="662" spans="1:20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60"/>
        <v>3</v>
      </c>
      <c r="P662">
        <f t="shared" si="61"/>
        <v>84.94</v>
      </c>
      <c r="Q662" s="8">
        <f t="shared" si="62"/>
        <v>41922.741655092592</v>
      </c>
      <c r="R662" s="8">
        <f t="shared" si="63"/>
        <v>41952.783321759263</v>
      </c>
      <c r="S662" t="str">
        <f t="shared" si="64"/>
        <v>technology</v>
      </c>
      <c r="T662" t="str">
        <f t="shared" si="65"/>
        <v>wearables</v>
      </c>
    </row>
    <row r="663" spans="1:20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60"/>
        <v>1</v>
      </c>
      <c r="P663">
        <f t="shared" si="61"/>
        <v>10.56</v>
      </c>
      <c r="Q663" s="8">
        <f t="shared" si="62"/>
        <v>42636.645358796297</v>
      </c>
      <c r="R663" s="8">
        <f t="shared" si="63"/>
        <v>42666.645358796297</v>
      </c>
      <c r="S663" t="str">
        <f t="shared" si="64"/>
        <v>technology</v>
      </c>
      <c r="T663" t="str">
        <f t="shared" si="65"/>
        <v>wearables</v>
      </c>
    </row>
    <row r="664" spans="1:20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60"/>
        <v>0</v>
      </c>
      <c r="P664">
        <f t="shared" si="61"/>
        <v>39</v>
      </c>
      <c r="Q664" s="8">
        <f t="shared" si="62"/>
        <v>41990.438043981485</v>
      </c>
      <c r="R664" s="8">
        <f t="shared" si="63"/>
        <v>42020.438043981485</v>
      </c>
      <c r="S664" t="str">
        <f t="shared" si="64"/>
        <v>technology</v>
      </c>
      <c r="T664" t="str">
        <f t="shared" si="65"/>
        <v>wearables</v>
      </c>
    </row>
    <row r="665" spans="1:20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60"/>
        <v>0</v>
      </c>
      <c r="P665">
        <f t="shared" si="61"/>
        <v>100</v>
      </c>
      <c r="Q665" s="8">
        <f t="shared" si="62"/>
        <v>42173.843240740738</v>
      </c>
      <c r="R665" s="8">
        <f t="shared" si="63"/>
        <v>42203.843240740738</v>
      </c>
      <c r="S665" t="str">
        <f t="shared" si="64"/>
        <v>technology</v>
      </c>
      <c r="T665" t="str">
        <f t="shared" si="65"/>
        <v>wearables</v>
      </c>
    </row>
    <row r="666" spans="1:20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60"/>
        <v>8</v>
      </c>
      <c r="P666">
        <f t="shared" si="61"/>
        <v>31.17</v>
      </c>
      <c r="Q666" s="8">
        <f t="shared" si="62"/>
        <v>42077.666377314818</v>
      </c>
      <c r="R666" s="8">
        <f t="shared" si="63"/>
        <v>42107.666377314818</v>
      </c>
      <c r="S666" t="str">
        <f t="shared" si="64"/>
        <v>technology</v>
      </c>
      <c r="T666" t="str">
        <f t="shared" si="65"/>
        <v>wearables</v>
      </c>
    </row>
    <row r="667" spans="1:20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60"/>
        <v>19</v>
      </c>
      <c r="P667">
        <f t="shared" si="61"/>
        <v>155.33000000000001</v>
      </c>
      <c r="Q667" s="8">
        <f t="shared" si="62"/>
        <v>42688.711354166662</v>
      </c>
      <c r="R667" s="8">
        <f t="shared" si="63"/>
        <v>42748.711354166662</v>
      </c>
      <c r="S667" t="str">
        <f t="shared" si="64"/>
        <v>technology</v>
      </c>
      <c r="T667" t="str">
        <f t="shared" si="65"/>
        <v>wearables</v>
      </c>
    </row>
    <row r="668" spans="1:20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60"/>
        <v>0</v>
      </c>
      <c r="P668">
        <f t="shared" si="61"/>
        <v>2</v>
      </c>
      <c r="Q668" s="8">
        <f t="shared" si="62"/>
        <v>41838.832152777781</v>
      </c>
      <c r="R668" s="8">
        <f t="shared" si="63"/>
        <v>41868.832152777781</v>
      </c>
      <c r="S668" t="str">
        <f t="shared" si="64"/>
        <v>technology</v>
      </c>
      <c r="T668" t="str">
        <f t="shared" si="65"/>
        <v>wearables</v>
      </c>
    </row>
    <row r="669" spans="1:20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60"/>
        <v>10</v>
      </c>
      <c r="P669">
        <f t="shared" si="61"/>
        <v>178.93</v>
      </c>
      <c r="Q669" s="8">
        <f t="shared" si="62"/>
        <v>42632.373414351852</v>
      </c>
      <c r="R669" s="8">
        <f t="shared" si="63"/>
        <v>42672.373414351852</v>
      </c>
      <c r="S669" t="str">
        <f t="shared" si="64"/>
        <v>technology</v>
      </c>
      <c r="T669" t="str">
        <f t="shared" si="65"/>
        <v>wearables</v>
      </c>
    </row>
    <row r="670" spans="1:20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60"/>
        <v>5</v>
      </c>
      <c r="P670">
        <f t="shared" si="61"/>
        <v>27.36</v>
      </c>
      <c r="Q670" s="8">
        <f t="shared" si="62"/>
        <v>42090.831273148149</v>
      </c>
      <c r="R670" s="8">
        <f t="shared" si="63"/>
        <v>42135.831273148149</v>
      </c>
      <c r="S670" t="str">
        <f t="shared" si="64"/>
        <v>technology</v>
      </c>
      <c r="T670" t="str">
        <f t="shared" si="65"/>
        <v>wearables</v>
      </c>
    </row>
    <row r="671" spans="1:20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60"/>
        <v>22</v>
      </c>
      <c r="P671">
        <f t="shared" si="61"/>
        <v>1536.25</v>
      </c>
      <c r="Q671" s="8">
        <f t="shared" si="62"/>
        <v>42527.625671296293</v>
      </c>
      <c r="R671" s="8">
        <f t="shared" si="63"/>
        <v>42557.625671296293</v>
      </c>
      <c r="S671" t="str">
        <f t="shared" si="64"/>
        <v>technology</v>
      </c>
      <c r="T671" t="str">
        <f t="shared" si="65"/>
        <v>wearables</v>
      </c>
    </row>
    <row r="672" spans="1:20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60"/>
        <v>29</v>
      </c>
      <c r="P672">
        <f t="shared" si="61"/>
        <v>85</v>
      </c>
      <c r="Q672" s="8">
        <f t="shared" si="62"/>
        <v>42506.709722222222</v>
      </c>
      <c r="R672" s="8">
        <f t="shared" si="63"/>
        <v>42540.340277777781</v>
      </c>
      <c r="S672" t="str">
        <f t="shared" si="64"/>
        <v>technology</v>
      </c>
      <c r="T672" t="str">
        <f t="shared" si="65"/>
        <v>wearables</v>
      </c>
    </row>
    <row r="673" spans="1:20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60"/>
        <v>39</v>
      </c>
      <c r="P673">
        <f t="shared" si="61"/>
        <v>788.53</v>
      </c>
      <c r="Q673" s="8">
        <f t="shared" si="62"/>
        <v>41984.692731481482</v>
      </c>
      <c r="R673" s="8">
        <f t="shared" si="63"/>
        <v>42018.166666666672</v>
      </c>
      <c r="S673" t="str">
        <f t="shared" si="64"/>
        <v>technology</v>
      </c>
      <c r="T673" t="str">
        <f t="shared" si="65"/>
        <v>wearables</v>
      </c>
    </row>
    <row r="674" spans="1:20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60"/>
        <v>22</v>
      </c>
      <c r="P674">
        <f t="shared" si="61"/>
        <v>50.3</v>
      </c>
      <c r="Q674" s="8">
        <f t="shared" si="62"/>
        <v>41974.219490740739</v>
      </c>
      <c r="R674" s="8">
        <f t="shared" si="63"/>
        <v>42005.207638888889</v>
      </c>
      <c r="S674" t="str">
        <f t="shared" si="64"/>
        <v>technology</v>
      </c>
      <c r="T674" t="str">
        <f t="shared" si="65"/>
        <v>wearables</v>
      </c>
    </row>
    <row r="675" spans="1:20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60"/>
        <v>0</v>
      </c>
      <c r="P675">
        <f t="shared" si="61"/>
        <v>68.33</v>
      </c>
      <c r="Q675" s="8">
        <f t="shared" si="62"/>
        <v>41838.840474537035</v>
      </c>
      <c r="R675" s="8">
        <f t="shared" si="63"/>
        <v>41883.840474537035</v>
      </c>
      <c r="S675" t="str">
        <f t="shared" si="64"/>
        <v>technology</v>
      </c>
      <c r="T675" t="str">
        <f t="shared" si="65"/>
        <v>wearables</v>
      </c>
    </row>
    <row r="676" spans="1:20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60"/>
        <v>0</v>
      </c>
      <c r="P676">
        <f t="shared" si="61"/>
        <v>7.5</v>
      </c>
      <c r="Q676" s="8">
        <f t="shared" si="62"/>
        <v>41803.116053240738</v>
      </c>
      <c r="R676" s="8">
        <f t="shared" si="63"/>
        <v>41863.116053240738</v>
      </c>
      <c r="S676" t="str">
        <f t="shared" si="64"/>
        <v>technology</v>
      </c>
      <c r="T676" t="str">
        <f t="shared" si="65"/>
        <v>wearables</v>
      </c>
    </row>
    <row r="677" spans="1:20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60"/>
        <v>15</v>
      </c>
      <c r="P677">
        <f t="shared" si="61"/>
        <v>34.270000000000003</v>
      </c>
      <c r="Q677" s="8">
        <f t="shared" si="62"/>
        <v>41975.930601851855</v>
      </c>
      <c r="R677" s="8">
        <f t="shared" si="63"/>
        <v>42005.290972222225</v>
      </c>
      <c r="S677" t="str">
        <f t="shared" si="64"/>
        <v>technology</v>
      </c>
      <c r="T677" t="str">
        <f t="shared" si="65"/>
        <v>wearables</v>
      </c>
    </row>
    <row r="678" spans="1:20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60"/>
        <v>1</v>
      </c>
      <c r="P678">
        <f t="shared" si="61"/>
        <v>61.29</v>
      </c>
      <c r="Q678" s="8">
        <f t="shared" si="62"/>
        <v>42012.768298611118</v>
      </c>
      <c r="R678" s="8">
        <f t="shared" si="63"/>
        <v>42042.768298611118</v>
      </c>
      <c r="S678" t="str">
        <f t="shared" si="64"/>
        <v>technology</v>
      </c>
      <c r="T678" t="str">
        <f t="shared" si="65"/>
        <v>wearables</v>
      </c>
    </row>
    <row r="679" spans="1:20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60"/>
        <v>26</v>
      </c>
      <c r="P679">
        <f t="shared" si="61"/>
        <v>133.25</v>
      </c>
      <c r="Q679" s="8">
        <f t="shared" si="62"/>
        <v>42504.403877314813</v>
      </c>
      <c r="R679" s="8">
        <f t="shared" si="63"/>
        <v>42549.403877314813</v>
      </c>
      <c r="S679" t="str">
        <f t="shared" si="64"/>
        <v>technology</v>
      </c>
      <c r="T679" t="str">
        <f t="shared" si="65"/>
        <v>wearables</v>
      </c>
    </row>
    <row r="680" spans="1:20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60"/>
        <v>4</v>
      </c>
      <c r="P680">
        <f t="shared" si="61"/>
        <v>65.180000000000007</v>
      </c>
      <c r="Q680" s="8">
        <f t="shared" si="62"/>
        <v>42481.376597222217</v>
      </c>
      <c r="R680" s="8">
        <f t="shared" si="63"/>
        <v>42511.376597222217</v>
      </c>
      <c r="S680" t="str">
        <f t="shared" si="64"/>
        <v>technology</v>
      </c>
      <c r="T680" t="str">
        <f t="shared" si="65"/>
        <v>wearables</v>
      </c>
    </row>
    <row r="681" spans="1:20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60"/>
        <v>15</v>
      </c>
      <c r="P681">
        <f t="shared" si="61"/>
        <v>93.9</v>
      </c>
      <c r="Q681" s="8">
        <f t="shared" si="62"/>
        <v>42556.695706018523</v>
      </c>
      <c r="R681" s="8">
        <f t="shared" si="63"/>
        <v>42616.695706018523</v>
      </c>
      <c r="S681" t="str">
        <f t="shared" si="64"/>
        <v>technology</v>
      </c>
      <c r="T681" t="str">
        <f t="shared" si="65"/>
        <v>wearables</v>
      </c>
    </row>
    <row r="682" spans="1:20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60"/>
        <v>26</v>
      </c>
      <c r="P682">
        <f t="shared" si="61"/>
        <v>150.65</v>
      </c>
      <c r="Q682" s="8">
        <f t="shared" si="62"/>
        <v>41864.501516203702</v>
      </c>
      <c r="R682" s="8">
        <f t="shared" si="63"/>
        <v>41899.501516203702</v>
      </c>
      <c r="S682" t="str">
        <f t="shared" si="64"/>
        <v>technology</v>
      </c>
      <c r="T682" t="str">
        <f t="shared" si="65"/>
        <v>wearables</v>
      </c>
    </row>
    <row r="683" spans="1:20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60"/>
        <v>0</v>
      </c>
      <c r="P683">
        <f t="shared" si="61"/>
        <v>1</v>
      </c>
      <c r="Q683" s="8">
        <f t="shared" si="62"/>
        <v>42639.805601851855</v>
      </c>
      <c r="R683" s="8">
        <f t="shared" si="63"/>
        <v>42669.805601851855</v>
      </c>
      <c r="S683" t="str">
        <f t="shared" si="64"/>
        <v>technology</v>
      </c>
      <c r="T683" t="str">
        <f t="shared" si="65"/>
        <v>wearables</v>
      </c>
    </row>
    <row r="684" spans="1:20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60"/>
        <v>0</v>
      </c>
      <c r="P684">
        <f t="shared" si="61"/>
        <v>13.25</v>
      </c>
      <c r="Q684" s="8">
        <f t="shared" si="62"/>
        <v>42778.765300925923</v>
      </c>
      <c r="R684" s="8">
        <f t="shared" si="63"/>
        <v>42808.723634259266</v>
      </c>
      <c r="S684" t="str">
        <f t="shared" si="64"/>
        <v>technology</v>
      </c>
      <c r="T684" t="str">
        <f t="shared" si="65"/>
        <v>wearables</v>
      </c>
    </row>
    <row r="685" spans="1:20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60"/>
        <v>1</v>
      </c>
      <c r="P685">
        <f t="shared" si="61"/>
        <v>99.33</v>
      </c>
      <c r="Q685" s="8">
        <f t="shared" si="62"/>
        <v>42634.900046296301</v>
      </c>
      <c r="R685" s="8">
        <f t="shared" si="63"/>
        <v>42674.900046296301</v>
      </c>
      <c r="S685" t="str">
        <f t="shared" si="64"/>
        <v>technology</v>
      </c>
      <c r="T685" t="str">
        <f t="shared" si="65"/>
        <v>wearables</v>
      </c>
    </row>
    <row r="686" spans="1:20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60"/>
        <v>7</v>
      </c>
      <c r="P686">
        <f t="shared" si="61"/>
        <v>177.39</v>
      </c>
      <c r="Q686" s="8">
        <f t="shared" si="62"/>
        <v>41809.473275462966</v>
      </c>
      <c r="R686" s="8">
        <f t="shared" si="63"/>
        <v>41845.125</v>
      </c>
      <c r="S686" t="str">
        <f t="shared" si="64"/>
        <v>technology</v>
      </c>
      <c r="T686" t="str">
        <f t="shared" si="65"/>
        <v>wearables</v>
      </c>
    </row>
    <row r="687" spans="1:20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60"/>
        <v>28</v>
      </c>
      <c r="P687">
        <f t="shared" si="61"/>
        <v>55.3</v>
      </c>
      <c r="Q687" s="8">
        <f t="shared" si="62"/>
        <v>41971.866574074069</v>
      </c>
      <c r="R687" s="8">
        <f t="shared" si="63"/>
        <v>42016.866574074069</v>
      </c>
      <c r="S687" t="str">
        <f t="shared" si="64"/>
        <v>technology</v>
      </c>
      <c r="T687" t="str">
        <f t="shared" si="65"/>
        <v>wearables</v>
      </c>
    </row>
    <row r="688" spans="1:20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60"/>
        <v>0</v>
      </c>
      <c r="P688" t="e">
        <f t="shared" si="61"/>
        <v>#DIV/0!</v>
      </c>
      <c r="Q688" s="8">
        <f t="shared" si="62"/>
        <v>42189.673263888893</v>
      </c>
      <c r="R688" s="8">
        <f t="shared" si="63"/>
        <v>42219.673263888893</v>
      </c>
      <c r="S688" t="str">
        <f t="shared" si="64"/>
        <v>technology</v>
      </c>
      <c r="T688" t="str">
        <f t="shared" si="65"/>
        <v>wearables</v>
      </c>
    </row>
    <row r="689" spans="1:20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60"/>
        <v>4</v>
      </c>
      <c r="P689">
        <f t="shared" si="61"/>
        <v>591.66999999999996</v>
      </c>
      <c r="Q689" s="8">
        <f t="shared" si="62"/>
        <v>42711.750613425931</v>
      </c>
      <c r="R689" s="8">
        <f t="shared" si="63"/>
        <v>42771.750613425931</v>
      </c>
      <c r="S689" t="str">
        <f t="shared" si="64"/>
        <v>technology</v>
      </c>
      <c r="T689" t="str">
        <f t="shared" si="65"/>
        <v>wearables</v>
      </c>
    </row>
    <row r="690" spans="1:20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60"/>
        <v>73</v>
      </c>
      <c r="P690">
        <f t="shared" si="61"/>
        <v>405.5</v>
      </c>
      <c r="Q690" s="8">
        <f t="shared" si="62"/>
        <v>42262.104780092588</v>
      </c>
      <c r="R690" s="8">
        <f t="shared" si="63"/>
        <v>42292.104780092588</v>
      </c>
      <c r="S690" t="str">
        <f t="shared" si="64"/>
        <v>technology</v>
      </c>
      <c r="T690" t="str">
        <f t="shared" si="65"/>
        <v>wearables</v>
      </c>
    </row>
    <row r="691" spans="1:20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60"/>
        <v>58</v>
      </c>
      <c r="P691">
        <f t="shared" si="61"/>
        <v>343.15</v>
      </c>
      <c r="Q691" s="8">
        <f t="shared" si="62"/>
        <v>42675.66778935185</v>
      </c>
      <c r="R691" s="8">
        <f t="shared" si="63"/>
        <v>42712.207638888889</v>
      </c>
      <c r="S691" t="str">
        <f t="shared" si="64"/>
        <v>technology</v>
      </c>
      <c r="T691" t="str">
        <f t="shared" si="65"/>
        <v>wearables</v>
      </c>
    </row>
    <row r="692" spans="1:20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60"/>
        <v>12</v>
      </c>
      <c r="P692">
        <f t="shared" si="61"/>
        <v>72.59</v>
      </c>
      <c r="Q692" s="8">
        <f t="shared" si="62"/>
        <v>42579.634733796294</v>
      </c>
      <c r="R692" s="8">
        <f t="shared" si="63"/>
        <v>42622.25</v>
      </c>
      <c r="S692" t="str">
        <f t="shared" si="64"/>
        <v>technology</v>
      </c>
      <c r="T692" t="str">
        <f t="shared" si="65"/>
        <v>wearables</v>
      </c>
    </row>
    <row r="693" spans="1:20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60"/>
        <v>1</v>
      </c>
      <c r="P693">
        <f t="shared" si="61"/>
        <v>26</v>
      </c>
      <c r="Q693" s="8">
        <f t="shared" si="62"/>
        <v>42158.028310185182</v>
      </c>
      <c r="R693" s="8">
        <f t="shared" si="63"/>
        <v>42186.028310185182</v>
      </c>
      <c r="S693" t="str">
        <f t="shared" si="64"/>
        <v>technology</v>
      </c>
      <c r="T693" t="str">
        <f t="shared" si="65"/>
        <v>wearables</v>
      </c>
    </row>
    <row r="694" spans="1:20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60"/>
        <v>7</v>
      </c>
      <c r="P694">
        <f t="shared" si="61"/>
        <v>6.5</v>
      </c>
      <c r="Q694" s="8">
        <f t="shared" si="62"/>
        <v>42696.37572916667</v>
      </c>
      <c r="R694" s="8">
        <f t="shared" si="63"/>
        <v>42726.37572916667</v>
      </c>
      <c r="S694" t="str">
        <f t="shared" si="64"/>
        <v>technology</v>
      </c>
      <c r="T694" t="str">
        <f t="shared" si="65"/>
        <v>wearables</v>
      </c>
    </row>
    <row r="695" spans="1:20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60"/>
        <v>35</v>
      </c>
      <c r="P695">
        <f t="shared" si="61"/>
        <v>119.39</v>
      </c>
      <c r="Q695" s="8">
        <f t="shared" si="62"/>
        <v>42094.808182870373</v>
      </c>
      <c r="R695" s="8">
        <f t="shared" si="63"/>
        <v>42124.808182870373</v>
      </c>
      <c r="S695" t="str">
        <f t="shared" si="64"/>
        <v>technology</v>
      </c>
      <c r="T695" t="str">
        <f t="shared" si="65"/>
        <v>wearables</v>
      </c>
    </row>
    <row r="696" spans="1:20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60"/>
        <v>0</v>
      </c>
      <c r="P696">
        <f t="shared" si="61"/>
        <v>84.29</v>
      </c>
      <c r="Q696" s="8">
        <f t="shared" si="62"/>
        <v>42737.663877314815</v>
      </c>
      <c r="R696" s="8">
        <f t="shared" si="63"/>
        <v>42767.663877314815</v>
      </c>
      <c r="S696" t="str">
        <f t="shared" si="64"/>
        <v>technology</v>
      </c>
      <c r="T696" t="str">
        <f t="shared" si="65"/>
        <v>wearables</v>
      </c>
    </row>
    <row r="697" spans="1:20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60"/>
        <v>1</v>
      </c>
      <c r="P697">
        <f t="shared" si="61"/>
        <v>90.86</v>
      </c>
      <c r="Q697" s="8">
        <f t="shared" si="62"/>
        <v>41913.521064814813</v>
      </c>
      <c r="R697" s="8">
        <f t="shared" si="63"/>
        <v>41943.521064814813</v>
      </c>
      <c r="S697" t="str">
        <f t="shared" si="64"/>
        <v>technology</v>
      </c>
      <c r="T697" t="str">
        <f t="shared" si="65"/>
        <v>wearables</v>
      </c>
    </row>
    <row r="698" spans="1:20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60"/>
        <v>0</v>
      </c>
      <c r="P698">
        <f t="shared" si="61"/>
        <v>1</v>
      </c>
      <c r="Q698" s="8">
        <f t="shared" si="62"/>
        <v>41815.927106481482</v>
      </c>
      <c r="R698" s="8">
        <f t="shared" si="63"/>
        <v>41845.927106481482</v>
      </c>
      <c r="S698" t="str">
        <f t="shared" si="64"/>
        <v>technology</v>
      </c>
      <c r="T698" t="str">
        <f t="shared" si="65"/>
        <v>wearables</v>
      </c>
    </row>
    <row r="699" spans="1:20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60"/>
        <v>46</v>
      </c>
      <c r="P699">
        <f t="shared" si="61"/>
        <v>20.34</v>
      </c>
      <c r="Q699" s="8">
        <f t="shared" si="62"/>
        <v>42388.523020833338</v>
      </c>
      <c r="R699" s="8">
        <f t="shared" si="63"/>
        <v>42403.523020833338</v>
      </c>
      <c r="S699" t="str">
        <f t="shared" si="64"/>
        <v>technology</v>
      </c>
      <c r="T699" t="str">
        <f t="shared" si="65"/>
        <v>wearables</v>
      </c>
    </row>
    <row r="700" spans="1:20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60"/>
        <v>15</v>
      </c>
      <c r="P700">
        <f t="shared" si="61"/>
        <v>530.69000000000005</v>
      </c>
      <c r="Q700" s="8">
        <f t="shared" si="62"/>
        <v>41866.931076388886</v>
      </c>
      <c r="R700" s="8">
        <f t="shared" si="63"/>
        <v>41900.083333333336</v>
      </c>
      <c r="S700" t="str">
        <f t="shared" si="64"/>
        <v>technology</v>
      </c>
      <c r="T700" t="str">
        <f t="shared" si="65"/>
        <v>wearables</v>
      </c>
    </row>
    <row r="701" spans="1:20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60"/>
        <v>82</v>
      </c>
      <c r="P701">
        <f t="shared" si="61"/>
        <v>120.39</v>
      </c>
      <c r="Q701" s="8">
        <f t="shared" si="62"/>
        <v>41563.485509259262</v>
      </c>
      <c r="R701" s="8">
        <f t="shared" si="63"/>
        <v>41600.666666666664</v>
      </c>
      <c r="S701" t="str">
        <f t="shared" si="64"/>
        <v>technology</v>
      </c>
      <c r="T701" t="str">
        <f t="shared" si="65"/>
        <v>wearables</v>
      </c>
    </row>
    <row r="702" spans="1:20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60"/>
        <v>3</v>
      </c>
      <c r="P702">
        <f t="shared" si="61"/>
        <v>13</v>
      </c>
      <c r="Q702" s="8">
        <f t="shared" si="62"/>
        <v>42715.688437500001</v>
      </c>
      <c r="R702" s="8">
        <f t="shared" si="63"/>
        <v>42745.688437500001</v>
      </c>
      <c r="S702" t="str">
        <f t="shared" si="64"/>
        <v>technology</v>
      </c>
      <c r="T702" t="str">
        <f t="shared" si="65"/>
        <v>wearables</v>
      </c>
    </row>
    <row r="703" spans="1:20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60"/>
        <v>27</v>
      </c>
      <c r="P703">
        <f t="shared" si="61"/>
        <v>291.33</v>
      </c>
      <c r="Q703" s="8">
        <f t="shared" si="62"/>
        <v>41813.662962962961</v>
      </c>
      <c r="R703" s="8">
        <f t="shared" si="63"/>
        <v>41843.662962962961</v>
      </c>
      <c r="S703" t="str">
        <f t="shared" si="64"/>
        <v>technology</v>
      </c>
      <c r="T703" t="str">
        <f t="shared" si="65"/>
        <v>wearables</v>
      </c>
    </row>
    <row r="704" spans="1:20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60"/>
        <v>31</v>
      </c>
      <c r="P704">
        <f t="shared" si="61"/>
        <v>124.92</v>
      </c>
      <c r="Q704" s="8">
        <f t="shared" si="62"/>
        <v>42668.726701388892</v>
      </c>
      <c r="R704" s="8">
        <f t="shared" si="63"/>
        <v>42698.768368055549</v>
      </c>
      <c r="S704" t="str">
        <f t="shared" si="64"/>
        <v>technology</v>
      </c>
      <c r="T704" t="str">
        <f t="shared" si="65"/>
        <v>wearables</v>
      </c>
    </row>
    <row r="705" spans="1:20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60"/>
        <v>6</v>
      </c>
      <c r="P705">
        <f t="shared" si="61"/>
        <v>119.57</v>
      </c>
      <c r="Q705" s="8">
        <f t="shared" si="62"/>
        <v>42711.950798611113</v>
      </c>
      <c r="R705" s="8">
        <f t="shared" si="63"/>
        <v>42766.98055555555</v>
      </c>
      <c r="S705" t="str">
        <f t="shared" si="64"/>
        <v>technology</v>
      </c>
      <c r="T705" t="str">
        <f t="shared" si="65"/>
        <v>wearables</v>
      </c>
    </row>
    <row r="706" spans="1:20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60"/>
        <v>1</v>
      </c>
      <c r="P706">
        <f t="shared" si="61"/>
        <v>120.25</v>
      </c>
      <c r="Q706" s="8">
        <f t="shared" si="62"/>
        <v>42726.192916666667</v>
      </c>
      <c r="R706" s="8">
        <f t="shared" si="63"/>
        <v>42786.192916666667</v>
      </c>
      <c r="S706" t="str">
        <f t="shared" si="64"/>
        <v>technology</v>
      </c>
      <c r="T706" t="str">
        <f t="shared" si="65"/>
        <v>wearables</v>
      </c>
    </row>
    <row r="707" spans="1:20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66">ROUND(E707/D707*100,0)</f>
        <v>1</v>
      </c>
      <c r="P707">
        <f t="shared" ref="P707:P770" si="67">ROUND(E707/L707,2)</f>
        <v>195.4</v>
      </c>
      <c r="Q707" s="8">
        <f t="shared" ref="Q707:Q770" si="68">(((J707/60)/60)/24)+DATE(1970,1,1)</f>
        <v>42726.491643518515</v>
      </c>
      <c r="R707" s="8">
        <f t="shared" ref="R707:R770" si="69">(((I707/60)/60)/24)+DATE(1970,1,1)</f>
        <v>42756.491643518515</v>
      </c>
      <c r="S707" t="str">
        <f t="shared" ref="S707:S770" si="70">LEFT(N707,SEARCH("/",N707)-1)</f>
        <v>technology</v>
      </c>
      <c r="T707" t="str">
        <f t="shared" ref="T707:T770" si="71">RIGHT(N707,LEN(N707)-SEARCH("/",N707))</f>
        <v>wearables</v>
      </c>
    </row>
    <row r="708" spans="1:20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66"/>
        <v>0</v>
      </c>
      <c r="P708" t="e">
        <f t="shared" si="67"/>
        <v>#DIV/0!</v>
      </c>
      <c r="Q708" s="8">
        <f t="shared" si="68"/>
        <v>42676.995173611111</v>
      </c>
      <c r="R708" s="8">
        <f t="shared" si="69"/>
        <v>42718.777083333334</v>
      </c>
      <c r="S708" t="str">
        <f t="shared" si="70"/>
        <v>technology</v>
      </c>
      <c r="T708" t="str">
        <f t="shared" si="71"/>
        <v>wearables</v>
      </c>
    </row>
    <row r="709" spans="1:20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66"/>
        <v>79</v>
      </c>
      <c r="P709">
        <f t="shared" si="67"/>
        <v>117.7</v>
      </c>
      <c r="Q709" s="8">
        <f t="shared" si="68"/>
        <v>42696.663506944446</v>
      </c>
      <c r="R709" s="8">
        <f t="shared" si="69"/>
        <v>42736.663506944446</v>
      </c>
      <c r="S709" t="str">
        <f t="shared" si="70"/>
        <v>technology</v>
      </c>
      <c r="T709" t="str">
        <f t="shared" si="71"/>
        <v>wearables</v>
      </c>
    </row>
    <row r="710" spans="1:20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66"/>
        <v>22</v>
      </c>
      <c r="P710">
        <f t="shared" si="67"/>
        <v>23.95</v>
      </c>
      <c r="Q710" s="8">
        <f t="shared" si="68"/>
        <v>41835.581018518518</v>
      </c>
      <c r="R710" s="8">
        <f t="shared" si="69"/>
        <v>41895.581018518518</v>
      </c>
      <c r="S710" t="str">
        <f t="shared" si="70"/>
        <v>technology</v>
      </c>
      <c r="T710" t="str">
        <f t="shared" si="71"/>
        <v>wearables</v>
      </c>
    </row>
    <row r="711" spans="1:20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66"/>
        <v>0</v>
      </c>
      <c r="P711">
        <f t="shared" si="67"/>
        <v>30.5</v>
      </c>
      <c r="Q711" s="8">
        <f t="shared" si="68"/>
        <v>41948.041192129633</v>
      </c>
      <c r="R711" s="8">
        <f t="shared" si="69"/>
        <v>41978.041192129633</v>
      </c>
      <c r="S711" t="str">
        <f t="shared" si="70"/>
        <v>technology</v>
      </c>
      <c r="T711" t="str">
        <f t="shared" si="71"/>
        <v>wearables</v>
      </c>
    </row>
    <row r="712" spans="1:20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66"/>
        <v>0</v>
      </c>
      <c r="P712" t="e">
        <f t="shared" si="67"/>
        <v>#DIV/0!</v>
      </c>
      <c r="Q712" s="8">
        <f t="shared" si="68"/>
        <v>41837.984976851854</v>
      </c>
      <c r="R712" s="8">
        <f t="shared" si="69"/>
        <v>41871.030555555553</v>
      </c>
      <c r="S712" t="str">
        <f t="shared" si="70"/>
        <v>technology</v>
      </c>
      <c r="T712" t="str">
        <f t="shared" si="71"/>
        <v>wearables</v>
      </c>
    </row>
    <row r="713" spans="1:20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66"/>
        <v>34</v>
      </c>
      <c r="P713">
        <f t="shared" si="67"/>
        <v>99.97</v>
      </c>
      <c r="Q713" s="8">
        <f t="shared" si="68"/>
        <v>42678.459120370375</v>
      </c>
      <c r="R713" s="8">
        <f t="shared" si="69"/>
        <v>42718.500787037032</v>
      </c>
      <c r="S713" t="str">
        <f t="shared" si="70"/>
        <v>technology</v>
      </c>
      <c r="T713" t="str">
        <f t="shared" si="71"/>
        <v>wearables</v>
      </c>
    </row>
    <row r="714" spans="1:20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66"/>
        <v>0</v>
      </c>
      <c r="P714">
        <f t="shared" si="67"/>
        <v>26.25</v>
      </c>
      <c r="Q714" s="8">
        <f t="shared" si="68"/>
        <v>42384.680925925932</v>
      </c>
      <c r="R714" s="8">
        <f t="shared" si="69"/>
        <v>42414.680925925932</v>
      </c>
      <c r="S714" t="str">
        <f t="shared" si="70"/>
        <v>technology</v>
      </c>
      <c r="T714" t="str">
        <f t="shared" si="71"/>
        <v>wearables</v>
      </c>
    </row>
    <row r="715" spans="1:20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66"/>
        <v>1</v>
      </c>
      <c r="P715">
        <f t="shared" si="67"/>
        <v>199</v>
      </c>
      <c r="Q715" s="8">
        <f t="shared" si="68"/>
        <v>42496.529305555552</v>
      </c>
      <c r="R715" s="8">
        <f t="shared" si="69"/>
        <v>42526.529305555552</v>
      </c>
      <c r="S715" t="str">
        <f t="shared" si="70"/>
        <v>technology</v>
      </c>
      <c r="T715" t="str">
        <f t="shared" si="71"/>
        <v>wearables</v>
      </c>
    </row>
    <row r="716" spans="1:20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66"/>
        <v>15</v>
      </c>
      <c r="P716">
        <f t="shared" si="67"/>
        <v>80.319999999999993</v>
      </c>
      <c r="Q716" s="8">
        <f t="shared" si="68"/>
        <v>42734.787986111114</v>
      </c>
      <c r="R716" s="8">
        <f t="shared" si="69"/>
        <v>42794.787986111114</v>
      </c>
      <c r="S716" t="str">
        <f t="shared" si="70"/>
        <v>technology</v>
      </c>
      <c r="T716" t="str">
        <f t="shared" si="71"/>
        <v>wearables</v>
      </c>
    </row>
    <row r="717" spans="1:20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66"/>
        <v>5</v>
      </c>
      <c r="P717">
        <f t="shared" si="67"/>
        <v>115.75</v>
      </c>
      <c r="Q717" s="8">
        <f t="shared" si="68"/>
        <v>42273.090740740736</v>
      </c>
      <c r="R717" s="8">
        <f t="shared" si="69"/>
        <v>42313.132407407407</v>
      </c>
      <c r="S717" t="str">
        <f t="shared" si="70"/>
        <v>technology</v>
      </c>
      <c r="T717" t="str">
        <f t="shared" si="71"/>
        <v>wearables</v>
      </c>
    </row>
    <row r="718" spans="1:20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66"/>
        <v>10</v>
      </c>
      <c r="P718">
        <f t="shared" si="67"/>
        <v>44.69</v>
      </c>
      <c r="Q718" s="8">
        <f t="shared" si="68"/>
        <v>41940.658645833333</v>
      </c>
      <c r="R718" s="8">
        <f t="shared" si="69"/>
        <v>41974</v>
      </c>
      <c r="S718" t="str">
        <f t="shared" si="70"/>
        <v>technology</v>
      </c>
      <c r="T718" t="str">
        <f t="shared" si="71"/>
        <v>wearables</v>
      </c>
    </row>
    <row r="719" spans="1:20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66"/>
        <v>0</v>
      </c>
      <c r="P719">
        <f t="shared" si="67"/>
        <v>76.25</v>
      </c>
      <c r="Q719" s="8">
        <f t="shared" si="68"/>
        <v>41857.854189814818</v>
      </c>
      <c r="R719" s="8">
        <f t="shared" si="69"/>
        <v>41887.854189814818</v>
      </c>
      <c r="S719" t="str">
        <f t="shared" si="70"/>
        <v>technology</v>
      </c>
      <c r="T719" t="str">
        <f t="shared" si="71"/>
        <v>wearables</v>
      </c>
    </row>
    <row r="720" spans="1:20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66"/>
        <v>1</v>
      </c>
      <c r="P720">
        <f t="shared" si="67"/>
        <v>22.5</v>
      </c>
      <c r="Q720" s="8">
        <f t="shared" si="68"/>
        <v>42752.845451388886</v>
      </c>
      <c r="R720" s="8">
        <f t="shared" si="69"/>
        <v>42784.249305555553</v>
      </c>
      <c r="S720" t="str">
        <f t="shared" si="70"/>
        <v>technology</v>
      </c>
      <c r="T720" t="str">
        <f t="shared" si="71"/>
        <v>wearables</v>
      </c>
    </row>
    <row r="721" spans="1:20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66"/>
        <v>1</v>
      </c>
      <c r="P721">
        <f t="shared" si="67"/>
        <v>19.399999999999999</v>
      </c>
      <c r="Q721" s="8">
        <f t="shared" si="68"/>
        <v>42409.040231481486</v>
      </c>
      <c r="R721" s="8">
        <f t="shared" si="69"/>
        <v>42423.040231481486</v>
      </c>
      <c r="S721" t="str">
        <f t="shared" si="70"/>
        <v>technology</v>
      </c>
      <c r="T721" t="str">
        <f t="shared" si="71"/>
        <v>wearables</v>
      </c>
    </row>
    <row r="722" spans="1:20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66"/>
        <v>144</v>
      </c>
      <c r="P722">
        <f t="shared" si="67"/>
        <v>66.709999999999994</v>
      </c>
      <c r="Q722" s="8">
        <f t="shared" si="68"/>
        <v>40909.649201388893</v>
      </c>
      <c r="R722" s="8">
        <f t="shared" si="69"/>
        <v>40937.649201388893</v>
      </c>
      <c r="S722" t="str">
        <f t="shared" si="70"/>
        <v>publishing</v>
      </c>
      <c r="T722" t="str">
        <f t="shared" si="71"/>
        <v>nonfiction</v>
      </c>
    </row>
    <row r="723" spans="1:20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66"/>
        <v>122</v>
      </c>
      <c r="P723">
        <f t="shared" si="67"/>
        <v>84.14</v>
      </c>
      <c r="Q723" s="8">
        <f t="shared" si="68"/>
        <v>41807.571840277778</v>
      </c>
      <c r="R723" s="8">
        <f t="shared" si="69"/>
        <v>41852.571840277778</v>
      </c>
      <c r="S723" t="str">
        <f t="shared" si="70"/>
        <v>publishing</v>
      </c>
      <c r="T723" t="str">
        <f t="shared" si="71"/>
        <v>nonfiction</v>
      </c>
    </row>
    <row r="724" spans="1:20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66"/>
        <v>132</v>
      </c>
      <c r="P724">
        <f t="shared" si="67"/>
        <v>215.73</v>
      </c>
      <c r="Q724" s="8">
        <f t="shared" si="68"/>
        <v>40977.805300925924</v>
      </c>
      <c r="R724" s="8">
        <f t="shared" si="69"/>
        <v>41007.76363425926</v>
      </c>
      <c r="S724" t="str">
        <f t="shared" si="70"/>
        <v>publishing</v>
      </c>
      <c r="T724" t="str">
        <f t="shared" si="71"/>
        <v>nonfiction</v>
      </c>
    </row>
    <row r="725" spans="1:20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66"/>
        <v>109</v>
      </c>
      <c r="P725">
        <f t="shared" si="67"/>
        <v>54.69</v>
      </c>
      <c r="Q725" s="8">
        <f t="shared" si="68"/>
        <v>42184.816539351858</v>
      </c>
      <c r="R725" s="8">
        <f t="shared" si="69"/>
        <v>42215.165972222225</v>
      </c>
      <c r="S725" t="str">
        <f t="shared" si="70"/>
        <v>publishing</v>
      </c>
      <c r="T725" t="str">
        <f t="shared" si="71"/>
        <v>nonfiction</v>
      </c>
    </row>
    <row r="726" spans="1:20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66"/>
        <v>105</v>
      </c>
      <c r="P726">
        <f t="shared" si="67"/>
        <v>51.63</v>
      </c>
      <c r="Q726" s="8">
        <f t="shared" si="68"/>
        <v>40694.638460648144</v>
      </c>
      <c r="R726" s="8">
        <f t="shared" si="69"/>
        <v>40724.638460648144</v>
      </c>
      <c r="S726" t="str">
        <f t="shared" si="70"/>
        <v>publishing</v>
      </c>
      <c r="T726" t="str">
        <f t="shared" si="71"/>
        <v>nonfiction</v>
      </c>
    </row>
    <row r="727" spans="1:20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66"/>
        <v>100</v>
      </c>
      <c r="P727">
        <f t="shared" si="67"/>
        <v>143.36000000000001</v>
      </c>
      <c r="Q727" s="8">
        <f t="shared" si="68"/>
        <v>42321.626296296294</v>
      </c>
      <c r="R727" s="8">
        <f t="shared" si="69"/>
        <v>42351.626296296294</v>
      </c>
      <c r="S727" t="str">
        <f t="shared" si="70"/>
        <v>publishing</v>
      </c>
      <c r="T727" t="str">
        <f t="shared" si="71"/>
        <v>nonfiction</v>
      </c>
    </row>
    <row r="728" spans="1:20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66"/>
        <v>101</v>
      </c>
      <c r="P728">
        <f t="shared" si="67"/>
        <v>72.430000000000007</v>
      </c>
      <c r="Q728" s="8">
        <f t="shared" si="68"/>
        <v>41346.042673611111</v>
      </c>
      <c r="R728" s="8">
        <f t="shared" si="69"/>
        <v>41376.042673611111</v>
      </c>
      <c r="S728" t="str">
        <f t="shared" si="70"/>
        <v>publishing</v>
      </c>
      <c r="T728" t="str">
        <f t="shared" si="71"/>
        <v>nonfiction</v>
      </c>
    </row>
    <row r="729" spans="1:20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66"/>
        <v>156</v>
      </c>
      <c r="P729">
        <f t="shared" si="67"/>
        <v>36.53</v>
      </c>
      <c r="Q729" s="8">
        <f t="shared" si="68"/>
        <v>41247.020243055551</v>
      </c>
      <c r="R729" s="8">
        <f t="shared" si="69"/>
        <v>41288.888888888891</v>
      </c>
      <c r="S729" t="str">
        <f t="shared" si="70"/>
        <v>publishing</v>
      </c>
      <c r="T729" t="str">
        <f t="shared" si="71"/>
        <v>nonfiction</v>
      </c>
    </row>
    <row r="730" spans="1:20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66"/>
        <v>106</v>
      </c>
      <c r="P730">
        <f t="shared" si="67"/>
        <v>60.9</v>
      </c>
      <c r="Q730" s="8">
        <f t="shared" si="68"/>
        <v>40731.837465277778</v>
      </c>
      <c r="R730" s="8">
        <f t="shared" si="69"/>
        <v>40776.837465277778</v>
      </c>
      <c r="S730" t="str">
        <f t="shared" si="70"/>
        <v>publishing</v>
      </c>
      <c r="T730" t="str">
        <f t="shared" si="71"/>
        <v>nonfiction</v>
      </c>
    </row>
    <row r="731" spans="1:20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66"/>
        <v>131</v>
      </c>
      <c r="P731">
        <f t="shared" si="67"/>
        <v>43.55</v>
      </c>
      <c r="Q731" s="8">
        <f t="shared" si="68"/>
        <v>41111.185891203706</v>
      </c>
      <c r="R731" s="8">
        <f t="shared" si="69"/>
        <v>41171.185891203706</v>
      </c>
      <c r="S731" t="str">
        <f t="shared" si="70"/>
        <v>publishing</v>
      </c>
      <c r="T731" t="str">
        <f t="shared" si="71"/>
        <v>nonfiction</v>
      </c>
    </row>
    <row r="732" spans="1:20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66"/>
        <v>132</v>
      </c>
      <c r="P732">
        <f t="shared" si="67"/>
        <v>99.77</v>
      </c>
      <c r="Q732" s="8">
        <f t="shared" si="68"/>
        <v>40854.745266203703</v>
      </c>
      <c r="R732" s="8">
        <f t="shared" si="69"/>
        <v>40884.745266203703</v>
      </c>
      <c r="S732" t="str">
        <f t="shared" si="70"/>
        <v>publishing</v>
      </c>
      <c r="T732" t="str">
        <f t="shared" si="71"/>
        <v>nonfiction</v>
      </c>
    </row>
    <row r="733" spans="1:20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66"/>
        <v>126</v>
      </c>
      <c r="P733">
        <f t="shared" si="67"/>
        <v>88.73</v>
      </c>
      <c r="Q733" s="8">
        <f t="shared" si="68"/>
        <v>40879.795682870368</v>
      </c>
      <c r="R733" s="8">
        <f t="shared" si="69"/>
        <v>40930.25</v>
      </c>
      <c r="S733" t="str">
        <f t="shared" si="70"/>
        <v>publishing</v>
      </c>
      <c r="T733" t="str">
        <f t="shared" si="71"/>
        <v>nonfiction</v>
      </c>
    </row>
    <row r="734" spans="1:20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66"/>
        <v>160</v>
      </c>
      <c r="P734">
        <f t="shared" si="67"/>
        <v>4.92</v>
      </c>
      <c r="Q734" s="8">
        <f t="shared" si="68"/>
        <v>41486.424317129626</v>
      </c>
      <c r="R734" s="8">
        <f t="shared" si="69"/>
        <v>41546.424317129626</v>
      </c>
      <c r="S734" t="str">
        <f t="shared" si="70"/>
        <v>publishing</v>
      </c>
      <c r="T734" t="str">
        <f t="shared" si="71"/>
        <v>nonfiction</v>
      </c>
    </row>
    <row r="735" spans="1:20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66"/>
        <v>120</v>
      </c>
      <c r="P735">
        <f t="shared" si="67"/>
        <v>17.82</v>
      </c>
      <c r="Q735" s="8">
        <f t="shared" si="68"/>
        <v>41598.420046296298</v>
      </c>
      <c r="R735" s="8">
        <f t="shared" si="69"/>
        <v>41628.420046296298</v>
      </c>
      <c r="S735" t="str">
        <f t="shared" si="70"/>
        <v>publishing</v>
      </c>
      <c r="T735" t="str">
        <f t="shared" si="71"/>
        <v>nonfiction</v>
      </c>
    </row>
    <row r="736" spans="1:20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66"/>
        <v>126</v>
      </c>
      <c r="P736">
        <f t="shared" si="67"/>
        <v>187.19</v>
      </c>
      <c r="Q736" s="8">
        <f t="shared" si="68"/>
        <v>42102.164583333331</v>
      </c>
      <c r="R736" s="8">
        <f t="shared" si="69"/>
        <v>42133.208333333328</v>
      </c>
      <c r="S736" t="str">
        <f t="shared" si="70"/>
        <v>publishing</v>
      </c>
      <c r="T736" t="str">
        <f t="shared" si="71"/>
        <v>nonfiction</v>
      </c>
    </row>
    <row r="737" spans="1:20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66"/>
        <v>114</v>
      </c>
      <c r="P737">
        <f t="shared" si="67"/>
        <v>234.81</v>
      </c>
      <c r="Q737" s="8">
        <f t="shared" si="68"/>
        <v>41946.029467592591</v>
      </c>
      <c r="R737" s="8">
        <f t="shared" si="69"/>
        <v>41977.027083333334</v>
      </c>
      <c r="S737" t="str">
        <f t="shared" si="70"/>
        <v>publishing</v>
      </c>
      <c r="T737" t="str">
        <f t="shared" si="71"/>
        <v>nonfiction</v>
      </c>
    </row>
    <row r="738" spans="1:20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66"/>
        <v>315</v>
      </c>
      <c r="P738">
        <f t="shared" si="67"/>
        <v>105.05</v>
      </c>
      <c r="Q738" s="8">
        <f t="shared" si="68"/>
        <v>41579.734259259261</v>
      </c>
      <c r="R738" s="8">
        <f t="shared" si="69"/>
        <v>41599.207638888889</v>
      </c>
      <c r="S738" t="str">
        <f t="shared" si="70"/>
        <v>publishing</v>
      </c>
      <c r="T738" t="str">
        <f t="shared" si="71"/>
        <v>nonfiction</v>
      </c>
    </row>
    <row r="739" spans="1:20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66"/>
        <v>122</v>
      </c>
      <c r="P739">
        <f t="shared" si="67"/>
        <v>56.67</v>
      </c>
      <c r="Q739" s="8">
        <f t="shared" si="68"/>
        <v>41667.275312500002</v>
      </c>
      <c r="R739" s="8">
        <f t="shared" si="69"/>
        <v>41684.833333333336</v>
      </c>
      <c r="S739" t="str">
        <f t="shared" si="70"/>
        <v>publishing</v>
      </c>
      <c r="T739" t="str">
        <f t="shared" si="71"/>
        <v>nonfiction</v>
      </c>
    </row>
    <row r="740" spans="1:20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66"/>
        <v>107</v>
      </c>
      <c r="P740">
        <f t="shared" si="67"/>
        <v>39.049999999999997</v>
      </c>
      <c r="Q740" s="8">
        <f t="shared" si="68"/>
        <v>41943.604097222218</v>
      </c>
      <c r="R740" s="8">
        <f t="shared" si="69"/>
        <v>41974.207638888889</v>
      </c>
      <c r="S740" t="str">
        <f t="shared" si="70"/>
        <v>publishing</v>
      </c>
      <c r="T740" t="str">
        <f t="shared" si="71"/>
        <v>nonfiction</v>
      </c>
    </row>
    <row r="741" spans="1:20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66"/>
        <v>158</v>
      </c>
      <c r="P741">
        <f t="shared" si="67"/>
        <v>68.349999999999994</v>
      </c>
      <c r="Q741" s="8">
        <f t="shared" si="68"/>
        <v>41829.502650462964</v>
      </c>
      <c r="R741" s="8">
        <f t="shared" si="69"/>
        <v>41862.502650462964</v>
      </c>
      <c r="S741" t="str">
        <f t="shared" si="70"/>
        <v>publishing</v>
      </c>
      <c r="T741" t="str">
        <f t="shared" si="71"/>
        <v>nonfiction</v>
      </c>
    </row>
    <row r="742" spans="1:20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66"/>
        <v>107</v>
      </c>
      <c r="P742">
        <f t="shared" si="67"/>
        <v>169.58</v>
      </c>
      <c r="Q742" s="8">
        <f t="shared" si="68"/>
        <v>42162.146782407406</v>
      </c>
      <c r="R742" s="8">
        <f t="shared" si="69"/>
        <v>42176.146782407406</v>
      </c>
      <c r="S742" t="str">
        <f t="shared" si="70"/>
        <v>publishing</v>
      </c>
      <c r="T742" t="str">
        <f t="shared" si="71"/>
        <v>nonfiction</v>
      </c>
    </row>
    <row r="743" spans="1:20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66"/>
        <v>102</v>
      </c>
      <c r="P743">
        <f t="shared" si="67"/>
        <v>141.41999999999999</v>
      </c>
      <c r="Q743" s="8">
        <f t="shared" si="68"/>
        <v>41401.648217592592</v>
      </c>
      <c r="R743" s="8">
        <f t="shared" si="69"/>
        <v>41436.648217592592</v>
      </c>
      <c r="S743" t="str">
        <f t="shared" si="70"/>
        <v>publishing</v>
      </c>
      <c r="T743" t="str">
        <f t="shared" si="71"/>
        <v>nonfiction</v>
      </c>
    </row>
    <row r="744" spans="1:20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66"/>
        <v>111</v>
      </c>
      <c r="P744">
        <f t="shared" si="67"/>
        <v>67.39</v>
      </c>
      <c r="Q744" s="8">
        <f t="shared" si="68"/>
        <v>41689.917962962965</v>
      </c>
      <c r="R744" s="8">
        <f t="shared" si="69"/>
        <v>41719.876296296294</v>
      </c>
      <c r="S744" t="str">
        <f t="shared" si="70"/>
        <v>publishing</v>
      </c>
      <c r="T744" t="str">
        <f t="shared" si="71"/>
        <v>nonfiction</v>
      </c>
    </row>
    <row r="745" spans="1:20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66"/>
        <v>148</v>
      </c>
      <c r="P745">
        <f t="shared" si="67"/>
        <v>54.27</v>
      </c>
      <c r="Q745" s="8">
        <f t="shared" si="68"/>
        <v>40990.709317129629</v>
      </c>
      <c r="R745" s="8">
        <f t="shared" si="69"/>
        <v>41015.875</v>
      </c>
      <c r="S745" t="str">
        <f t="shared" si="70"/>
        <v>publishing</v>
      </c>
      <c r="T745" t="str">
        <f t="shared" si="71"/>
        <v>nonfiction</v>
      </c>
    </row>
    <row r="746" spans="1:20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66"/>
        <v>102</v>
      </c>
      <c r="P746">
        <f t="shared" si="67"/>
        <v>82.52</v>
      </c>
      <c r="Q746" s="8">
        <f t="shared" si="68"/>
        <v>41226.95721064815</v>
      </c>
      <c r="R746" s="8">
        <f t="shared" si="69"/>
        <v>41256.95721064815</v>
      </c>
      <c r="S746" t="str">
        <f t="shared" si="70"/>
        <v>publishing</v>
      </c>
      <c r="T746" t="str">
        <f t="shared" si="71"/>
        <v>nonfiction</v>
      </c>
    </row>
    <row r="747" spans="1:20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66"/>
        <v>179</v>
      </c>
      <c r="P747">
        <f t="shared" si="67"/>
        <v>53.73</v>
      </c>
      <c r="Q747" s="8">
        <f t="shared" si="68"/>
        <v>41367.572280092594</v>
      </c>
      <c r="R747" s="8">
        <f t="shared" si="69"/>
        <v>41397.572280092594</v>
      </c>
      <c r="S747" t="str">
        <f t="shared" si="70"/>
        <v>publishing</v>
      </c>
      <c r="T747" t="str">
        <f t="shared" si="71"/>
        <v>nonfiction</v>
      </c>
    </row>
    <row r="748" spans="1:20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66"/>
        <v>111</v>
      </c>
      <c r="P748">
        <f t="shared" si="67"/>
        <v>34.21</v>
      </c>
      <c r="Q748" s="8">
        <f t="shared" si="68"/>
        <v>41157.042928240742</v>
      </c>
      <c r="R748" s="8">
        <f t="shared" si="69"/>
        <v>41175.165972222225</v>
      </c>
      <c r="S748" t="str">
        <f t="shared" si="70"/>
        <v>publishing</v>
      </c>
      <c r="T748" t="str">
        <f t="shared" si="71"/>
        <v>nonfiction</v>
      </c>
    </row>
    <row r="749" spans="1:20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66"/>
        <v>100</v>
      </c>
      <c r="P749">
        <f t="shared" si="67"/>
        <v>127.33</v>
      </c>
      <c r="Q749" s="8">
        <f t="shared" si="68"/>
        <v>41988.548831018517</v>
      </c>
      <c r="R749" s="8">
        <f t="shared" si="69"/>
        <v>42019.454166666663</v>
      </c>
      <c r="S749" t="str">
        <f t="shared" si="70"/>
        <v>publishing</v>
      </c>
      <c r="T749" t="str">
        <f t="shared" si="71"/>
        <v>nonfiction</v>
      </c>
    </row>
    <row r="750" spans="1:20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66"/>
        <v>100</v>
      </c>
      <c r="P750">
        <f t="shared" si="67"/>
        <v>45.57</v>
      </c>
      <c r="Q750" s="8">
        <f t="shared" si="68"/>
        <v>41831.846828703703</v>
      </c>
      <c r="R750" s="8">
        <f t="shared" si="69"/>
        <v>41861.846828703703</v>
      </c>
      <c r="S750" t="str">
        <f t="shared" si="70"/>
        <v>publishing</v>
      </c>
      <c r="T750" t="str">
        <f t="shared" si="71"/>
        <v>nonfiction</v>
      </c>
    </row>
    <row r="751" spans="1:20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66"/>
        <v>106</v>
      </c>
      <c r="P751">
        <f t="shared" si="67"/>
        <v>95.96</v>
      </c>
      <c r="Q751" s="8">
        <f t="shared" si="68"/>
        <v>42733.94131944445</v>
      </c>
      <c r="R751" s="8">
        <f t="shared" si="69"/>
        <v>42763.94131944445</v>
      </c>
      <c r="S751" t="str">
        <f t="shared" si="70"/>
        <v>publishing</v>
      </c>
      <c r="T751" t="str">
        <f t="shared" si="71"/>
        <v>nonfiction</v>
      </c>
    </row>
    <row r="752" spans="1:20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66"/>
        <v>103</v>
      </c>
      <c r="P752">
        <f t="shared" si="67"/>
        <v>77.27</v>
      </c>
      <c r="Q752" s="8">
        <f t="shared" si="68"/>
        <v>41299.878148148149</v>
      </c>
      <c r="R752" s="8">
        <f t="shared" si="69"/>
        <v>41329.878148148149</v>
      </c>
      <c r="S752" t="str">
        <f t="shared" si="70"/>
        <v>publishing</v>
      </c>
      <c r="T752" t="str">
        <f t="shared" si="71"/>
        <v>nonfiction</v>
      </c>
    </row>
    <row r="753" spans="1:20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66"/>
        <v>119</v>
      </c>
      <c r="P753">
        <f t="shared" si="67"/>
        <v>57.34</v>
      </c>
      <c r="Q753" s="8">
        <f t="shared" si="68"/>
        <v>40713.630497685182</v>
      </c>
      <c r="R753" s="8">
        <f t="shared" si="69"/>
        <v>40759.630497685182</v>
      </c>
      <c r="S753" t="str">
        <f t="shared" si="70"/>
        <v>publishing</v>
      </c>
      <c r="T753" t="str">
        <f t="shared" si="71"/>
        <v>nonfiction</v>
      </c>
    </row>
    <row r="754" spans="1:20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66"/>
        <v>112</v>
      </c>
      <c r="P754">
        <f t="shared" si="67"/>
        <v>53.19</v>
      </c>
      <c r="Q754" s="8">
        <f t="shared" si="68"/>
        <v>42639.421493055561</v>
      </c>
      <c r="R754" s="8">
        <f t="shared" si="69"/>
        <v>42659.458333333328</v>
      </c>
      <c r="S754" t="str">
        <f t="shared" si="70"/>
        <v>publishing</v>
      </c>
      <c r="T754" t="str">
        <f t="shared" si="71"/>
        <v>nonfiction</v>
      </c>
    </row>
    <row r="755" spans="1:20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66"/>
        <v>128</v>
      </c>
      <c r="P755">
        <f t="shared" si="67"/>
        <v>492.31</v>
      </c>
      <c r="Q755" s="8">
        <f t="shared" si="68"/>
        <v>42019.590173611112</v>
      </c>
      <c r="R755" s="8">
        <f t="shared" si="69"/>
        <v>42049.590173611112</v>
      </c>
      <c r="S755" t="str">
        <f t="shared" si="70"/>
        <v>publishing</v>
      </c>
      <c r="T755" t="str">
        <f t="shared" si="71"/>
        <v>nonfiction</v>
      </c>
    </row>
    <row r="756" spans="1:20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66"/>
        <v>104</v>
      </c>
      <c r="P756">
        <f t="shared" si="67"/>
        <v>42.35</v>
      </c>
      <c r="Q756" s="8">
        <f t="shared" si="68"/>
        <v>41249.749085648145</v>
      </c>
      <c r="R756" s="8">
        <f t="shared" si="69"/>
        <v>41279.749085648145</v>
      </c>
      <c r="S756" t="str">
        <f t="shared" si="70"/>
        <v>publishing</v>
      </c>
      <c r="T756" t="str">
        <f t="shared" si="71"/>
        <v>nonfiction</v>
      </c>
    </row>
    <row r="757" spans="1:20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66"/>
        <v>102</v>
      </c>
      <c r="P757">
        <f t="shared" si="67"/>
        <v>37.47</v>
      </c>
      <c r="Q757" s="8">
        <f t="shared" si="68"/>
        <v>41383.605057870373</v>
      </c>
      <c r="R757" s="8">
        <f t="shared" si="69"/>
        <v>41414.02847222222</v>
      </c>
      <c r="S757" t="str">
        <f t="shared" si="70"/>
        <v>publishing</v>
      </c>
      <c r="T757" t="str">
        <f t="shared" si="71"/>
        <v>nonfiction</v>
      </c>
    </row>
    <row r="758" spans="1:20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66"/>
        <v>118</v>
      </c>
      <c r="P758">
        <f t="shared" si="67"/>
        <v>37.450000000000003</v>
      </c>
      <c r="Q758" s="8">
        <f t="shared" si="68"/>
        <v>40590.766886574071</v>
      </c>
      <c r="R758" s="8">
        <f t="shared" si="69"/>
        <v>40651.725219907406</v>
      </c>
      <c r="S758" t="str">
        <f t="shared" si="70"/>
        <v>publishing</v>
      </c>
      <c r="T758" t="str">
        <f t="shared" si="71"/>
        <v>nonfiction</v>
      </c>
    </row>
    <row r="759" spans="1:20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66"/>
        <v>238</v>
      </c>
      <c r="P759">
        <f t="shared" si="67"/>
        <v>33.06</v>
      </c>
      <c r="Q759" s="8">
        <f t="shared" si="68"/>
        <v>41235.054560185185</v>
      </c>
      <c r="R759" s="8">
        <f t="shared" si="69"/>
        <v>41249.054560185185</v>
      </c>
      <c r="S759" t="str">
        <f t="shared" si="70"/>
        <v>publishing</v>
      </c>
      <c r="T759" t="str">
        <f t="shared" si="71"/>
        <v>nonfiction</v>
      </c>
    </row>
    <row r="760" spans="1:20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66"/>
        <v>102</v>
      </c>
      <c r="P760">
        <f t="shared" si="67"/>
        <v>134.21</v>
      </c>
      <c r="Q760" s="8">
        <f t="shared" si="68"/>
        <v>40429.836435185185</v>
      </c>
      <c r="R760" s="8">
        <f t="shared" si="69"/>
        <v>40459.836435185185</v>
      </c>
      <c r="S760" t="str">
        <f t="shared" si="70"/>
        <v>publishing</v>
      </c>
      <c r="T760" t="str">
        <f t="shared" si="71"/>
        <v>nonfiction</v>
      </c>
    </row>
    <row r="761" spans="1:20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66"/>
        <v>102</v>
      </c>
      <c r="P761">
        <f t="shared" si="67"/>
        <v>51.47</v>
      </c>
      <c r="Q761" s="8">
        <f t="shared" si="68"/>
        <v>41789.330312500002</v>
      </c>
      <c r="R761" s="8">
        <f t="shared" si="69"/>
        <v>41829.330312500002</v>
      </c>
      <c r="S761" t="str">
        <f t="shared" si="70"/>
        <v>publishing</v>
      </c>
      <c r="T761" t="str">
        <f t="shared" si="71"/>
        <v>nonfiction</v>
      </c>
    </row>
    <row r="762" spans="1:20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66"/>
        <v>0</v>
      </c>
      <c r="P762" t="e">
        <f t="shared" si="67"/>
        <v>#DIV/0!</v>
      </c>
      <c r="Q762" s="8">
        <f t="shared" si="68"/>
        <v>42670.764039351852</v>
      </c>
      <c r="R762" s="8">
        <f t="shared" si="69"/>
        <v>42700.805706018517</v>
      </c>
      <c r="S762" t="str">
        <f t="shared" si="70"/>
        <v>publishing</v>
      </c>
      <c r="T762" t="str">
        <f t="shared" si="71"/>
        <v>fiction</v>
      </c>
    </row>
    <row r="763" spans="1:20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66"/>
        <v>5</v>
      </c>
      <c r="P763">
        <f t="shared" si="67"/>
        <v>39.17</v>
      </c>
      <c r="Q763" s="8">
        <f t="shared" si="68"/>
        <v>41642.751458333332</v>
      </c>
      <c r="R763" s="8">
        <f t="shared" si="69"/>
        <v>41672.751458333332</v>
      </c>
      <c r="S763" t="str">
        <f t="shared" si="70"/>
        <v>publishing</v>
      </c>
      <c r="T763" t="str">
        <f t="shared" si="71"/>
        <v>fiction</v>
      </c>
    </row>
    <row r="764" spans="1:20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66"/>
        <v>0</v>
      </c>
      <c r="P764" t="e">
        <f t="shared" si="67"/>
        <v>#DIV/0!</v>
      </c>
      <c r="Q764" s="8">
        <f t="shared" si="68"/>
        <v>42690.858449074076</v>
      </c>
      <c r="R764" s="8">
        <f t="shared" si="69"/>
        <v>42708.25</v>
      </c>
      <c r="S764" t="str">
        <f t="shared" si="70"/>
        <v>publishing</v>
      </c>
      <c r="T764" t="str">
        <f t="shared" si="71"/>
        <v>fiction</v>
      </c>
    </row>
    <row r="765" spans="1:20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66"/>
        <v>0</v>
      </c>
      <c r="P765">
        <f t="shared" si="67"/>
        <v>5</v>
      </c>
      <c r="Q765" s="8">
        <f t="shared" si="68"/>
        <v>41471.446851851848</v>
      </c>
      <c r="R765" s="8">
        <f t="shared" si="69"/>
        <v>41501.446851851848</v>
      </c>
      <c r="S765" t="str">
        <f t="shared" si="70"/>
        <v>publishing</v>
      </c>
      <c r="T765" t="str">
        <f t="shared" si="71"/>
        <v>fiction</v>
      </c>
    </row>
    <row r="766" spans="1:20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66"/>
        <v>0</v>
      </c>
      <c r="P766" t="e">
        <f t="shared" si="67"/>
        <v>#DIV/0!</v>
      </c>
      <c r="Q766" s="8">
        <f t="shared" si="68"/>
        <v>42227.173159722224</v>
      </c>
      <c r="R766" s="8">
        <f t="shared" si="69"/>
        <v>42257.173159722224</v>
      </c>
      <c r="S766" t="str">
        <f t="shared" si="70"/>
        <v>publishing</v>
      </c>
      <c r="T766" t="str">
        <f t="shared" si="71"/>
        <v>fiction</v>
      </c>
    </row>
    <row r="767" spans="1:20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66"/>
        <v>36</v>
      </c>
      <c r="P767">
        <f t="shared" si="67"/>
        <v>57.3</v>
      </c>
      <c r="Q767" s="8">
        <f t="shared" si="68"/>
        <v>41901.542638888888</v>
      </c>
      <c r="R767" s="8">
        <f t="shared" si="69"/>
        <v>41931.542638888888</v>
      </c>
      <c r="S767" t="str">
        <f t="shared" si="70"/>
        <v>publishing</v>
      </c>
      <c r="T767" t="str">
        <f t="shared" si="71"/>
        <v>fiction</v>
      </c>
    </row>
    <row r="768" spans="1:20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66"/>
        <v>0</v>
      </c>
      <c r="P768" t="e">
        <f t="shared" si="67"/>
        <v>#DIV/0!</v>
      </c>
      <c r="Q768" s="8">
        <f t="shared" si="68"/>
        <v>42021.783368055556</v>
      </c>
      <c r="R768" s="8">
        <f t="shared" si="69"/>
        <v>42051.783368055556</v>
      </c>
      <c r="S768" t="str">
        <f t="shared" si="70"/>
        <v>publishing</v>
      </c>
      <c r="T768" t="str">
        <f t="shared" si="71"/>
        <v>fiction</v>
      </c>
    </row>
    <row r="769" spans="1:20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66"/>
        <v>4</v>
      </c>
      <c r="P769">
        <f t="shared" si="67"/>
        <v>59</v>
      </c>
      <c r="Q769" s="8">
        <f t="shared" si="68"/>
        <v>42115.143634259264</v>
      </c>
      <c r="R769" s="8">
        <f t="shared" si="69"/>
        <v>42145.143634259264</v>
      </c>
      <c r="S769" t="str">
        <f t="shared" si="70"/>
        <v>publishing</v>
      </c>
      <c r="T769" t="str">
        <f t="shared" si="71"/>
        <v>fiction</v>
      </c>
    </row>
    <row r="770" spans="1:20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66"/>
        <v>0</v>
      </c>
      <c r="P770" t="e">
        <f t="shared" si="67"/>
        <v>#DIV/0!</v>
      </c>
      <c r="Q770" s="8">
        <f t="shared" si="68"/>
        <v>41594.207060185188</v>
      </c>
      <c r="R770" s="8">
        <f t="shared" si="69"/>
        <v>41624.207060185188</v>
      </c>
      <c r="S770" t="str">
        <f t="shared" si="70"/>
        <v>publishing</v>
      </c>
      <c r="T770" t="str">
        <f t="shared" si="71"/>
        <v>fiction</v>
      </c>
    </row>
    <row r="771" spans="1:20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72">ROUND(E771/D771*100,0)</f>
        <v>41</v>
      </c>
      <c r="P771">
        <f t="shared" ref="P771:P834" si="73">ROUND(E771/L771,2)</f>
        <v>31.85</v>
      </c>
      <c r="Q771" s="8">
        <f t="shared" ref="Q771:Q834" si="74">(((J771/60)/60)/24)+DATE(1970,1,1)</f>
        <v>41604.996458333335</v>
      </c>
      <c r="R771" s="8">
        <f t="shared" ref="R771:R834" si="75">(((I771/60)/60)/24)+DATE(1970,1,1)</f>
        <v>41634.996458333335</v>
      </c>
      <c r="S771" t="str">
        <f t="shared" ref="S771:S834" si="76">LEFT(N771,SEARCH("/",N771)-1)</f>
        <v>publishing</v>
      </c>
      <c r="T771" t="str">
        <f t="shared" ref="T771:T834" si="77">RIGHT(N771,LEN(N771)-SEARCH("/",N771))</f>
        <v>fiction</v>
      </c>
    </row>
    <row r="772" spans="1:20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72"/>
        <v>0</v>
      </c>
      <c r="P772" t="e">
        <f t="shared" si="73"/>
        <v>#DIV/0!</v>
      </c>
      <c r="Q772" s="8">
        <f t="shared" si="74"/>
        <v>41289.999641203707</v>
      </c>
      <c r="R772" s="8">
        <f t="shared" si="75"/>
        <v>41329.999641203707</v>
      </c>
      <c r="S772" t="str">
        <f t="shared" si="76"/>
        <v>publishing</v>
      </c>
      <c r="T772" t="str">
        <f t="shared" si="77"/>
        <v>fiction</v>
      </c>
    </row>
    <row r="773" spans="1:20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72"/>
        <v>0</v>
      </c>
      <c r="P773">
        <f t="shared" si="73"/>
        <v>10</v>
      </c>
      <c r="Q773" s="8">
        <f t="shared" si="74"/>
        <v>42349.824097222227</v>
      </c>
      <c r="R773" s="8">
        <f t="shared" si="75"/>
        <v>42399.824097222227</v>
      </c>
      <c r="S773" t="str">
        <f t="shared" si="76"/>
        <v>publishing</v>
      </c>
      <c r="T773" t="str">
        <f t="shared" si="77"/>
        <v>fiction</v>
      </c>
    </row>
    <row r="774" spans="1:20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72"/>
        <v>3</v>
      </c>
      <c r="P774">
        <f t="shared" si="73"/>
        <v>50</v>
      </c>
      <c r="Q774" s="8">
        <f t="shared" si="74"/>
        <v>40068.056932870371</v>
      </c>
      <c r="R774" s="8">
        <f t="shared" si="75"/>
        <v>40118.165972222225</v>
      </c>
      <c r="S774" t="str">
        <f t="shared" si="76"/>
        <v>publishing</v>
      </c>
      <c r="T774" t="str">
        <f t="shared" si="77"/>
        <v>fiction</v>
      </c>
    </row>
    <row r="775" spans="1:20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72"/>
        <v>1</v>
      </c>
      <c r="P775">
        <f t="shared" si="73"/>
        <v>16</v>
      </c>
      <c r="Q775" s="8">
        <f t="shared" si="74"/>
        <v>42100.735937499994</v>
      </c>
      <c r="R775" s="8">
        <f t="shared" si="75"/>
        <v>42134.959027777775</v>
      </c>
      <c r="S775" t="str">
        <f t="shared" si="76"/>
        <v>publishing</v>
      </c>
      <c r="T775" t="str">
        <f t="shared" si="77"/>
        <v>fiction</v>
      </c>
    </row>
    <row r="776" spans="1:20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72"/>
        <v>70</v>
      </c>
      <c r="P776">
        <f t="shared" si="73"/>
        <v>39</v>
      </c>
      <c r="Q776" s="8">
        <f t="shared" si="74"/>
        <v>41663.780300925922</v>
      </c>
      <c r="R776" s="8">
        <f t="shared" si="75"/>
        <v>41693.780300925922</v>
      </c>
      <c r="S776" t="str">
        <f t="shared" si="76"/>
        <v>publishing</v>
      </c>
      <c r="T776" t="str">
        <f t="shared" si="77"/>
        <v>fiction</v>
      </c>
    </row>
    <row r="777" spans="1:20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72"/>
        <v>2</v>
      </c>
      <c r="P777">
        <f t="shared" si="73"/>
        <v>34</v>
      </c>
      <c r="Q777" s="8">
        <f t="shared" si="74"/>
        <v>40863.060127314813</v>
      </c>
      <c r="R777" s="8">
        <f t="shared" si="75"/>
        <v>40893.060127314813</v>
      </c>
      <c r="S777" t="str">
        <f t="shared" si="76"/>
        <v>publishing</v>
      </c>
      <c r="T777" t="str">
        <f t="shared" si="77"/>
        <v>fiction</v>
      </c>
    </row>
    <row r="778" spans="1:20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72"/>
        <v>51</v>
      </c>
      <c r="P778">
        <f t="shared" si="73"/>
        <v>63.12</v>
      </c>
      <c r="Q778" s="8">
        <f t="shared" si="74"/>
        <v>42250.685706018514</v>
      </c>
      <c r="R778" s="8">
        <f t="shared" si="75"/>
        <v>42288.208333333328</v>
      </c>
      <c r="S778" t="str">
        <f t="shared" si="76"/>
        <v>publishing</v>
      </c>
      <c r="T778" t="str">
        <f t="shared" si="77"/>
        <v>fiction</v>
      </c>
    </row>
    <row r="779" spans="1:20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72"/>
        <v>1</v>
      </c>
      <c r="P779">
        <f t="shared" si="73"/>
        <v>7</v>
      </c>
      <c r="Q779" s="8">
        <f t="shared" si="74"/>
        <v>41456.981215277774</v>
      </c>
      <c r="R779" s="8">
        <f t="shared" si="75"/>
        <v>41486.981215277774</v>
      </c>
      <c r="S779" t="str">
        <f t="shared" si="76"/>
        <v>publishing</v>
      </c>
      <c r="T779" t="str">
        <f t="shared" si="77"/>
        <v>fiction</v>
      </c>
    </row>
    <row r="780" spans="1:20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72"/>
        <v>0</v>
      </c>
      <c r="P780">
        <f t="shared" si="73"/>
        <v>2</v>
      </c>
      <c r="Q780" s="8">
        <f t="shared" si="74"/>
        <v>41729.702314814815</v>
      </c>
      <c r="R780" s="8">
        <f t="shared" si="75"/>
        <v>41759.702314814815</v>
      </c>
      <c r="S780" t="str">
        <f t="shared" si="76"/>
        <v>publishing</v>
      </c>
      <c r="T780" t="str">
        <f t="shared" si="77"/>
        <v>fiction</v>
      </c>
    </row>
    <row r="781" spans="1:20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72"/>
        <v>3</v>
      </c>
      <c r="P781">
        <f t="shared" si="73"/>
        <v>66.67</v>
      </c>
      <c r="Q781" s="8">
        <f t="shared" si="74"/>
        <v>40436.68408564815</v>
      </c>
      <c r="R781" s="8">
        <f t="shared" si="75"/>
        <v>40466.166666666664</v>
      </c>
      <c r="S781" t="str">
        <f t="shared" si="76"/>
        <v>publishing</v>
      </c>
      <c r="T781" t="str">
        <f t="shared" si="77"/>
        <v>fiction</v>
      </c>
    </row>
    <row r="782" spans="1:20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72"/>
        <v>104</v>
      </c>
      <c r="P782">
        <f t="shared" si="73"/>
        <v>38.520000000000003</v>
      </c>
      <c r="Q782" s="8">
        <f t="shared" si="74"/>
        <v>40636.673900462964</v>
      </c>
      <c r="R782" s="8">
        <f t="shared" si="75"/>
        <v>40666.673900462964</v>
      </c>
      <c r="S782" t="str">
        <f t="shared" si="76"/>
        <v>music</v>
      </c>
      <c r="T782" t="str">
        <f t="shared" si="77"/>
        <v>rock</v>
      </c>
    </row>
    <row r="783" spans="1:20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72"/>
        <v>133</v>
      </c>
      <c r="P783">
        <f t="shared" si="73"/>
        <v>42.61</v>
      </c>
      <c r="Q783" s="8">
        <f t="shared" si="74"/>
        <v>41403.000856481485</v>
      </c>
      <c r="R783" s="8">
        <f t="shared" si="75"/>
        <v>41433.000856481485</v>
      </c>
      <c r="S783" t="str">
        <f t="shared" si="76"/>
        <v>music</v>
      </c>
      <c r="T783" t="str">
        <f t="shared" si="77"/>
        <v>rock</v>
      </c>
    </row>
    <row r="784" spans="1:20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72"/>
        <v>100</v>
      </c>
      <c r="P784">
        <f t="shared" si="73"/>
        <v>50</v>
      </c>
      <c r="Q784" s="8">
        <f t="shared" si="74"/>
        <v>41116.758125</v>
      </c>
      <c r="R784" s="8">
        <f t="shared" si="75"/>
        <v>41146.758125</v>
      </c>
      <c r="S784" t="str">
        <f t="shared" si="76"/>
        <v>music</v>
      </c>
      <c r="T784" t="str">
        <f t="shared" si="77"/>
        <v>rock</v>
      </c>
    </row>
    <row r="785" spans="1:20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72"/>
        <v>148</v>
      </c>
      <c r="P785">
        <f t="shared" si="73"/>
        <v>63.49</v>
      </c>
      <c r="Q785" s="8">
        <f t="shared" si="74"/>
        <v>40987.773715277777</v>
      </c>
      <c r="R785" s="8">
        <f t="shared" si="75"/>
        <v>41026.916666666664</v>
      </c>
      <c r="S785" t="str">
        <f t="shared" si="76"/>
        <v>music</v>
      </c>
      <c r="T785" t="str">
        <f t="shared" si="77"/>
        <v>rock</v>
      </c>
    </row>
    <row r="786" spans="1:20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72"/>
        <v>103</v>
      </c>
      <c r="P786">
        <f t="shared" si="73"/>
        <v>102.5</v>
      </c>
      <c r="Q786" s="8">
        <f t="shared" si="74"/>
        <v>41675.149525462963</v>
      </c>
      <c r="R786" s="8">
        <f t="shared" si="75"/>
        <v>41715.107858796298</v>
      </c>
      <c r="S786" t="str">
        <f t="shared" si="76"/>
        <v>music</v>
      </c>
      <c r="T786" t="str">
        <f t="shared" si="77"/>
        <v>rock</v>
      </c>
    </row>
    <row r="787" spans="1:20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72"/>
        <v>181</v>
      </c>
      <c r="P787">
        <f t="shared" si="73"/>
        <v>31.14</v>
      </c>
      <c r="Q787" s="8">
        <f t="shared" si="74"/>
        <v>41303.593923611108</v>
      </c>
      <c r="R787" s="8">
        <f t="shared" si="75"/>
        <v>41333.593923611108</v>
      </c>
      <c r="S787" t="str">
        <f t="shared" si="76"/>
        <v>music</v>
      </c>
      <c r="T787" t="str">
        <f t="shared" si="77"/>
        <v>rock</v>
      </c>
    </row>
    <row r="788" spans="1:20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72"/>
        <v>143</v>
      </c>
      <c r="P788">
        <f t="shared" si="73"/>
        <v>162.27000000000001</v>
      </c>
      <c r="Q788" s="8">
        <f t="shared" si="74"/>
        <v>40983.055949074071</v>
      </c>
      <c r="R788" s="8">
        <f t="shared" si="75"/>
        <v>41040.657638888886</v>
      </c>
      <c r="S788" t="str">
        <f t="shared" si="76"/>
        <v>music</v>
      </c>
      <c r="T788" t="str">
        <f t="shared" si="77"/>
        <v>rock</v>
      </c>
    </row>
    <row r="789" spans="1:20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72"/>
        <v>114</v>
      </c>
      <c r="P789">
        <f t="shared" si="73"/>
        <v>80.59</v>
      </c>
      <c r="Q789" s="8">
        <f t="shared" si="74"/>
        <v>41549.627615740741</v>
      </c>
      <c r="R789" s="8">
        <f t="shared" si="75"/>
        <v>41579.627615740741</v>
      </c>
      <c r="S789" t="str">
        <f t="shared" si="76"/>
        <v>music</v>
      </c>
      <c r="T789" t="str">
        <f t="shared" si="77"/>
        <v>rock</v>
      </c>
    </row>
    <row r="790" spans="1:20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72"/>
        <v>204</v>
      </c>
      <c r="P790">
        <f t="shared" si="73"/>
        <v>59.85</v>
      </c>
      <c r="Q790" s="8">
        <f t="shared" si="74"/>
        <v>41059.006805555553</v>
      </c>
      <c r="R790" s="8">
        <f t="shared" si="75"/>
        <v>41097.165972222225</v>
      </c>
      <c r="S790" t="str">
        <f t="shared" si="76"/>
        <v>music</v>
      </c>
      <c r="T790" t="str">
        <f t="shared" si="77"/>
        <v>rock</v>
      </c>
    </row>
    <row r="791" spans="1:20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72"/>
        <v>109</v>
      </c>
      <c r="P791">
        <f t="shared" si="73"/>
        <v>132.86000000000001</v>
      </c>
      <c r="Q791" s="8">
        <f t="shared" si="74"/>
        <v>41277.186111111114</v>
      </c>
      <c r="R791" s="8">
        <f t="shared" si="75"/>
        <v>41295.332638888889</v>
      </c>
      <c r="S791" t="str">
        <f t="shared" si="76"/>
        <v>music</v>
      </c>
      <c r="T791" t="str">
        <f t="shared" si="77"/>
        <v>rock</v>
      </c>
    </row>
    <row r="792" spans="1:20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72"/>
        <v>144</v>
      </c>
      <c r="P792">
        <f t="shared" si="73"/>
        <v>92.55</v>
      </c>
      <c r="Q792" s="8">
        <f t="shared" si="74"/>
        <v>41276.047905092593</v>
      </c>
      <c r="R792" s="8">
        <f t="shared" si="75"/>
        <v>41306.047905092593</v>
      </c>
      <c r="S792" t="str">
        <f t="shared" si="76"/>
        <v>music</v>
      </c>
      <c r="T792" t="str">
        <f t="shared" si="77"/>
        <v>rock</v>
      </c>
    </row>
    <row r="793" spans="1:20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72"/>
        <v>104</v>
      </c>
      <c r="P793">
        <f t="shared" si="73"/>
        <v>60.86</v>
      </c>
      <c r="Q793" s="8">
        <f t="shared" si="74"/>
        <v>41557.780624999999</v>
      </c>
      <c r="R793" s="8">
        <f t="shared" si="75"/>
        <v>41591.249305555553</v>
      </c>
      <c r="S793" t="str">
        <f t="shared" si="76"/>
        <v>music</v>
      </c>
      <c r="T793" t="str">
        <f t="shared" si="77"/>
        <v>rock</v>
      </c>
    </row>
    <row r="794" spans="1:20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72"/>
        <v>100</v>
      </c>
      <c r="P794">
        <f t="shared" si="73"/>
        <v>41.85</v>
      </c>
      <c r="Q794" s="8">
        <f t="shared" si="74"/>
        <v>41555.873645833337</v>
      </c>
      <c r="R794" s="8">
        <f t="shared" si="75"/>
        <v>41585.915312500001</v>
      </c>
      <c r="S794" t="str">
        <f t="shared" si="76"/>
        <v>music</v>
      </c>
      <c r="T794" t="str">
        <f t="shared" si="77"/>
        <v>rock</v>
      </c>
    </row>
    <row r="795" spans="1:20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72"/>
        <v>103</v>
      </c>
      <c r="P795">
        <f t="shared" si="73"/>
        <v>88.33</v>
      </c>
      <c r="Q795" s="8">
        <f t="shared" si="74"/>
        <v>41442.741249999999</v>
      </c>
      <c r="R795" s="8">
        <f t="shared" si="75"/>
        <v>41458.207638888889</v>
      </c>
      <c r="S795" t="str">
        <f t="shared" si="76"/>
        <v>music</v>
      </c>
      <c r="T795" t="str">
        <f t="shared" si="77"/>
        <v>rock</v>
      </c>
    </row>
    <row r="796" spans="1:20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72"/>
        <v>105</v>
      </c>
      <c r="P796">
        <f t="shared" si="73"/>
        <v>158.96</v>
      </c>
      <c r="Q796" s="8">
        <f t="shared" si="74"/>
        <v>40736.115011574075</v>
      </c>
      <c r="R796" s="8">
        <f t="shared" si="75"/>
        <v>40791.712500000001</v>
      </c>
      <c r="S796" t="str">
        <f t="shared" si="76"/>
        <v>music</v>
      </c>
      <c r="T796" t="str">
        <f t="shared" si="77"/>
        <v>rock</v>
      </c>
    </row>
    <row r="797" spans="1:20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72"/>
        <v>112</v>
      </c>
      <c r="P797">
        <f t="shared" si="73"/>
        <v>85.05</v>
      </c>
      <c r="Q797" s="8">
        <f t="shared" si="74"/>
        <v>40963.613032407404</v>
      </c>
      <c r="R797" s="8">
        <f t="shared" si="75"/>
        <v>41006.207638888889</v>
      </c>
      <c r="S797" t="str">
        <f t="shared" si="76"/>
        <v>music</v>
      </c>
      <c r="T797" t="str">
        <f t="shared" si="77"/>
        <v>rock</v>
      </c>
    </row>
    <row r="798" spans="1:20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72"/>
        <v>101</v>
      </c>
      <c r="P798">
        <f t="shared" si="73"/>
        <v>112.61</v>
      </c>
      <c r="Q798" s="8">
        <f t="shared" si="74"/>
        <v>41502.882928240739</v>
      </c>
      <c r="R798" s="8">
        <f t="shared" si="75"/>
        <v>41532.881944444445</v>
      </c>
      <c r="S798" t="str">
        <f t="shared" si="76"/>
        <v>music</v>
      </c>
      <c r="T798" t="str">
        <f t="shared" si="77"/>
        <v>rock</v>
      </c>
    </row>
    <row r="799" spans="1:20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72"/>
        <v>108</v>
      </c>
      <c r="P799">
        <f t="shared" si="73"/>
        <v>45.44</v>
      </c>
      <c r="Q799" s="8">
        <f t="shared" si="74"/>
        <v>40996.994074074071</v>
      </c>
      <c r="R799" s="8">
        <f t="shared" si="75"/>
        <v>41028.166666666664</v>
      </c>
      <c r="S799" t="str">
        <f t="shared" si="76"/>
        <v>music</v>
      </c>
      <c r="T799" t="str">
        <f t="shared" si="77"/>
        <v>rock</v>
      </c>
    </row>
    <row r="800" spans="1:20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72"/>
        <v>115</v>
      </c>
      <c r="P800">
        <f t="shared" si="73"/>
        <v>46.22</v>
      </c>
      <c r="Q800" s="8">
        <f t="shared" si="74"/>
        <v>41882.590127314819</v>
      </c>
      <c r="R800" s="8">
        <f t="shared" si="75"/>
        <v>41912.590127314819</v>
      </c>
      <c r="S800" t="str">
        <f t="shared" si="76"/>
        <v>music</v>
      </c>
      <c r="T800" t="str">
        <f t="shared" si="77"/>
        <v>rock</v>
      </c>
    </row>
    <row r="801" spans="1:20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72"/>
        <v>100</v>
      </c>
      <c r="P801">
        <f t="shared" si="73"/>
        <v>178.61</v>
      </c>
      <c r="Q801" s="8">
        <f t="shared" si="74"/>
        <v>40996.667199074072</v>
      </c>
      <c r="R801" s="8">
        <f t="shared" si="75"/>
        <v>41026.667199074072</v>
      </c>
      <c r="S801" t="str">
        <f t="shared" si="76"/>
        <v>music</v>
      </c>
      <c r="T801" t="str">
        <f t="shared" si="77"/>
        <v>rock</v>
      </c>
    </row>
    <row r="802" spans="1:20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72"/>
        <v>152</v>
      </c>
      <c r="P802">
        <f t="shared" si="73"/>
        <v>40.75</v>
      </c>
      <c r="Q802" s="8">
        <f t="shared" si="74"/>
        <v>41863.433495370373</v>
      </c>
      <c r="R802" s="8">
        <f t="shared" si="75"/>
        <v>41893.433495370373</v>
      </c>
      <c r="S802" t="str">
        <f t="shared" si="76"/>
        <v>music</v>
      </c>
      <c r="T802" t="str">
        <f t="shared" si="77"/>
        <v>rock</v>
      </c>
    </row>
    <row r="803" spans="1:20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72"/>
        <v>112</v>
      </c>
      <c r="P803">
        <f t="shared" si="73"/>
        <v>43.73</v>
      </c>
      <c r="Q803" s="8">
        <f t="shared" si="74"/>
        <v>40695.795370370368</v>
      </c>
      <c r="R803" s="8">
        <f t="shared" si="75"/>
        <v>40725.795370370368</v>
      </c>
      <c r="S803" t="str">
        <f t="shared" si="76"/>
        <v>music</v>
      </c>
      <c r="T803" t="str">
        <f t="shared" si="77"/>
        <v>rock</v>
      </c>
    </row>
    <row r="804" spans="1:20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72"/>
        <v>101</v>
      </c>
      <c r="P804">
        <f t="shared" si="73"/>
        <v>81.069999999999993</v>
      </c>
      <c r="Q804" s="8">
        <f t="shared" si="74"/>
        <v>41123.022268518522</v>
      </c>
      <c r="R804" s="8">
        <f t="shared" si="75"/>
        <v>41169.170138888891</v>
      </c>
      <c r="S804" t="str">
        <f t="shared" si="76"/>
        <v>music</v>
      </c>
      <c r="T804" t="str">
        <f t="shared" si="77"/>
        <v>rock</v>
      </c>
    </row>
    <row r="805" spans="1:20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72"/>
        <v>123</v>
      </c>
      <c r="P805">
        <f t="shared" si="73"/>
        <v>74.61</v>
      </c>
      <c r="Q805" s="8">
        <f t="shared" si="74"/>
        <v>40665.949976851851</v>
      </c>
      <c r="R805" s="8">
        <f t="shared" si="75"/>
        <v>40692.041666666664</v>
      </c>
      <c r="S805" t="str">
        <f t="shared" si="76"/>
        <v>music</v>
      </c>
      <c r="T805" t="str">
        <f t="shared" si="77"/>
        <v>rock</v>
      </c>
    </row>
    <row r="806" spans="1:20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72"/>
        <v>100</v>
      </c>
      <c r="P806">
        <f t="shared" si="73"/>
        <v>305.56</v>
      </c>
      <c r="Q806" s="8">
        <f t="shared" si="74"/>
        <v>40730.105625000004</v>
      </c>
      <c r="R806" s="8">
        <f t="shared" si="75"/>
        <v>40747.165972222225</v>
      </c>
      <c r="S806" t="str">
        <f t="shared" si="76"/>
        <v>music</v>
      </c>
      <c r="T806" t="str">
        <f t="shared" si="77"/>
        <v>rock</v>
      </c>
    </row>
    <row r="807" spans="1:20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72"/>
        <v>105</v>
      </c>
      <c r="P807">
        <f t="shared" si="73"/>
        <v>58.33</v>
      </c>
      <c r="Q807" s="8">
        <f t="shared" si="74"/>
        <v>40690.823055555556</v>
      </c>
      <c r="R807" s="8">
        <f t="shared" si="75"/>
        <v>40740.958333333336</v>
      </c>
      <c r="S807" t="str">
        <f t="shared" si="76"/>
        <v>music</v>
      </c>
      <c r="T807" t="str">
        <f t="shared" si="77"/>
        <v>rock</v>
      </c>
    </row>
    <row r="808" spans="1:20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72"/>
        <v>104</v>
      </c>
      <c r="P808">
        <f t="shared" si="73"/>
        <v>117.68</v>
      </c>
      <c r="Q808" s="8">
        <f t="shared" si="74"/>
        <v>40763.691423611112</v>
      </c>
      <c r="R808" s="8">
        <f t="shared" si="75"/>
        <v>40793.691423611112</v>
      </c>
      <c r="S808" t="str">
        <f t="shared" si="76"/>
        <v>music</v>
      </c>
      <c r="T808" t="str">
        <f t="shared" si="77"/>
        <v>rock</v>
      </c>
    </row>
    <row r="809" spans="1:20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72"/>
        <v>105</v>
      </c>
      <c r="P809">
        <f t="shared" si="73"/>
        <v>73.77</v>
      </c>
      <c r="Q809" s="8">
        <f t="shared" si="74"/>
        <v>42759.628599537042</v>
      </c>
      <c r="R809" s="8">
        <f t="shared" si="75"/>
        <v>42795.083333333328</v>
      </c>
      <c r="S809" t="str">
        <f t="shared" si="76"/>
        <v>music</v>
      </c>
      <c r="T809" t="str">
        <f t="shared" si="77"/>
        <v>rock</v>
      </c>
    </row>
    <row r="810" spans="1:20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72"/>
        <v>100</v>
      </c>
      <c r="P810">
        <f t="shared" si="73"/>
        <v>104.65</v>
      </c>
      <c r="Q810" s="8">
        <f t="shared" si="74"/>
        <v>41962.100532407407</v>
      </c>
      <c r="R810" s="8">
        <f t="shared" si="75"/>
        <v>41995.207638888889</v>
      </c>
      <c r="S810" t="str">
        <f t="shared" si="76"/>
        <v>music</v>
      </c>
      <c r="T810" t="str">
        <f t="shared" si="77"/>
        <v>rock</v>
      </c>
    </row>
    <row r="811" spans="1:20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72"/>
        <v>104</v>
      </c>
      <c r="P811">
        <f t="shared" si="73"/>
        <v>79.83</v>
      </c>
      <c r="Q811" s="8">
        <f t="shared" si="74"/>
        <v>41628.833680555559</v>
      </c>
      <c r="R811" s="8">
        <f t="shared" si="75"/>
        <v>41658.833680555559</v>
      </c>
      <c r="S811" t="str">
        <f t="shared" si="76"/>
        <v>music</v>
      </c>
      <c r="T811" t="str">
        <f t="shared" si="77"/>
        <v>rock</v>
      </c>
    </row>
    <row r="812" spans="1:20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72"/>
        <v>105</v>
      </c>
      <c r="P812">
        <f t="shared" si="73"/>
        <v>58.33</v>
      </c>
      <c r="Q812" s="8">
        <f t="shared" si="74"/>
        <v>41123.056273148148</v>
      </c>
      <c r="R812" s="8">
        <f t="shared" si="75"/>
        <v>41153.056273148148</v>
      </c>
      <c r="S812" t="str">
        <f t="shared" si="76"/>
        <v>music</v>
      </c>
      <c r="T812" t="str">
        <f t="shared" si="77"/>
        <v>rock</v>
      </c>
    </row>
    <row r="813" spans="1:20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72"/>
        <v>104</v>
      </c>
      <c r="P813">
        <f t="shared" si="73"/>
        <v>86.67</v>
      </c>
      <c r="Q813" s="8">
        <f t="shared" si="74"/>
        <v>41443.643541666665</v>
      </c>
      <c r="R813" s="8">
        <f t="shared" si="75"/>
        <v>41465.702777777777</v>
      </c>
      <c r="S813" t="str">
        <f t="shared" si="76"/>
        <v>music</v>
      </c>
      <c r="T813" t="str">
        <f t="shared" si="77"/>
        <v>rock</v>
      </c>
    </row>
    <row r="814" spans="1:20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72"/>
        <v>152</v>
      </c>
      <c r="P814">
        <f t="shared" si="73"/>
        <v>27.61</v>
      </c>
      <c r="Q814" s="8">
        <f t="shared" si="74"/>
        <v>41282.017962962964</v>
      </c>
      <c r="R814" s="8">
        <f t="shared" si="75"/>
        <v>41334.581944444442</v>
      </c>
      <c r="S814" t="str">
        <f t="shared" si="76"/>
        <v>music</v>
      </c>
      <c r="T814" t="str">
        <f t="shared" si="77"/>
        <v>rock</v>
      </c>
    </row>
    <row r="815" spans="1:20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72"/>
        <v>160</v>
      </c>
      <c r="P815">
        <f t="shared" si="73"/>
        <v>25</v>
      </c>
      <c r="Q815" s="8">
        <f t="shared" si="74"/>
        <v>41080.960243055553</v>
      </c>
      <c r="R815" s="8">
        <f t="shared" si="75"/>
        <v>41110.960243055553</v>
      </c>
      <c r="S815" t="str">
        <f t="shared" si="76"/>
        <v>music</v>
      </c>
      <c r="T815" t="str">
        <f t="shared" si="77"/>
        <v>rock</v>
      </c>
    </row>
    <row r="816" spans="1:20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72"/>
        <v>127</v>
      </c>
      <c r="P816">
        <f t="shared" si="73"/>
        <v>45.46</v>
      </c>
      <c r="Q816" s="8">
        <f t="shared" si="74"/>
        <v>40679.743067129632</v>
      </c>
      <c r="R816" s="8">
        <f t="shared" si="75"/>
        <v>40694.75277777778</v>
      </c>
      <c r="S816" t="str">
        <f t="shared" si="76"/>
        <v>music</v>
      </c>
      <c r="T816" t="str">
        <f t="shared" si="77"/>
        <v>rock</v>
      </c>
    </row>
    <row r="817" spans="1:20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72"/>
        <v>107</v>
      </c>
      <c r="P817">
        <f t="shared" si="73"/>
        <v>99.53</v>
      </c>
      <c r="Q817" s="8">
        <f t="shared" si="74"/>
        <v>41914.917858796296</v>
      </c>
      <c r="R817" s="8">
        <f t="shared" si="75"/>
        <v>41944.917858796296</v>
      </c>
      <c r="S817" t="str">
        <f t="shared" si="76"/>
        <v>music</v>
      </c>
      <c r="T817" t="str">
        <f t="shared" si="77"/>
        <v>rock</v>
      </c>
    </row>
    <row r="818" spans="1:20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72"/>
        <v>115</v>
      </c>
      <c r="P818">
        <f t="shared" si="73"/>
        <v>39.31</v>
      </c>
      <c r="Q818" s="8">
        <f t="shared" si="74"/>
        <v>41341.870868055557</v>
      </c>
      <c r="R818" s="8">
        <f t="shared" si="75"/>
        <v>41373.270833333336</v>
      </c>
      <c r="S818" t="str">
        <f t="shared" si="76"/>
        <v>music</v>
      </c>
      <c r="T818" t="str">
        <f t="shared" si="77"/>
        <v>rock</v>
      </c>
    </row>
    <row r="819" spans="1:20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72"/>
        <v>137</v>
      </c>
      <c r="P819">
        <f t="shared" si="73"/>
        <v>89.42</v>
      </c>
      <c r="Q819" s="8">
        <f t="shared" si="74"/>
        <v>40925.599664351852</v>
      </c>
      <c r="R819" s="8">
        <f t="shared" si="75"/>
        <v>40979.207638888889</v>
      </c>
      <c r="S819" t="str">
        <f t="shared" si="76"/>
        <v>music</v>
      </c>
      <c r="T819" t="str">
        <f t="shared" si="77"/>
        <v>rock</v>
      </c>
    </row>
    <row r="820" spans="1:20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72"/>
        <v>156</v>
      </c>
      <c r="P820">
        <f t="shared" si="73"/>
        <v>28.68</v>
      </c>
      <c r="Q820" s="8">
        <f t="shared" si="74"/>
        <v>41120.882881944446</v>
      </c>
      <c r="R820" s="8">
        <f t="shared" si="75"/>
        <v>41128.709027777775</v>
      </c>
      <c r="S820" t="str">
        <f t="shared" si="76"/>
        <v>music</v>
      </c>
      <c r="T820" t="str">
        <f t="shared" si="77"/>
        <v>rock</v>
      </c>
    </row>
    <row r="821" spans="1:20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72"/>
        <v>109</v>
      </c>
      <c r="P821">
        <f t="shared" si="73"/>
        <v>31.07</v>
      </c>
      <c r="Q821" s="8">
        <f t="shared" si="74"/>
        <v>41619.998310185183</v>
      </c>
      <c r="R821" s="8">
        <f t="shared" si="75"/>
        <v>41629.197222222225</v>
      </c>
      <c r="S821" t="str">
        <f t="shared" si="76"/>
        <v>music</v>
      </c>
      <c r="T821" t="str">
        <f t="shared" si="77"/>
        <v>rock</v>
      </c>
    </row>
    <row r="822" spans="1:20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72"/>
        <v>134</v>
      </c>
      <c r="P822">
        <f t="shared" si="73"/>
        <v>70.55</v>
      </c>
      <c r="Q822" s="8">
        <f t="shared" si="74"/>
        <v>41768.841921296298</v>
      </c>
      <c r="R822" s="8">
        <f t="shared" si="75"/>
        <v>41799.208333333336</v>
      </c>
      <c r="S822" t="str">
        <f t="shared" si="76"/>
        <v>music</v>
      </c>
      <c r="T822" t="str">
        <f t="shared" si="77"/>
        <v>rock</v>
      </c>
    </row>
    <row r="823" spans="1:20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72"/>
        <v>100</v>
      </c>
      <c r="P823">
        <f t="shared" si="73"/>
        <v>224.13</v>
      </c>
      <c r="Q823" s="8">
        <f t="shared" si="74"/>
        <v>42093.922048611115</v>
      </c>
      <c r="R823" s="8">
        <f t="shared" si="75"/>
        <v>42128.167361111111</v>
      </c>
      <c r="S823" t="str">
        <f t="shared" si="76"/>
        <v>music</v>
      </c>
      <c r="T823" t="str">
        <f t="shared" si="77"/>
        <v>rock</v>
      </c>
    </row>
    <row r="824" spans="1:20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72"/>
        <v>119</v>
      </c>
      <c r="P824">
        <f t="shared" si="73"/>
        <v>51.81</v>
      </c>
      <c r="Q824" s="8">
        <f t="shared" si="74"/>
        <v>41157.947337962964</v>
      </c>
      <c r="R824" s="8">
        <f t="shared" si="75"/>
        <v>41187.947337962964</v>
      </c>
      <c r="S824" t="str">
        <f t="shared" si="76"/>
        <v>music</v>
      </c>
      <c r="T824" t="str">
        <f t="shared" si="77"/>
        <v>rock</v>
      </c>
    </row>
    <row r="825" spans="1:20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72"/>
        <v>180</v>
      </c>
      <c r="P825">
        <f t="shared" si="73"/>
        <v>43.52</v>
      </c>
      <c r="Q825" s="8">
        <f t="shared" si="74"/>
        <v>42055.972824074073</v>
      </c>
      <c r="R825" s="8">
        <f t="shared" si="75"/>
        <v>42085.931157407409</v>
      </c>
      <c r="S825" t="str">
        <f t="shared" si="76"/>
        <v>music</v>
      </c>
      <c r="T825" t="str">
        <f t="shared" si="77"/>
        <v>rock</v>
      </c>
    </row>
    <row r="826" spans="1:20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72"/>
        <v>134</v>
      </c>
      <c r="P826">
        <f t="shared" si="73"/>
        <v>39.82</v>
      </c>
      <c r="Q826" s="8">
        <f t="shared" si="74"/>
        <v>40250.242106481484</v>
      </c>
      <c r="R826" s="8">
        <f t="shared" si="75"/>
        <v>40286.290972222225</v>
      </c>
      <c r="S826" t="str">
        <f t="shared" si="76"/>
        <v>music</v>
      </c>
      <c r="T826" t="str">
        <f t="shared" si="77"/>
        <v>rock</v>
      </c>
    </row>
    <row r="827" spans="1:20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72"/>
        <v>100</v>
      </c>
      <c r="P827">
        <f t="shared" si="73"/>
        <v>126.81</v>
      </c>
      <c r="Q827" s="8">
        <f t="shared" si="74"/>
        <v>41186.306527777779</v>
      </c>
      <c r="R827" s="8">
        <f t="shared" si="75"/>
        <v>41211.306527777779</v>
      </c>
      <c r="S827" t="str">
        <f t="shared" si="76"/>
        <v>music</v>
      </c>
      <c r="T827" t="str">
        <f t="shared" si="77"/>
        <v>rock</v>
      </c>
    </row>
    <row r="828" spans="1:20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72"/>
        <v>101</v>
      </c>
      <c r="P828">
        <f t="shared" si="73"/>
        <v>113.88</v>
      </c>
      <c r="Q828" s="8">
        <f t="shared" si="74"/>
        <v>40973.038541666669</v>
      </c>
      <c r="R828" s="8">
        <f t="shared" si="75"/>
        <v>40993.996874999997</v>
      </c>
      <c r="S828" t="str">
        <f t="shared" si="76"/>
        <v>music</v>
      </c>
      <c r="T828" t="str">
        <f t="shared" si="77"/>
        <v>rock</v>
      </c>
    </row>
    <row r="829" spans="1:20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72"/>
        <v>103</v>
      </c>
      <c r="P829">
        <f t="shared" si="73"/>
        <v>28.18</v>
      </c>
      <c r="Q829" s="8">
        <f t="shared" si="74"/>
        <v>40927.473460648151</v>
      </c>
      <c r="R829" s="8">
        <f t="shared" si="75"/>
        <v>40953.825694444444</v>
      </c>
      <c r="S829" t="str">
        <f t="shared" si="76"/>
        <v>music</v>
      </c>
      <c r="T829" t="str">
        <f t="shared" si="77"/>
        <v>rock</v>
      </c>
    </row>
    <row r="830" spans="1:20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72"/>
        <v>107</v>
      </c>
      <c r="P830">
        <f t="shared" si="73"/>
        <v>36.61</v>
      </c>
      <c r="Q830" s="8">
        <f t="shared" si="74"/>
        <v>41073.050717592596</v>
      </c>
      <c r="R830" s="8">
        <f t="shared" si="75"/>
        <v>41085.683333333334</v>
      </c>
      <c r="S830" t="str">
        <f t="shared" si="76"/>
        <v>music</v>
      </c>
      <c r="T830" t="str">
        <f t="shared" si="77"/>
        <v>rock</v>
      </c>
    </row>
    <row r="831" spans="1:20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72"/>
        <v>104</v>
      </c>
      <c r="P831">
        <f t="shared" si="73"/>
        <v>32.5</v>
      </c>
      <c r="Q831" s="8">
        <f t="shared" si="74"/>
        <v>42504.801388888889</v>
      </c>
      <c r="R831" s="8">
        <f t="shared" si="75"/>
        <v>42564.801388888889</v>
      </c>
      <c r="S831" t="str">
        <f t="shared" si="76"/>
        <v>music</v>
      </c>
      <c r="T831" t="str">
        <f t="shared" si="77"/>
        <v>rock</v>
      </c>
    </row>
    <row r="832" spans="1:20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72"/>
        <v>108</v>
      </c>
      <c r="P832">
        <f t="shared" si="73"/>
        <v>60.66</v>
      </c>
      <c r="Q832" s="8">
        <f t="shared" si="74"/>
        <v>41325.525752314818</v>
      </c>
      <c r="R832" s="8">
        <f t="shared" si="75"/>
        <v>41355.484085648146</v>
      </c>
      <c r="S832" t="str">
        <f t="shared" si="76"/>
        <v>music</v>
      </c>
      <c r="T832" t="str">
        <f t="shared" si="77"/>
        <v>rock</v>
      </c>
    </row>
    <row r="833" spans="1:20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72"/>
        <v>233</v>
      </c>
      <c r="P833">
        <f t="shared" si="73"/>
        <v>175</v>
      </c>
      <c r="Q833" s="8">
        <f t="shared" si="74"/>
        <v>40996.646921296298</v>
      </c>
      <c r="R833" s="8">
        <f t="shared" si="75"/>
        <v>41026.646921296298</v>
      </c>
      <c r="S833" t="str">
        <f t="shared" si="76"/>
        <v>music</v>
      </c>
      <c r="T833" t="str">
        <f t="shared" si="77"/>
        <v>rock</v>
      </c>
    </row>
    <row r="834" spans="1:20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72"/>
        <v>101</v>
      </c>
      <c r="P834">
        <f t="shared" si="73"/>
        <v>97.99</v>
      </c>
      <c r="Q834" s="8">
        <f t="shared" si="74"/>
        <v>40869.675173611111</v>
      </c>
      <c r="R834" s="8">
        <f t="shared" si="75"/>
        <v>40929.342361111114</v>
      </c>
      <c r="S834" t="str">
        <f t="shared" si="76"/>
        <v>music</v>
      </c>
      <c r="T834" t="str">
        <f t="shared" si="77"/>
        <v>rock</v>
      </c>
    </row>
    <row r="835" spans="1:20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78">ROUND(E835/D835*100,0)</f>
        <v>102</v>
      </c>
      <c r="P835">
        <f t="shared" ref="P835:P898" si="79">ROUND(E835/L835,2)</f>
        <v>148.78</v>
      </c>
      <c r="Q835" s="8">
        <f t="shared" ref="Q835:Q898" si="80">(((J835/60)/60)/24)+DATE(1970,1,1)</f>
        <v>41718.878182870372</v>
      </c>
      <c r="R835" s="8">
        <f t="shared" ref="R835:R898" si="81">(((I835/60)/60)/24)+DATE(1970,1,1)</f>
        <v>41748.878182870372</v>
      </c>
      <c r="S835" t="str">
        <f t="shared" ref="S835:S898" si="82">LEFT(N835,SEARCH("/",N835)-1)</f>
        <v>music</v>
      </c>
      <c r="T835" t="str">
        <f t="shared" ref="T835:T898" si="83">RIGHT(N835,LEN(N835)-SEARCH("/",N835))</f>
        <v>rock</v>
      </c>
    </row>
    <row r="836" spans="1:20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78"/>
        <v>131</v>
      </c>
      <c r="P836">
        <f t="shared" si="79"/>
        <v>96.08</v>
      </c>
      <c r="Q836" s="8">
        <f t="shared" si="80"/>
        <v>41422.822824074072</v>
      </c>
      <c r="R836" s="8">
        <f t="shared" si="81"/>
        <v>41456.165972222225</v>
      </c>
      <c r="S836" t="str">
        <f t="shared" si="82"/>
        <v>music</v>
      </c>
      <c r="T836" t="str">
        <f t="shared" si="83"/>
        <v>rock</v>
      </c>
    </row>
    <row r="837" spans="1:20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78"/>
        <v>117</v>
      </c>
      <c r="P837">
        <f t="shared" si="79"/>
        <v>58.63</v>
      </c>
      <c r="Q837" s="8">
        <f t="shared" si="80"/>
        <v>41005.45784722222</v>
      </c>
      <c r="R837" s="8">
        <f t="shared" si="81"/>
        <v>41048.125</v>
      </c>
      <c r="S837" t="str">
        <f t="shared" si="82"/>
        <v>music</v>
      </c>
      <c r="T837" t="str">
        <f t="shared" si="83"/>
        <v>rock</v>
      </c>
    </row>
    <row r="838" spans="1:20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78"/>
        <v>101</v>
      </c>
      <c r="P838">
        <f t="shared" si="79"/>
        <v>109.71</v>
      </c>
      <c r="Q838" s="8">
        <f t="shared" si="80"/>
        <v>41524.056921296295</v>
      </c>
      <c r="R838" s="8">
        <f t="shared" si="81"/>
        <v>41554.056921296295</v>
      </c>
      <c r="S838" t="str">
        <f t="shared" si="82"/>
        <v>music</v>
      </c>
      <c r="T838" t="str">
        <f t="shared" si="83"/>
        <v>rock</v>
      </c>
    </row>
    <row r="839" spans="1:20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78"/>
        <v>122</v>
      </c>
      <c r="P839">
        <f t="shared" si="79"/>
        <v>49.11</v>
      </c>
      <c r="Q839" s="8">
        <f t="shared" si="80"/>
        <v>41730.998402777775</v>
      </c>
      <c r="R839" s="8">
        <f t="shared" si="81"/>
        <v>41760.998402777775</v>
      </c>
      <c r="S839" t="str">
        <f t="shared" si="82"/>
        <v>music</v>
      </c>
      <c r="T839" t="str">
        <f t="shared" si="83"/>
        <v>rock</v>
      </c>
    </row>
    <row r="840" spans="1:20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78"/>
        <v>145</v>
      </c>
      <c r="P840">
        <f t="shared" si="79"/>
        <v>47.67</v>
      </c>
      <c r="Q840" s="8">
        <f t="shared" si="80"/>
        <v>40895.897974537038</v>
      </c>
      <c r="R840" s="8">
        <f t="shared" si="81"/>
        <v>40925.897974537038</v>
      </c>
      <c r="S840" t="str">
        <f t="shared" si="82"/>
        <v>music</v>
      </c>
      <c r="T840" t="str">
        <f t="shared" si="83"/>
        <v>rock</v>
      </c>
    </row>
    <row r="841" spans="1:20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78"/>
        <v>117</v>
      </c>
      <c r="P841">
        <f t="shared" si="79"/>
        <v>60.74</v>
      </c>
      <c r="Q841" s="8">
        <f t="shared" si="80"/>
        <v>41144.763379629629</v>
      </c>
      <c r="R841" s="8">
        <f t="shared" si="81"/>
        <v>41174.763379629629</v>
      </c>
      <c r="S841" t="str">
        <f t="shared" si="82"/>
        <v>music</v>
      </c>
      <c r="T841" t="str">
        <f t="shared" si="83"/>
        <v>rock</v>
      </c>
    </row>
    <row r="842" spans="1:20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78"/>
        <v>120</v>
      </c>
      <c r="P842">
        <f t="shared" si="79"/>
        <v>63.38</v>
      </c>
      <c r="Q842" s="8">
        <f t="shared" si="80"/>
        <v>42607.226701388892</v>
      </c>
      <c r="R842" s="8">
        <f t="shared" si="81"/>
        <v>42637.226701388892</v>
      </c>
      <c r="S842" t="str">
        <f t="shared" si="82"/>
        <v>music</v>
      </c>
      <c r="T842" t="str">
        <f t="shared" si="83"/>
        <v>metal</v>
      </c>
    </row>
    <row r="843" spans="1:20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78"/>
        <v>101</v>
      </c>
      <c r="P843">
        <f t="shared" si="79"/>
        <v>53.89</v>
      </c>
      <c r="Q843" s="8">
        <f t="shared" si="80"/>
        <v>41923.838692129626</v>
      </c>
      <c r="R843" s="8">
        <f t="shared" si="81"/>
        <v>41953.88035879629</v>
      </c>
      <c r="S843" t="str">
        <f t="shared" si="82"/>
        <v>music</v>
      </c>
      <c r="T843" t="str">
        <f t="shared" si="83"/>
        <v>metal</v>
      </c>
    </row>
    <row r="844" spans="1:20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78"/>
        <v>104</v>
      </c>
      <c r="P844">
        <f t="shared" si="79"/>
        <v>66.87</v>
      </c>
      <c r="Q844" s="8">
        <f t="shared" si="80"/>
        <v>41526.592395833337</v>
      </c>
      <c r="R844" s="8">
        <f t="shared" si="81"/>
        <v>41561.165972222225</v>
      </c>
      <c r="S844" t="str">
        <f t="shared" si="82"/>
        <v>music</v>
      </c>
      <c r="T844" t="str">
        <f t="shared" si="83"/>
        <v>metal</v>
      </c>
    </row>
    <row r="845" spans="1:20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78"/>
        <v>267</v>
      </c>
      <c r="P845">
        <f t="shared" si="79"/>
        <v>63.1</v>
      </c>
      <c r="Q845" s="8">
        <f t="shared" si="80"/>
        <v>42695.257870370369</v>
      </c>
      <c r="R845" s="8">
        <f t="shared" si="81"/>
        <v>42712.333333333328</v>
      </c>
      <c r="S845" t="str">
        <f t="shared" si="82"/>
        <v>music</v>
      </c>
      <c r="T845" t="str">
        <f t="shared" si="83"/>
        <v>metal</v>
      </c>
    </row>
    <row r="846" spans="1:20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78"/>
        <v>194</v>
      </c>
      <c r="P846">
        <f t="shared" si="79"/>
        <v>36.630000000000003</v>
      </c>
      <c r="Q846" s="8">
        <f t="shared" si="80"/>
        <v>41905.684629629628</v>
      </c>
      <c r="R846" s="8">
        <f t="shared" si="81"/>
        <v>41944.207638888889</v>
      </c>
      <c r="S846" t="str">
        <f t="shared" si="82"/>
        <v>music</v>
      </c>
      <c r="T846" t="str">
        <f t="shared" si="83"/>
        <v>metal</v>
      </c>
    </row>
    <row r="847" spans="1:20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78"/>
        <v>120</v>
      </c>
      <c r="P847">
        <f t="shared" si="79"/>
        <v>34.01</v>
      </c>
      <c r="Q847" s="8">
        <f t="shared" si="80"/>
        <v>42578.205972222218</v>
      </c>
      <c r="R847" s="8">
        <f t="shared" si="81"/>
        <v>42618.165972222225</v>
      </c>
      <c r="S847" t="str">
        <f t="shared" si="82"/>
        <v>music</v>
      </c>
      <c r="T847" t="str">
        <f t="shared" si="83"/>
        <v>metal</v>
      </c>
    </row>
    <row r="848" spans="1:20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78"/>
        <v>122</v>
      </c>
      <c r="P848">
        <f t="shared" si="79"/>
        <v>28.55</v>
      </c>
      <c r="Q848" s="8">
        <f t="shared" si="80"/>
        <v>41694.391840277778</v>
      </c>
      <c r="R848" s="8">
        <f t="shared" si="81"/>
        <v>41708.583333333336</v>
      </c>
      <c r="S848" t="str">
        <f t="shared" si="82"/>
        <v>music</v>
      </c>
      <c r="T848" t="str">
        <f t="shared" si="83"/>
        <v>metal</v>
      </c>
    </row>
    <row r="849" spans="1:20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78"/>
        <v>100</v>
      </c>
      <c r="P849">
        <f t="shared" si="79"/>
        <v>10</v>
      </c>
      <c r="Q849" s="8">
        <f t="shared" si="80"/>
        <v>42165.79833333334</v>
      </c>
      <c r="R849" s="8">
        <f t="shared" si="81"/>
        <v>42195.79833333334</v>
      </c>
      <c r="S849" t="str">
        <f t="shared" si="82"/>
        <v>music</v>
      </c>
      <c r="T849" t="str">
        <f t="shared" si="83"/>
        <v>metal</v>
      </c>
    </row>
    <row r="850" spans="1:20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78"/>
        <v>100</v>
      </c>
      <c r="P850">
        <f t="shared" si="79"/>
        <v>18.75</v>
      </c>
      <c r="Q850" s="8">
        <f t="shared" si="80"/>
        <v>42078.792048611111</v>
      </c>
      <c r="R850" s="8">
        <f t="shared" si="81"/>
        <v>42108.792048611111</v>
      </c>
      <c r="S850" t="str">
        <f t="shared" si="82"/>
        <v>music</v>
      </c>
      <c r="T850" t="str">
        <f t="shared" si="83"/>
        <v>metal</v>
      </c>
    </row>
    <row r="851" spans="1:20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78"/>
        <v>120</v>
      </c>
      <c r="P851">
        <f t="shared" si="79"/>
        <v>41.7</v>
      </c>
      <c r="Q851" s="8">
        <f t="shared" si="80"/>
        <v>42051.148888888885</v>
      </c>
      <c r="R851" s="8">
        <f t="shared" si="81"/>
        <v>42079.107222222221</v>
      </c>
      <c r="S851" t="str">
        <f t="shared" si="82"/>
        <v>music</v>
      </c>
      <c r="T851" t="str">
        <f t="shared" si="83"/>
        <v>metal</v>
      </c>
    </row>
    <row r="852" spans="1:20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78"/>
        <v>155</v>
      </c>
      <c r="P852">
        <f t="shared" si="79"/>
        <v>46.67</v>
      </c>
      <c r="Q852" s="8">
        <f t="shared" si="80"/>
        <v>42452.827743055561</v>
      </c>
      <c r="R852" s="8">
        <f t="shared" si="81"/>
        <v>42485.207638888889</v>
      </c>
      <c r="S852" t="str">
        <f t="shared" si="82"/>
        <v>music</v>
      </c>
      <c r="T852" t="str">
        <f t="shared" si="83"/>
        <v>metal</v>
      </c>
    </row>
    <row r="853" spans="1:20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78"/>
        <v>130</v>
      </c>
      <c r="P853">
        <f t="shared" si="79"/>
        <v>37.270000000000003</v>
      </c>
      <c r="Q853" s="8">
        <f t="shared" si="80"/>
        <v>42522.880243055552</v>
      </c>
      <c r="R853" s="8">
        <f t="shared" si="81"/>
        <v>42582.822916666672</v>
      </c>
      <c r="S853" t="str">
        <f t="shared" si="82"/>
        <v>music</v>
      </c>
      <c r="T853" t="str">
        <f t="shared" si="83"/>
        <v>metal</v>
      </c>
    </row>
    <row r="854" spans="1:20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78"/>
        <v>105</v>
      </c>
      <c r="P854">
        <f t="shared" si="79"/>
        <v>59.26</v>
      </c>
      <c r="Q854" s="8">
        <f t="shared" si="80"/>
        <v>42656.805497685185</v>
      </c>
      <c r="R854" s="8">
        <f t="shared" si="81"/>
        <v>42667.875</v>
      </c>
      <c r="S854" t="str">
        <f t="shared" si="82"/>
        <v>music</v>
      </c>
      <c r="T854" t="str">
        <f t="shared" si="83"/>
        <v>metal</v>
      </c>
    </row>
    <row r="855" spans="1:20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78"/>
        <v>100</v>
      </c>
      <c r="P855">
        <f t="shared" si="79"/>
        <v>30</v>
      </c>
      <c r="Q855" s="8">
        <f t="shared" si="80"/>
        <v>42021.832280092596</v>
      </c>
      <c r="R855" s="8">
        <f t="shared" si="81"/>
        <v>42051.832280092596</v>
      </c>
      <c r="S855" t="str">
        <f t="shared" si="82"/>
        <v>music</v>
      </c>
      <c r="T855" t="str">
        <f t="shared" si="83"/>
        <v>metal</v>
      </c>
    </row>
    <row r="856" spans="1:20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78"/>
        <v>118</v>
      </c>
      <c r="P856">
        <f t="shared" si="79"/>
        <v>65.86</v>
      </c>
      <c r="Q856" s="8">
        <f t="shared" si="80"/>
        <v>42702.212337962963</v>
      </c>
      <c r="R856" s="8">
        <f t="shared" si="81"/>
        <v>42732.212337962963</v>
      </c>
      <c r="S856" t="str">
        <f t="shared" si="82"/>
        <v>music</v>
      </c>
      <c r="T856" t="str">
        <f t="shared" si="83"/>
        <v>metal</v>
      </c>
    </row>
    <row r="857" spans="1:20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78"/>
        <v>103</v>
      </c>
      <c r="P857">
        <f t="shared" si="79"/>
        <v>31.91</v>
      </c>
      <c r="Q857" s="8">
        <f t="shared" si="80"/>
        <v>42545.125196759262</v>
      </c>
      <c r="R857" s="8">
        <f t="shared" si="81"/>
        <v>42575.125196759262</v>
      </c>
      <c r="S857" t="str">
        <f t="shared" si="82"/>
        <v>music</v>
      </c>
      <c r="T857" t="str">
        <f t="shared" si="83"/>
        <v>metal</v>
      </c>
    </row>
    <row r="858" spans="1:20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78"/>
        <v>218</v>
      </c>
      <c r="P858">
        <f t="shared" si="79"/>
        <v>19.46</v>
      </c>
      <c r="Q858" s="8">
        <f t="shared" si="80"/>
        <v>42609.311990740738</v>
      </c>
      <c r="R858" s="8">
        <f t="shared" si="81"/>
        <v>42668.791666666672</v>
      </c>
      <c r="S858" t="str">
        <f t="shared" si="82"/>
        <v>music</v>
      </c>
      <c r="T858" t="str">
        <f t="shared" si="83"/>
        <v>metal</v>
      </c>
    </row>
    <row r="859" spans="1:20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78"/>
        <v>100</v>
      </c>
      <c r="P859">
        <f t="shared" si="79"/>
        <v>50</v>
      </c>
      <c r="Q859" s="8">
        <f t="shared" si="80"/>
        <v>42291.581377314811</v>
      </c>
      <c r="R859" s="8">
        <f t="shared" si="81"/>
        <v>42333.623043981483</v>
      </c>
      <c r="S859" t="str">
        <f t="shared" si="82"/>
        <v>music</v>
      </c>
      <c r="T859" t="str">
        <f t="shared" si="83"/>
        <v>metal</v>
      </c>
    </row>
    <row r="860" spans="1:20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78"/>
        <v>144</v>
      </c>
      <c r="P860">
        <f t="shared" si="79"/>
        <v>22.74</v>
      </c>
      <c r="Q860" s="8">
        <f t="shared" si="80"/>
        <v>42079.745578703703</v>
      </c>
      <c r="R860" s="8">
        <f t="shared" si="81"/>
        <v>42109.957638888889</v>
      </c>
      <c r="S860" t="str">
        <f t="shared" si="82"/>
        <v>music</v>
      </c>
      <c r="T860" t="str">
        <f t="shared" si="83"/>
        <v>metal</v>
      </c>
    </row>
    <row r="861" spans="1:20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78"/>
        <v>105</v>
      </c>
      <c r="P861">
        <f t="shared" si="79"/>
        <v>42.72</v>
      </c>
      <c r="Q861" s="8">
        <f t="shared" si="80"/>
        <v>42128.820231481484</v>
      </c>
      <c r="R861" s="8">
        <f t="shared" si="81"/>
        <v>42159</v>
      </c>
      <c r="S861" t="str">
        <f t="shared" si="82"/>
        <v>music</v>
      </c>
      <c r="T861" t="str">
        <f t="shared" si="83"/>
        <v>metal</v>
      </c>
    </row>
    <row r="862" spans="1:20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78"/>
        <v>18</v>
      </c>
      <c r="P862">
        <f t="shared" si="79"/>
        <v>52.92</v>
      </c>
      <c r="Q862" s="8">
        <f t="shared" si="80"/>
        <v>41570.482789351852</v>
      </c>
      <c r="R862" s="8">
        <f t="shared" si="81"/>
        <v>41600.524456018517</v>
      </c>
      <c r="S862" t="str">
        <f t="shared" si="82"/>
        <v>music</v>
      </c>
      <c r="T862" t="str">
        <f t="shared" si="83"/>
        <v>jazz</v>
      </c>
    </row>
    <row r="863" spans="1:20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78"/>
        <v>2</v>
      </c>
      <c r="P863">
        <f t="shared" si="79"/>
        <v>50.5</v>
      </c>
      <c r="Q863" s="8">
        <f t="shared" si="80"/>
        <v>42599.965324074074</v>
      </c>
      <c r="R863" s="8">
        <f t="shared" si="81"/>
        <v>42629.965324074074</v>
      </c>
      <c r="S863" t="str">
        <f t="shared" si="82"/>
        <v>music</v>
      </c>
      <c r="T863" t="str">
        <f t="shared" si="83"/>
        <v>jazz</v>
      </c>
    </row>
    <row r="864" spans="1:20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78"/>
        <v>0</v>
      </c>
      <c r="P864">
        <f t="shared" si="79"/>
        <v>42.5</v>
      </c>
      <c r="Q864" s="8">
        <f t="shared" si="80"/>
        <v>41559.5549537037</v>
      </c>
      <c r="R864" s="8">
        <f t="shared" si="81"/>
        <v>41589.596620370372</v>
      </c>
      <c r="S864" t="str">
        <f t="shared" si="82"/>
        <v>music</v>
      </c>
      <c r="T864" t="str">
        <f t="shared" si="83"/>
        <v>jazz</v>
      </c>
    </row>
    <row r="865" spans="1:20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78"/>
        <v>5</v>
      </c>
      <c r="P865">
        <f t="shared" si="79"/>
        <v>18</v>
      </c>
      <c r="Q865" s="8">
        <f t="shared" si="80"/>
        <v>40921.117662037039</v>
      </c>
      <c r="R865" s="8">
        <f t="shared" si="81"/>
        <v>40951.117662037039</v>
      </c>
      <c r="S865" t="str">
        <f t="shared" si="82"/>
        <v>music</v>
      </c>
      <c r="T865" t="str">
        <f t="shared" si="83"/>
        <v>jazz</v>
      </c>
    </row>
    <row r="866" spans="1:20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78"/>
        <v>42</v>
      </c>
      <c r="P866">
        <f t="shared" si="79"/>
        <v>34.18</v>
      </c>
      <c r="Q866" s="8">
        <f t="shared" si="80"/>
        <v>41541.106921296298</v>
      </c>
      <c r="R866" s="8">
        <f t="shared" si="81"/>
        <v>41563.415972222225</v>
      </c>
      <c r="S866" t="str">
        <f t="shared" si="82"/>
        <v>music</v>
      </c>
      <c r="T866" t="str">
        <f t="shared" si="83"/>
        <v>jazz</v>
      </c>
    </row>
    <row r="867" spans="1:20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78"/>
        <v>2</v>
      </c>
      <c r="P867">
        <f t="shared" si="79"/>
        <v>22.5</v>
      </c>
      <c r="Q867" s="8">
        <f t="shared" si="80"/>
        <v>41230.77311342593</v>
      </c>
      <c r="R867" s="8">
        <f t="shared" si="81"/>
        <v>41290.77311342593</v>
      </c>
      <c r="S867" t="str">
        <f t="shared" si="82"/>
        <v>music</v>
      </c>
      <c r="T867" t="str">
        <f t="shared" si="83"/>
        <v>jazz</v>
      </c>
    </row>
    <row r="868" spans="1:20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78"/>
        <v>18</v>
      </c>
      <c r="P868">
        <f t="shared" si="79"/>
        <v>58.18</v>
      </c>
      <c r="Q868" s="8">
        <f t="shared" si="80"/>
        <v>42025.637939814813</v>
      </c>
      <c r="R868" s="8">
        <f t="shared" si="81"/>
        <v>42063.631944444445</v>
      </c>
      <c r="S868" t="str">
        <f t="shared" si="82"/>
        <v>music</v>
      </c>
      <c r="T868" t="str">
        <f t="shared" si="83"/>
        <v>jazz</v>
      </c>
    </row>
    <row r="869" spans="1:20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78"/>
        <v>24</v>
      </c>
      <c r="P869">
        <f t="shared" si="79"/>
        <v>109.18</v>
      </c>
      <c r="Q869" s="8">
        <f t="shared" si="80"/>
        <v>40088.105393518519</v>
      </c>
      <c r="R869" s="8">
        <f t="shared" si="81"/>
        <v>40148.207638888889</v>
      </c>
      <c r="S869" t="str">
        <f t="shared" si="82"/>
        <v>music</v>
      </c>
      <c r="T869" t="str">
        <f t="shared" si="83"/>
        <v>jazz</v>
      </c>
    </row>
    <row r="870" spans="1:20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78"/>
        <v>0</v>
      </c>
      <c r="P870">
        <f t="shared" si="79"/>
        <v>50</v>
      </c>
      <c r="Q870" s="8">
        <f t="shared" si="80"/>
        <v>41616.027754629627</v>
      </c>
      <c r="R870" s="8">
        <f t="shared" si="81"/>
        <v>41646.027754629627</v>
      </c>
      <c r="S870" t="str">
        <f t="shared" si="82"/>
        <v>music</v>
      </c>
      <c r="T870" t="str">
        <f t="shared" si="83"/>
        <v>jazz</v>
      </c>
    </row>
    <row r="871" spans="1:20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78"/>
        <v>12</v>
      </c>
      <c r="P871">
        <f t="shared" si="79"/>
        <v>346.67</v>
      </c>
      <c r="Q871" s="8">
        <f t="shared" si="80"/>
        <v>41342.845567129632</v>
      </c>
      <c r="R871" s="8">
        <f t="shared" si="81"/>
        <v>41372.803900462961</v>
      </c>
      <c r="S871" t="str">
        <f t="shared" si="82"/>
        <v>music</v>
      </c>
      <c r="T871" t="str">
        <f t="shared" si="83"/>
        <v>jazz</v>
      </c>
    </row>
    <row r="872" spans="1:20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78"/>
        <v>0</v>
      </c>
      <c r="P872">
        <f t="shared" si="79"/>
        <v>12.4</v>
      </c>
      <c r="Q872" s="8">
        <f t="shared" si="80"/>
        <v>41488.022256944445</v>
      </c>
      <c r="R872" s="8">
        <f t="shared" si="81"/>
        <v>41518.022256944445</v>
      </c>
      <c r="S872" t="str">
        <f t="shared" si="82"/>
        <v>music</v>
      </c>
      <c r="T872" t="str">
        <f t="shared" si="83"/>
        <v>jazz</v>
      </c>
    </row>
    <row r="873" spans="1:20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78"/>
        <v>5</v>
      </c>
      <c r="P873">
        <f t="shared" si="79"/>
        <v>27.08</v>
      </c>
      <c r="Q873" s="8">
        <f t="shared" si="80"/>
        <v>41577.561284722222</v>
      </c>
      <c r="R873" s="8">
        <f t="shared" si="81"/>
        <v>41607.602951388886</v>
      </c>
      <c r="S873" t="str">
        <f t="shared" si="82"/>
        <v>music</v>
      </c>
      <c r="T873" t="str">
        <f t="shared" si="83"/>
        <v>jazz</v>
      </c>
    </row>
    <row r="874" spans="1:20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78"/>
        <v>1</v>
      </c>
      <c r="P874">
        <f t="shared" si="79"/>
        <v>32.5</v>
      </c>
      <c r="Q874" s="8">
        <f t="shared" si="80"/>
        <v>40567.825543981482</v>
      </c>
      <c r="R874" s="8">
        <f t="shared" si="81"/>
        <v>40612.825543981482</v>
      </c>
      <c r="S874" t="str">
        <f t="shared" si="82"/>
        <v>music</v>
      </c>
      <c r="T874" t="str">
        <f t="shared" si="83"/>
        <v>jazz</v>
      </c>
    </row>
    <row r="875" spans="1:20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78"/>
        <v>1</v>
      </c>
      <c r="P875">
        <f t="shared" si="79"/>
        <v>9</v>
      </c>
      <c r="Q875" s="8">
        <f t="shared" si="80"/>
        <v>41184.167129629634</v>
      </c>
      <c r="R875" s="8">
        <f t="shared" si="81"/>
        <v>41224.208796296298</v>
      </c>
      <c r="S875" t="str">
        <f t="shared" si="82"/>
        <v>music</v>
      </c>
      <c r="T875" t="str">
        <f t="shared" si="83"/>
        <v>jazz</v>
      </c>
    </row>
    <row r="876" spans="1:20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78"/>
        <v>24</v>
      </c>
      <c r="P876">
        <f t="shared" si="79"/>
        <v>34.76</v>
      </c>
      <c r="Q876" s="8">
        <f t="shared" si="80"/>
        <v>41368.583726851852</v>
      </c>
      <c r="R876" s="8">
        <f t="shared" si="81"/>
        <v>41398.583726851852</v>
      </c>
      <c r="S876" t="str">
        <f t="shared" si="82"/>
        <v>music</v>
      </c>
      <c r="T876" t="str">
        <f t="shared" si="83"/>
        <v>jazz</v>
      </c>
    </row>
    <row r="877" spans="1:20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78"/>
        <v>0</v>
      </c>
      <c r="P877" t="e">
        <f t="shared" si="79"/>
        <v>#DIV/0!</v>
      </c>
      <c r="Q877" s="8">
        <f t="shared" si="80"/>
        <v>42248.723738425921</v>
      </c>
      <c r="R877" s="8">
        <f t="shared" si="81"/>
        <v>42268.723738425921</v>
      </c>
      <c r="S877" t="str">
        <f t="shared" si="82"/>
        <v>music</v>
      </c>
      <c r="T877" t="str">
        <f t="shared" si="83"/>
        <v>jazz</v>
      </c>
    </row>
    <row r="878" spans="1:20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78"/>
        <v>41</v>
      </c>
      <c r="P878">
        <f t="shared" si="79"/>
        <v>28.58</v>
      </c>
      <c r="Q878" s="8">
        <f t="shared" si="80"/>
        <v>41276.496840277774</v>
      </c>
      <c r="R878" s="8">
        <f t="shared" si="81"/>
        <v>41309.496840277774</v>
      </c>
      <c r="S878" t="str">
        <f t="shared" si="82"/>
        <v>music</v>
      </c>
      <c r="T878" t="str">
        <f t="shared" si="83"/>
        <v>jazz</v>
      </c>
    </row>
    <row r="879" spans="1:20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78"/>
        <v>68</v>
      </c>
      <c r="P879">
        <f t="shared" si="79"/>
        <v>46.59</v>
      </c>
      <c r="Q879" s="8">
        <f t="shared" si="80"/>
        <v>41597.788888888892</v>
      </c>
      <c r="R879" s="8">
        <f t="shared" si="81"/>
        <v>41627.788888888892</v>
      </c>
      <c r="S879" t="str">
        <f t="shared" si="82"/>
        <v>music</v>
      </c>
      <c r="T879" t="str">
        <f t="shared" si="83"/>
        <v>jazz</v>
      </c>
    </row>
    <row r="880" spans="1:20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78"/>
        <v>1</v>
      </c>
      <c r="P880">
        <f t="shared" si="79"/>
        <v>32.5</v>
      </c>
      <c r="Q880" s="8">
        <f t="shared" si="80"/>
        <v>40505.232916666668</v>
      </c>
      <c r="R880" s="8">
        <f t="shared" si="81"/>
        <v>40535.232916666668</v>
      </c>
      <c r="S880" t="str">
        <f t="shared" si="82"/>
        <v>music</v>
      </c>
      <c r="T880" t="str">
        <f t="shared" si="83"/>
        <v>jazz</v>
      </c>
    </row>
    <row r="881" spans="1:20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78"/>
        <v>31</v>
      </c>
      <c r="P881">
        <f t="shared" si="79"/>
        <v>21.47</v>
      </c>
      <c r="Q881" s="8">
        <f t="shared" si="80"/>
        <v>41037.829918981479</v>
      </c>
      <c r="R881" s="8">
        <f t="shared" si="81"/>
        <v>41058.829918981479</v>
      </c>
      <c r="S881" t="str">
        <f t="shared" si="82"/>
        <v>music</v>
      </c>
      <c r="T881" t="str">
        <f t="shared" si="83"/>
        <v>jazz</v>
      </c>
    </row>
    <row r="882" spans="1:20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78"/>
        <v>3</v>
      </c>
      <c r="P882">
        <f t="shared" si="79"/>
        <v>14.13</v>
      </c>
      <c r="Q882" s="8">
        <f t="shared" si="80"/>
        <v>41179.32104166667</v>
      </c>
      <c r="R882" s="8">
        <f t="shared" si="81"/>
        <v>41212.32104166667</v>
      </c>
      <c r="S882" t="str">
        <f t="shared" si="82"/>
        <v>music</v>
      </c>
      <c r="T882" t="str">
        <f t="shared" si="83"/>
        <v>indie rock</v>
      </c>
    </row>
    <row r="883" spans="1:20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78"/>
        <v>1</v>
      </c>
      <c r="P883">
        <f t="shared" si="79"/>
        <v>30</v>
      </c>
      <c r="Q883" s="8">
        <f t="shared" si="80"/>
        <v>40877.25099537037</v>
      </c>
      <c r="R883" s="8">
        <f t="shared" si="81"/>
        <v>40922.25099537037</v>
      </c>
      <c r="S883" t="str">
        <f t="shared" si="82"/>
        <v>music</v>
      </c>
      <c r="T883" t="str">
        <f t="shared" si="83"/>
        <v>indie rock</v>
      </c>
    </row>
    <row r="884" spans="1:20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78"/>
        <v>20</v>
      </c>
      <c r="P884">
        <f t="shared" si="79"/>
        <v>21.57</v>
      </c>
      <c r="Q884" s="8">
        <f t="shared" si="80"/>
        <v>40759.860532407409</v>
      </c>
      <c r="R884" s="8">
        <f t="shared" si="81"/>
        <v>40792.860532407409</v>
      </c>
      <c r="S884" t="str">
        <f t="shared" si="82"/>
        <v>music</v>
      </c>
      <c r="T884" t="str">
        <f t="shared" si="83"/>
        <v>indie rock</v>
      </c>
    </row>
    <row r="885" spans="1:20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78"/>
        <v>40</v>
      </c>
      <c r="P885">
        <f t="shared" si="79"/>
        <v>83.38</v>
      </c>
      <c r="Q885" s="8">
        <f t="shared" si="80"/>
        <v>42371.935590277775</v>
      </c>
      <c r="R885" s="8">
        <f t="shared" si="81"/>
        <v>42431.935590277775</v>
      </c>
      <c r="S885" t="str">
        <f t="shared" si="82"/>
        <v>music</v>
      </c>
      <c r="T885" t="str">
        <f t="shared" si="83"/>
        <v>indie rock</v>
      </c>
    </row>
    <row r="886" spans="1:20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78"/>
        <v>1</v>
      </c>
      <c r="P886">
        <f t="shared" si="79"/>
        <v>10</v>
      </c>
      <c r="Q886" s="8">
        <f t="shared" si="80"/>
        <v>40981.802615740737</v>
      </c>
      <c r="R886" s="8">
        <f t="shared" si="81"/>
        <v>41041.104861111111</v>
      </c>
      <c r="S886" t="str">
        <f t="shared" si="82"/>
        <v>music</v>
      </c>
      <c r="T886" t="str">
        <f t="shared" si="83"/>
        <v>indie rock</v>
      </c>
    </row>
    <row r="887" spans="1:20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78"/>
        <v>75</v>
      </c>
      <c r="P887">
        <f t="shared" si="79"/>
        <v>35.71</v>
      </c>
      <c r="Q887" s="8">
        <f t="shared" si="80"/>
        <v>42713.941099537042</v>
      </c>
      <c r="R887" s="8">
        <f t="shared" si="81"/>
        <v>42734.941099537042</v>
      </c>
      <c r="S887" t="str">
        <f t="shared" si="82"/>
        <v>music</v>
      </c>
      <c r="T887" t="str">
        <f t="shared" si="83"/>
        <v>indie rock</v>
      </c>
    </row>
    <row r="888" spans="1:20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78"/>
        <v>41</v>
      </c>
      <c r="P888">
        <f t="shared" si="79"/>
        <v>29.29</v>
      </c>
      <c r="Q888" s="8">
        <f t="shared" si="80"/>
        <v>42603.870520833334</v>
      </c>
      <c r="R888" s="8">
        <f t="shared" si="81"/>
        <v>42628.870520833334</v>
      </c>
      <c r="S888" t="str">
        <f t="shared" si="82"/>
        <v>music</v>
      </c>
      <c r="T888" t="str">
        <f t="shared" si="83"/>
        <v>indie rock</v>
      </c>
    </row>
    <row r="889" spans="1:20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78"/>
        <v>0</v>
      </c>
      <c r="P889" t="e">
        <f t="shared" si="79"/>
        <v>#DIV/0!</v>
      </c>
      <c r="Q889" s="8">
        <f t="shared" si="80"/>
        <v>41026.958969907406</v>
      </c>
      <c r="R889" s="8">
        <f t="shared" si="81"/>
        <v>41056.958969907406</v>
      </c>
      <c r="S889" t="str">
        <f t="shared" si="82"/>
        <v>music</v>
      </c>
      <c r="T889" t="str">
        <f t="shared" si="83"/>
        <v>indie rock</v>
      </c>
    </row>
    <row r="890" spans="1:20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78"/>
        <v>7</v>
      </c>
      <c r="P890">
        <f t="shared" si="79"/>
        <v>18</v>
      </c>
      <c r="Q890" s="8">
        <f t="shared" si="80"/>
        <v>40751.753298611111</v>
      </c>
      <c r="R890" s="8">
        <f t="shared" si="81"/>
        <v>40787.25</v>
      </c>
      <c r="S890" t="str">
        <f t="shared" si="82"/>
        <v>music</v>
      </c>
      <c r="T890" t="str">
        <f t="shared" si="83"/>
        <v>indie rock</v>
      </c>
    </row>
    <row r="891" spans="1:20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78"/>
        <v>9</v>
      </c>
      <c r="P891">
        <f t="shared" si="79"/>
        <v>73.760000000000005</v>
      </c>
      <c r="Q891" s="8">
        <f t="shared" si="80"/>
        <v>41887.784062500003</v>
      </c>
      <c r="R891" s="8">
        <f t="shared" si="81"/>
        <v>41917.784062500003</v>
      </c>
      <c r="S891" t="str">
        <f t="shared" si="82"/>
        <v>music</v>
      </c>
      <c r="T891" t="str">
        <f t="shared" si="83"/>
        <v>indie rock</v>
      </c>
    </row>
    <row r="892" spans="1:20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78"/>
        <v>4</v>
      </c>
      <c r="P892">
        <f t="shared" si="79"/>
        <v>31.25</v>
      </c>
      <c r="Q892" s="8">
        <f t="shared" si="80"/>
        <v>41569.698831018519</v>
      </c>
      <c r="R892" s="8">
        <f t="shared" si="81"/>
        <v>41599.740497685183</v>
      </c>
      <c r="S892" t="str">
        <f t="shared" si="82"/>
        <v>music</v>
      </c>
      <c r="T892" t="str">
        <f t="shared" si="83"/>
        <v>indie rock</v>
      </c>
    </row>
    <row r="893" spans="1:20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78"/>
        <v>3</v>
      </c>
      <c r="P893">
        <f t="shared" si="79"/>
        <v>28.89</v>
      </c>
      <c r="Q893" s="8">
        <f t="shared" si="80"/>
        <v>41842.031597222223</v>
      </c>
      <c r="R893" s="8">
        <f t="shared" si="81"/>
        <v>41872.031597222223</v>
      </c>
      <c r="S893" t="str">
        <f t="shared" si="82"/>
        <v>music</v>
      </c>
      <c r="T893" t="str">
        <f t="shared" si="83"/>
        <v>indie rock</v>
      </c>
    </row>
    <row r="894" spans="1:20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78"/>
        <v>41</v>
      </c>
      <c r="P894">
        <f t="shared" si="79"/>
        <v>143.82</v>
      </c>
      <c r="Q894" s="8">
        <f t="shared" si="80"/>
        <v>40304.20003472222</v>
      </c>
      <c r="R894" s="8">
        <f t="shared" si="81"/>
        <v>40391.166666666664</v>
      </c>
      <c r="S894" t="str">
        <f t="shared" si="82"/>
        <v>music</v>
      </c>
      <c r="T894" t="str">
        <f t="shared" si="83"/>
        <v>indie rock</v>
      </c>
    </row>
    <row r="895" spans="1:20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78"/>
        <v>10</v>
      </c>
      <c r="P895">
        <f t="shared" si="79"/>
        <v>40</v>
      </c>
      <c r="Q895" s="8">
        <f t="shared" si="80"/>
        <v>42065.897719907407</v>
      </c>
      <c r="R895" s="8">
        <f t="shared" si="81"/>
        <v>42095.856053240743</v>
      </c>
      <c r="S895" t="str">
        <f t="shared" si="82"/>
        <v>music</v>
      </c>
      <c r="T895" t="str">
        <f t="shared" si="83"/>
        <v>indie rock</v>
      </c>
    </row>
    <row r="896" spans="1:20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78"/>
        <v>39</v>
      </c>
      <c r="P896">
        <f t="shared" si="79"/>
        <v>147.81</v>
      </c>
      <c r="Q896" s="8">
        <f t="shared" si="80"/>
        <v>42496.981597222228</v>
      </c>
      <c r="R896" s="8">
        <f t="shared" si="81"/>
        <v>42526.981597222228</v>
      </c>
      <c r="S896" t="str">
        <f t="shared" si="82"/>
        <v>music</v>
      </c>
      <c r="T896" t="str">
        <f t="shared" si="83"/>
        <v>indie rock</v>
      </c>
    </row>
    <row r="897" spans="1:20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78"/>
        <v>2</v>
      </c>
      <c r="P897">
        <f t="shared" si="79"/>
        <v>27.86</v>
      </c>
      <c r="Q897" s="8">
        <f t="shared" si="80"/>
        <v>40431.127650462964</v>
      </c>
      <c r="R897" s="8">
        <f t="shared" si="81"/>
        <v>40476.127650462964</v>
      </c>
      <c r="S897" t="str">
        <f t="shared" si="82"/>
        <v>music</v>
      </c>
      <c r="T897" t="str">
        <f t="shared" si="83"/>
        <v>indie rock</v>
      </c>
    </row>
    <row r="898" spans="1:20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78"/>
        <v>40</v>
      </c>
      <c r="P898">
        <f t="shared" si="79"/>
        <v>44.44</v>
      </c>
      <c r="Q898" s="8">
        <f t="shared" si="80"/>
        <v>42218.872986111113</v>
      </c>
      <c r="R898" s="8">
        <f t="shared" si="81"/>
        <v>42244.166666666672</v>
      </c>
      <c r="S898" t="str">
        <f t="shared" si="82"/>
        <v>music</v>
      </c>
      <c r="T898" t="str">
        <f t="shared" si="83"/>
        <v>indie rock</v>
      </c>
    </row>
    <row r="899" spans="1:20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84">ROUND(E899/D899*100,0)</f>
        <v>0</v>
      </c>
      <c r="P899" t="e">
        <f t="shared" ref="P899:P962" si="85">ROUND(E899/L899,2)</f>
        <v>#DIV/0!</v>
      </c>
      <c r="Q899" s="8">
        <f t="shared" ref="Q899:Q962" si="86">(((J899/60)/60)/24)+DATE(1970,1,1)</f>
        <v>41211.688750000001</v>
      </c>
      <c r="R899" s="8">
        <f t="shared" ref="R899:R962" si="87">(((I899/60)/60)/24)+DATE(1970,1,1)</f>
        <v>41241.730416666665</v>
      </c>
      <c r="S899" t="str">
        <f t="shared" ref="S899:S962" si="88">LEFT(N899,SEARCH("/",N899)-1)</f>
        <v>music</v>
      </c>
      <c r="T899" t="str">
        <f t="shared" ref="T899:T962" si="89">RIGHT(N899,LEN(N899)-SEARCH("/",N899))</f>
        <v>indie rock</v>
      </c>
    </row>
    <row r="900" spans="1:20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84"/>
        <v>3</v>
      </c>
      <c r="P900">
        <f t="shared" si="85"/>
        <v>35</v>
      </c>
      <c r="Q900" s="8">
        <f t="shared" si="86"/>
        <v>40878.758217592593</v>
      </c>
      <c r="R900" s="8">
        <f t="shared" si="87"/>
        <v>40923.758217592593</v>
      </c>
      <c r="S900" t="str">
        <f t="shared" si="88"/>
        <v>music</v>
      </c>
      <c r="T900" t="str">
        <f t="shared" si="89"/>
        <v>indie rock</v>
      </c>
    </row>
    <row r="901" spans="1:20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84"/>
        <v>37</v>
      </c>
      <c r="P901">
        <f t="shared" si="85"/>
        <v>35</v>
      </c>
      <c r="Q901" s="8">
        <f t="shared" si="86"/>
        <v>40646.099097222221</v>
      </c>
      <c r="R901" s="8">
        <f t="shared" si="87"/>
        <v>40691.099097222221</v>
      </c>
      <c r="S901" t="str">
        <f t="shared" si="88"/>
        <v>music</v>
      </c>
      <c r="T901" t="str">
        <f t="shared" si="89"/>
        <v>indie rock</v>
      </c>
    </row>
    <row r="902" spans="1:20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84"/>
        <v>0</v>
      </c>
      <c r="P902">
        <f t="shared" si="85"/>
        <v>10.5</v>
      </c>
      <c r="Q902" s="8">
        <f t="shared" si="86"/>
        <v>42429.84956018519</v>
      </c>
      <c r="R902" s="8">
        <f t="shared" si="87"/>
        <v>42459.807893518519</v>
      </c>
      <c r="S902" t="str">
        <f t="shared" si="88"/>
        <v>music</v>
      </c>
      <c r="T902" t="str">
        <f t="shared" si="89"/>
        <v>jazz</v>
      </c>
    </row>
    <row r="903" spans="1:20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84"/>
        <v>0</v>
      </c>
      <c r="P903" t="e">
        <f t="shared" si="85"/>
        <v>#DIV/0!</v>
      </c>
      <c r="Q903" s="8">
        <f t="shared" si="86"/>
        <v>40291.81150462963</v>
      </c>
      <c r="R903" s="8">
        <f t="shared" si="87"/>
        <v>40337.799305555556</v>
      </c>
      <c r="S903" t="str">
        <f t="shared" si="88"/>
        <v>music</v>
      </c>
      <c r="T903" t="str">
        <f t="shared" si="89"/>
        <v>jazz</v>
      </c>
    </row>
    <row r="904" spans="1:20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84"/>
        <v>0</v>
      </c>
      <c r="P904">
        <f t="shared" si="85"/>
        <v>30</v>
      </c>
      <c r="Q904" s="8">
        <f t="shared" si="86"/>
        <v>41829.965532407405</v>
      </c>
      <c r="R904" s="8">
        <f t="shared" si="87"/>
        <v>41881.645833333336</v>
      </c>
      <c r="S904" t="str">
        <f t="shared" si="88"/>
        <v>music</v>
      </c>
      <c r="T904" t="str">
        <f t="shared" si="89"/>
        <v>jazz</v>
      </c>
    </row>
    <row r="905" spans="1:20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84"/>
        <v>3</v>
      </c>
      <c r="P905">
        <f t="shared" si="85"/>
        <v>40</v>
      </c>
      <c r="Q905" s="8">
        <f t="shared" si="86"/>
        <v>41149.796064814815</v>
      </c>
      <c r="R905" s="8">
        <f t="shared" si="87"/>
        <v>41175.100694444445</v>
      </c>
      <c r="S905" t="str">
        <f t="shared" si="88"/>
        <v>music</v>
      </c>
      <c r="T905" t="str">
        <f t="shared" si="89"/>
        <v>jazz</v>
      </c>
    </row>
    <row r="906" spans="1:20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84"/>
        <v>0</v>
      </c>
      <c r="P906">
        <f t="shared" si="85"/>
        <v>50.33</v>
      </c>
      <c r="Q906" s="8">
        <f t="shared" si="86"/>
        <v>42342.080289351856</v>
      </c>
      <c r="R906" s="8">
        <f t="shared" si="87"/>
        <v>42372.080289351856</v>
      </c>
      <c r="S906" t="str">
        <f t="shared" si="88"/>
        <v>music</v>
      </c>
      <c r="T906" t="str">
        <f t="shared" si="89"/>
        <v>jazz</v>
      </c>
    </row>
    <row r="907" spans="1:20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84"/>
        <v>3</v>
      </c>
      <c r="P907">
        <f t="shared" si="85"/>
        <v>32.67</v>
      </c>
      <c r="Q907" s="8">
        <f t="shared" si="86"/>
        <v>40507.239884259259</v>
      </c>
      <c r="R907" s="8">
        <f t="shared" si="87"/>
        <v>40567.239884259259</v>
      </c>
      <c r="S907" t="str">
        <f t="shared" si="88"/>
        <v>music</v>
      </c>
      <c r="T907" t="str">
        <f t="shared" si="89"/>
        <v>jazz</v>
      </c>
    </row>
    <row r="908" spans="1:20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84"/>
        <v>0</v>
      </c>
      <c r="P908" t="e">
        <f t="shared" si="85"/>
        <v>#DIV/0!</v>
      </c>
      <c r="Q908" s="8">
        <f t="shared" si="86"/>
        <v>41681.189699074072</v>
      </c>
      <c r="R908" s="8">
        <f t="shared" si="87"/>
        <v>41711.148032407407</v>
      </c>
      <c r="S908" t="str">
        <f t="shared" si="88"/>
        <v>music</v>
      </c>
      <c r="T908" t="str">
        <f t="shared" si="89"/>
        <v>jazz</v>
      </c>
    </row>
    <row r="909" spans="1:20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84"/>
        <v>0</v>
      </c>
      <c r="P909" t="e">
        <f t="shared" si="85"/>
        <v>#DIV/0!</v>
      </c>
      <c r="Q909" s="8">
        <f t="shared" si="86"/>
        <v>40767.192395833335</v>
      </c>
      <c r="R909" s="8">
        <f t="shared" si="87"/>
        <v>40797.192395833335</v>
      </c>
      <c r="S909" t="str">
        <f t="shared" si="88"/>
        <v>music</v>
      </c>
      <c r="T909" t="str">
        <f t="shared" si="89"/>
        <v>jazz</v>
      </c>
    </row>
    <row r="910" spans="1:20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84"/>
        <v>0</v>
      </c>
      <c r="P910" t="e">
        <f t="shared" si="85"/>
        <v>#DIV/0!</v>
      </c>
      <c r="Q910" s="8">
        <f t="shared" si="86"/>
        <v>40340.801562499997</v>
      </c>
      <c r="R910" s="8">
        <f t="shared" si="87"/>
        <v>40386.207638888889</v>
      </c>
      <c r="S910" t="str">
        <f t="shared" si="88"/>
        <v>music</v>
      </c>
      <c r="T910" t="str">
        <f t="shared" si="89"/>
        <v>jazz</v>
      </c>
    </row>
    <row r="911" spans="1:20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84"/>
        <v>3</v>
      </c>
      <c r="P911">
        <f t="shared" si="85"/>
        <v>65</v>
      </c>
      <c r="Q911" s="8">
        <f t="shared" si="86"/>
        <v>41081.69027777778</v>
      </c>
      <c r="R911" s="8">
        <f t="shared" si="87"/>
        <v>41113.166666666664</v>
      </c>
      <c r="S911" t="str">
        <f t="shared" si="88"/>
        <v>music</v>
      </c>
      <c r="T911" t="str">
        <f t="shared" si="89"/>
        <v>jazz</v>
      </c>
    </row>
    <row r="912" spans="1:20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84"/>
        <v>22</v>
      </c>
      <c r="P912">
        <f t="shared" si="85"/>
        <v>24.6</v>
      </c>
      <c r="Q912" s="8">
        <f t="shared" si="86"/>
        <v>42737.545358796298</v>
      </c>
      <c r="R912" s="8">
        <f t="shared" si="87"/>
        <v>42797.545358796298</v>
      </c>
      <c r="S912" t="str">
        <f t="shared" si="88"/>
        <v>music</v>
      </c>
      <c r="T912" t="str">
        <f t="shared" si="89"/>
        <v>jazz</v>
      </c>
    </row>
    <row r="913" spans="1:20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84"/>
        <v>0</v>
      </c>
      <c r="P913" t="e">
        <f t="shared" si="85"/>
        <v>#DIV/0!</v>
      </c>
      <c r="Q913" s="8">
        <f t="shared" si="86"/>
        <v>41642.005150462966</v>
      </c>
      <c r="R913" s="8">
        <f t="shared" si="87"/>
        <v>41663.005150462966</v>
      </c>
      <c r="S913" t="str">
        <f t="shared" si="88"/>
        <v>music</v>
      </c>
      <c r="T913" t="str">
        <f t="shared" si="89"/>
        <v>jazz</v>
      </c>
    </row>
    <row r="914" spans="1:20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84"/>
        <v>1</v>
      </c>
      <c r="P914">
        <f t="shared" si="85"/>
        <v>15</v>
      </c>
      <c r="Q914" s="8">
        <f t="shared" si="86"/>
        <v>41194.109340277777</v>
      </c>
      <c r="R914" s="8">
        <f t="shared" si="87"/>
        <v>41254.151006944441</v>
      </c>
      <c r="S914" t="str">
        <f t="shared" si="88"/>
        <v>music</v>
      </c>
      <c r="T914" t="str">
        <f t="shared" si="89"/>
        <v>jazz</v>
      </c>
    </row>
    <row r="915" spans="1:20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84"/>
        <v>7</v>
      </c>
      <c r="P915">
        <f t="shared" si="85"/>
        <v>82.58</v>
      </c>
      <c r="Q915" s="8">
        <f t="shared" si="86"/>
        <v>41004.139108796298</v>
      </c>
      <c r="R915" s="8">
        <f t="shared" si="87"/>
        <v>41034.139108796298</v>
      </c>
      <c r="S915" t="str">
        <f t="shared" si="88"/>
        <v>music</v>
      </c>
      <c r="T915" t="str">
        <f t="shared" si="89"/>
        <v>jazz</v>
      </c>
    </row>
    <row r="916" spans="1:20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84"/>
        <v>0</v>
      </c>
      <c r="P916" t="e">
        <f t="shared" si="85"/>
        <v>#DIV/0!</v>
      </c>
      <c r="Q916" s="8">
        <f t="shared" si="86"/>
        <v>41116.763275462967</v>
      </c>
      <c r="R916" s="8">
        <f t="shared" si="87"/>
        <v>41146.763275462967</v>
      </c>
      <c r="S916" t="str">
        <f t="shared" si="88"/>
        <v>music</v>
      </c>
      <c r="T916" t="str">
        <f t="shared" si="89"/>
        <v>jazz</v>
      </c>
    </row>
    <row r="917" spans="1:20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84"/>
        <v>6</v>
      </c>
      <c r="P917">
        <f t="shared" si="85"/>
        <v>41.67</v>
      </c>
      <c r="Q917" s="8">
        <f t="shared" si="86"/>
        <v>40937.679560185185</v>
      </c>
      <c r="R917" s="8">
        <f t="shared" si="87"/>
        <v>40969.207638888889</v>
      </c>
      <c r="S917" t="str">
        <f t="shared" si="88"/>
        <v>music</v>
      </c>
      <c r="T917" t="str">
        <f t="shared" si="89"/>
        <v>jazz</v>
      </c>
    </row>
    <row r="918" spans="1:20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84"/>
        <v>0</v>
      </c>
      <c r="P918" t="e">
        <f t="shared" si="85"/>
        <v>#DIV/0!</v>
      </c>
      <c r="Q918" s="8">
        <f t="shared" si="86"/>
        <v>40434.853402777779</v>
      </c>
      <c r="R918" s="8">
        <f t="shared" si="87"/>
        <v>40473.208333333336</v>
      </c>
      <c r="S918" t="str">
        <f t="shared" si="88"/>
        <v>music</v>
      </c>
      <c r="T918" t="str">
        <f t="shared" si="89"/>
        <v>jazz</v>
      </c>
    </row>
    <row r="919" spans="1:20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84"/>
        <v>1</v>
      </c>
      <c r="P919">
        <f t="shared" si="85"/>
        <v>30</v>
      </c>
      <c r="Q919" s="8">
        <f t="shared" si="86"/>
        <v>41802.94363425926</v>
      </c>
      <c r="R919" s="8">
        <f t="shared" si="87"/>
        <v>41834.104166666664</v>
      </c>
      <c r="S919" t="str">
        <f t="shared" si="88"/>
        <v>music</v>
      </c>
      <c r="T919" t="str">
        <f t="shared" si="89"/>
        <v>jazz</v>
      </c>
    </row>
    <row r="920" spans="1:20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84"/>
        <v>5</v>
      </c>
      <c r="P920">
        <f t="shared" si="85"/>
        <v>19.600000000000001</v>
      </c>
      <c r="Q920" s="8">
        <f t="shared" si="86"/>
        <v>41944.916215277779</v>
      </c>
      <c r="R920" s="8">
        <f t="shared" si="87"/>
        <v>41974.957881944443</v>
      </c>
      <c r="S920" t="str">
        <f t="shared" si="88"/>
        <v>music</v>
      </c>
      <c r="T920" t="str">
        <f t="shared" si="89"/>
        <v>jazz</v>
      </c>
    </row>
    <row r="921" spans="1:20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84"/>
        <v>1</v>
      </c>
      <c r="P921">
        <f t="shared" si="85"/>
        <v>100</v>
      </c>
      <c r="Q921" s="8">
        <f t="shared" si="86"/>
        <v>41227.641724537039</v>
      </c>
      <c r="R921" s="8">
        <f t="shared" si="87"/>
        <v>41262.641724537039</v>
      </c>
      <c r="S921" t="str">
        <f t="shared" si="88"/>
        <v>music</v>
      </c>
      <c r="T921" t="str">
        <f t="shared" si="89"/>
        <v>jazz</v>
      </c>
    </row>
    <row r="922" spans="1:20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84"/>
        <v>0</v>
      </c>
      <c r="P922" t="e">
        <f t="shared" si="85"/>
        <v>#DIV/0!</v>
      </c>
      <c r="Q922" s="8">
        <f t="shared" si="86"/>
        <v>41562.67155092593</v>
      </c>
      <c r="R922" s="8">
        <f t="shared" si="87"/>
        <v>41592.713217592594</v>
      </c>
      <c r="S922" t="str">
        <f t="shared" si="88"/>
        <v>music</v>
      </c>
      <c r="T922" t="str">
        <f t="shared" si="89"/>
        <v>jazz</v>
      </c>
    </row>
    <row r="923" spans="1:20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84"/>
        <v>31</v>
      </c>
      <c r="P923">
        <f t="shared" si="85"/>
        <v>231.75</v>
      </c>
      <c r="Q923" s="8">
        <f t="shared" si="86"/>
        <v>40847.171018518515</v>
      </c>
      <c r="R923" s="8">
        <f t="shared" si="87"/>
        <v>40889.212685185186</v>
      </c>
      <c r="S923" t="str">
        <f t="shared" si="88"/>
        <v>music</v>
      </c>
      <c r="T923" t="str">
        <f t="shared" si="89"/>
        <v>jazz</v>
      </c>
    </row>
    <row r="924" spans="1:20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84"/>
        <v>21</v>
      </c>
      <c r="P924">
        <f t="shared" si="85"/>
        <v>189.33</v>
      </c>
      <c r="Q924" s="8">
        <f t="shared" si="86"/>
        <v>41878.530011574076</v>
      </c>
      <c r="R924" s="8">
        <f t="shared" si="87"/>
        <v>41913.530011574076</v>
      </c>
      <c r="S924" t="str">
        <f t="shared" si="88"/>
        <v>music</v>
      </c>
      <c r="T924" t="str">
        <f t="shared" si="89"/>
        <v>jazz</v>
      </c>
    </row>
    <row r="925" spans="1:20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84"/>
        <v>2</v>
      </c>
      <c r="P925">
        <f t="shared" si="85"/>
        <v>55</v>
      </c>
      <c r="Q925" s="8">
        <f t="shared" si="86"/>
        <v>41934.959756944445</v>
      </c>
      <c r="R925" s="8">
        <f t="shared" si="87"/>
        <v>41965.001423611116</v>
      </c>
      <c r="S925" t="str">
        <f t="shared" si="88"/>
        <v>music</v>
      </c>
      <c r="T925" t="str">
        <f t="shared" si="89"/>
        <v>jazz</v>
      </c>
    </row>
    <row r="926" spans="1:20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84"/>
        <v>11</v>
      </c>
      <c r="P926">
        <f t="shared" si="85"/>
        <v>21.8</v>
      </c>
      <c r="Q926" s="8">
        <f t="shared" si="86"/>
        <v>41288.942928240744</v>
      </c>
      <c r="R926" s="8">
        <f t="shared" si="87"/>
        <v>41318.942928240744</v>
      </c>
      <c r="S926" t="str">
        <f t="shared" si="88"/>
        <v>music</v>
      </c>
      <c r="T926" t="str">
        <f t="shared" si="89"/>
        <v>jazz</v>
      </c>
    </row>
    <row r="927" spans="1:20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84"/>
        <v>3</v>
      </c>
      <c r="P927">
        <f t="shared" si="85"/>
        <v>32</v>
      </c>
      <c r="Q927" s="8">
        <f t="shared" si="86"/>
        <v>41575.880914351852</v>
      </c>
      <c r="R927" s="8">
        <f t="shared" si="87"/>
        <v>41605.922581018516</v>
      </c>
      <c r="S927" t="str">
        <f t="shared" si="88"/>
        <v>music</v>
      </c>
      <c r="T927" t="str">
        <f t="shared" si="89"/>
        <v>jazz</v>
      </c>
    </row>
    <row r="928" spans="1:20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84"/>
        <v>0</v>
      </c>
      <c r="P928" t="e">
        <f t="shared" si="85"/>
        <v>#DIV/0!</v>
      </c>
      <c r="Q928" s="8">
        <f t="shared" si="86"/>
        <v>40338.02002314815</v>
      </c>
      <c r="R928" s="8">
        <f t="shared" si="87"/>
        <v>40367.944444444445</v>
      </c>
      <c r="S928" t="str">
        <f t="shared" si="88"/>
        <v>music</v>
      </c>
      <c r="T928" t="str">
        <f t="shared" si="89"/>
        <v>jazz</v>
      </c>
    </row>
    <row r="929" spans="1:20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84"/>
        <v>0</v>
      </c>
      <c r="P929" t="e">
        <f t="shared" si="85"/>
        <v>#DIV/0!</v>
      </c>
      <c r="Q929" s="8">
        <f t="shared" si="86"/>
        <v>41013.822858796295</v>
      </c>
      <c r="R929" s="8">
        <f t="shared" si="87"/>
        <v>41043.822858796295</v>
      </c>
      <c r="S929" t="str">
        <f t="shared" si="88"/>
        <v>music</v>
      </c>
      <c r="T929" t="str">
        <f t="shared" si="89"/>
        <v>jazz</v>
      </c>
    </row>
    <row r="930" spans="1:20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84"/>
        <v>11</v>
      </c>
      <c r="P930">
        <f t="shared" si="85"/>
        <v>56.25</v>
      </c>
      <c r="Q930" s="8">
        <f t="shared" si="86"/>
        <v>41180.86241898148</v>
      </c>
      <c r="R930" s="8">
        <f t="shared" si="87"/>
        <v>41231</v>
      </c>
      <c r="S930" t="str">
        <f t="shared" si="88"/>
        <v>music</v>
      </c>
      <c r="T930" t="str">
        <f t="shared" si="89"/>
        <v>jazz</v>
      </c>
    </row>
    <row r="931" spans="1:20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84"/>
        <v>0</v>
      </c>
      <c r="P931" t="e">
        <f t="shared" si="85"/>
        <v>#DIV/0!</v>
      </c>
      <c r="Q931" s="8">
        <f t="shared" si="86"/>
        <v>40978.238067129627</v>
      </c>
      <c r="R931" s="8">
        <f t="shared" si="87"/>
        <v>41008.196400462963</v>
      </c>
      <c r="S931" t="str">
        <f t="shared" si="88"/>
        <v>music</v>
      </c>
      <c r="T931" t="str">
        <f t="shared" si="89"/>
        <v>jazz</v>
      </c>
    </row>
    <row r="932" spans="1:20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84"/>
        <v>38</v>
      </c>
      <c r="P932">
        <f t="shared" si="85"/>
        <v>69</v>
      </c>
      <c r="Q932" s="8">
        <f t="shared" si="86"/>
        <v>40312.915578703702</v>
      </c>
      <c r="R932" s="8">
        <f t="shared" si="87"/>
        <v>40354.897222222222</v>
      </c>
      <c r="S932" t="str">
        <f t="shared" si="88"/>
        <v>music</v>
      </c>
      <c r="T932" t="str">
        <f t="shared" si="89"/>
        <v>jazz</v>
      </c>
    </row>
    <row r="933" spans="1:20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84"/>
        <v>7</v>
      </c>
      <c r="P933">
        <f t="shared" si="85"/>
        <v>18.71</v>
      </c>
      <c r="Q933" s="8">
        <f t="shared" si="86"/>
        <v>41680.359976851854</v>
      </c>
      <c r="R933" s="8">
        <f t="shared" si="87"/>
        <v>41714.916666666664</v>
      </c>
      <c r="S933" t="str">
        <f t="shared" si="88"/>
        <v>music</v>
      </c>
      <c r="T933" t="str">
        <f t="shared" si="89"/>
        <v>jazz</v>
      </c>
    </row>
    <row r="934" spans="1:20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84"/>
        <v>15</v>
      </c>
      <c r="P934">
        <f t="shared" si="85"/>
        <v>46.03</v>
      </c>
      <c r="Q934" s="8">
        <f t="shared" si="86"/>
        <v>41310.969270833331</v>
      </c>
      <c r="R934" s="8">
        <f t="shared" si="87"/>
        <v>41355.927604166667</v>
      </c>
      <c r="S934" t="str">
        <f t="shared" si="88"/>
        <v>music</v>
      </c>
      <c r="T934" t="str">
        <f t="shared" si="89"/>
        <v>jazz</v>
      </c>
    </row>
    <row r="935" spans="1:20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84"/>
        <v>6</v>
      </c>
      <c r="P935">
        <f t="shared" si="85"/>
        <v>60</v>
      </c>
      <c r="Q935" s="8">
        <f t="shared" si="86"/>
        <v>41711.169085648151</v>
      </c>
      <c r="R935" s="8">
        <f t="shared" si="87"/>
        <v>41771.169085648151</v>
      </c>
      <c r="S935" t="str">
        <f t="shared" si="88"/>
        <v>music</v>
      </c>
      <c r="T935" t="str">
        <f t="shared" si="89"/>
        <v>jazz</v>
      </c>
    </row>
    <row r="936" spans="1:20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84"/>
        <v>30</v>
      </c>
      <c r="P936">
        <f t="shared" si="85"/>
        <v>50.67</v>
      </c>
      <c r="Q936" s="8">
        <f t="shared" si="86"/>
        <v>41733.737083333333</v>
      </c>
      <c r="R936" s="8">
        <f t="shared" si="87"/>
        <v>41763.25</v>
      </c>
      <c r="S936" t="str">
        <f t="shared" si="88"/>
        <v>music</v>
      </c>
      <c r="T936" t="str">
        <f t="shared" si="89"/>
        <v>jazz</v>
      </c>
    </row>
    <row r="937" spans="1:20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84"/>
        <v>1</v>
      </c>
      <c r="P937">
        <f t="shared" si="85"/>
        <v>25</v>
      </c>
      <c r="Q937" s="8">
        <f t="shared" si="86"/>
        <v>42368.333668981482</v>
      </c>
      <c r="R937" s="8">
        <f t="shared" si="87"/>
        <v>42398.333668981482</v>
      </c>
      <c r="S937" t="str">
        <f t="shared" si="88"/>
        <v>music</v>
      </c>
      <c r="T937" t="str">
        <f t="shared" si="89"/>
        <v>jazz</v>
      </c>
    </row>
    <row r="938" spans="1:20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84"/>
        <v>0</v>
      </c>
      <c r="P938" t="e">
        <f t="shared" si="85"/>
        <v>#DIV/0!</v>
      </c>
      <c r="Q938" s="8">
        <f t="shared" si="86"/>
        <v>40883.024178240739</v>
      </c>
      <c r="R938" s="8">
        <f t="shared" si="87"/>
        <v>40926.833333333336</v>
      </c>
      <c r="S938" t="str">
        <f t="shared" si="88"/>
        <v>music</v>
      </c>
      <c r="T938" t="str">
        <f t="shared" si="89"/>
        <v>jazz</v>
      </c>
    </row>
    <row r="939" spans="1:20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84"/>
        <v>1</v>
      </c>
      <c r="P939">
        <f t="shared" si="85"/>
        <v>20</v>
      </c>
      <c r="Q939" s="8">
        <f t="shared" si="86"/>
        <v>41551.798113425924</v>
      </c>
      <c r="R939" s="8">
        <f t="shared" si="87"/>
        <v>41581.839780092596</v>
      </c>
      <c r="S939" t="str">
        <f t="shared" si="88"/>
        <v>music</v>
      </c>
      <c r="T939" t="str">
        <f t="shared" si="89"/>
        <v>jazz</v>
      </c>
    </row>
    <row r="940" spans="1:20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84"/>
        <v>0</v>
      </c>
      <c r="P940">
        <f t="shared" si="85"/>
        <v>25</v>
      </c>
      <c r="Q940" s="8">
        <f t="shared" si="86"/>
        <v>41124.479722222226</v>
      </c>
      <c r="R940" s="8">
        <f t="shared" si="87"/>
        <v>41154.479722222226</v>
      </c>
      <c r="S940" t="str">
        <f t="shared" si="88"/>
        <v>music</v>
      </c>
      <c r="T940" t="str">
        <f t="shared" si="89"/>
        <v>jazz</v>
      </c>
    </row>
    <row r="941" spans="1:20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84"/>
        <v>1</v>
      </c>
      <c r="P941">
        <f t="shared" si="85"/>
        <v>20</v>
      </c>
      <c r="Q941" s="8">
        <f t="shared" si="86"/>
        <v>41416.763171296298</v>
      </c>
      <c r="R941" s="8">
        <f t="shared" si="87"/>
        <v>41455.831944444442</v>
      </c>
      <c r="S941" t="str">
        <f t="shared" si="88"/>
        <v>music</v>
      </c>
      <c r="T941" t="str">
        <f t="shared" si="89"/>
        <v>jazz</v>
      </c>
    </row>
    <row r="942" spans="1:20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84"/>
        <v>17</v>
      </c>
      <c r="P942">
        <f t="shared" si="85"/>
        <v>110.29</v>
      </c>
      <c r="Q942" s="8">
        <f t="shared" si="86"/>
        <v>42182.008402777778</v>
      </c>
      <c r="R942" s="8">
        <f t="shared" si="87"/>
        <v>42227.008402777778</v>
      </c>
      <c r="S942" t="str">
        <f t="shared" si="88"/>
        <v>technology</v>
      </c>
      <c r="T942" t="str">
        <f t="shared" si="89"/>
        <v>wearables</v>
      </c>
    </row>
    <row r="943" spans="1:20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84"/>
        <v>2</v>
      </c>
      <c r="P943">
        <f t="shared" si="85"/>
        <v>37.450000000000003</v>
      </c>
      <c r="Q943" s="8">
        <f t="shared" si="86"/>
        <v>42746.096585648149</v>
      </c>
      <c r="R943" s="8">
        <f t="shared" si="87"/>
        <v>42776.096585648149</v>
      </c>
      <c r="S943" t="str">
        <f t="shared" si="88"/>
        <v>technology</v>
      </c>
      <c r="T943" t="str">
        <f t="shared" si="89"/>
        <v>wearables</v>
      </c>
    </row>
    <row r="944" spans="1:20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84"/>
        <v>9</v>
      </c>
      <c r="P944">
        <f t="shared" si="85"/>
        <v>41.75</v>
      </c>
      <c r="Q944" s="8">
        <f t="shared" si="86"/>
        <v>42382.843287037031</v>
      </c>
      <c r="R944" s="8">
        <f t="shared" si="87"/>
        <v>42418.843287037031</v>
      </c>
      <c r="S944" t="str">
        <f t="shared" si="88"/>
        <v>technology</v>
      </c>
      <c r="T944" t="str">
        <f t="shared" si="89"/>
        <v>wearables</v>
      </c>
    </row>
    <row r="945" spans="1:20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84"/>
        <v>10</v>
      </c>
      <c r="P945">
        <f t="shared" si="85"/>
        <v>24.08</v>
      </c>
      <c r="Q945" s="8">
        <f t="shared" si="86"/>
        <v>42673.66788194445</v>
      </c>
      <c r="R945" s="8">
        <f t="shared" si="87"/>
        <v>42703.709548611107</v>
      </c>
      <c r="S945" t="str">
        <f t="shared" si="88"/>
        <v>technology</v>
      </c>
      <c r="T945" t="str">
        <f t="shared" si="89"/>
        <v>wearables</v>
      </c>
    </row>
    <row r="946" spans="1:20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84"/>
        <v>13</v>
      </c>
      <c r="P946">
        <f t="shared" si="85"/>
        <v>69.41</v>
      </c>
      <c r="Q946" s="8">
        <f t="shared" si="86"/>
        <v>42444.583912037036</v>
      </c>
      <c r="R946" s="8">
        <f t="shared" si="87"/>
        <v>42478.583333333328</v>
      </c>
      <c r="S946" t="str">
        <f t="shared" si="88"/>
        <v>technology</v>
      </c>
      <c r="T946" t="str">
        <f t="shared" si="89"/>
        <v>wearables</v>
      </c>
    </row>
    <row r="947" spans="1:20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84"/>
        <v>2</v>
      </c>
      <c r="P947">
        <f t="shared" si="85"/>
        <v>155.25</v>
      </c>
      <c r="Q947" s="8">
        <f t="shared" si="86"/>
        <v>42732.872986111113</v>
      </c>
      <c r="R947" s="8">
        <f t="shared" si="87"/>
        <v>42784.999305555553</v>
      </c>
      <c r="S947" t="str">
        <f t="shared" si="88"/>
        <v>technology</v>
      </c>
      <c r="T947" t="str">
        <f t="shared" si="89"/>
        <v>wearables</v>
      </c>
    </row>
    <row r="948" spans="1:20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84"/>
        <v>2</v>
      </c>
      <c r="P948">
        <f t="shared" si="85"/>
        <v>57.2</v>
      </c>
      <c r="Q948" s="8">
        <f t="shared" si="86"/>
        <v>42592.750555555554</v>
      </c>
      <c r="R948" s="8">
        <f t="shared" si="87"/>
        <v>42622.750555555554</v>
      </c>
      <c r="S948" t="str">
        <f t="shared" si="88"/>
        <v>technology</v>
      </c>
      <c r="T948" t="str">
        <f t="shared" si="89"/>
        <v>wearables</v>
      </c>
    </row>
    <row r="949" spans="1:20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84"/>
        <v>0</v>
      </c>
      <c r="P949" t="e">
        <f t="shared" si="85"/>
        <v>#DIV/0!</v>
      </c>
      <c r="Q949" s="8">
        <f t="shared" si="86"/>
        <v>42491.781319444446</v>
      </c>
      <c r="R949" s="8">
        <f t="shared" si="87"/>
        <v>42551.781319444446</v>
      </c>
      <c r="S949" t="str">
        <f t="shared" si="88"/>
        <v>technology</v>
      </c>
      <c r="T949" t="str">
        <f t="shared" si="89"/>
        <v>wearables</v>
      </c>
    </row>
    <row r="950" spans="1:20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84"/>
        <v>12</v>
      </c>
      <c r="P950">
        <f t="shared" si="85"/>
        <v>60</v>
      </c>
      <c r="Q950" s="8">
        <f t="shared" si="86"/>
        <v>42411.828287037039</v>
      </c>
      <c r="R950" s="8">
        <f t="shared" si="87"/>
        <v>42441.828287037039</v>
      </c>
      <c r="S950" t="str">
        <f t="shared" si="88"/>
        <v>technology</v>
      </c>
      <c r="T950" t="str">
        <f t="shared" si="89"/>
        <v>wearables</v>
      </c>
    </row>
    <row r="951" spans="1:20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84"/>
        <v>1</v>
      </c>
      <c r="P951">
        <f t="shared" si="85"/>
        <v>39</v>
      </c>
      <c r="Q951" s="8">
        <f t="shared" si="86"/>
        <v>42361.043703703705</v>
      </c>
      <c r="R951" s="8">
        <f t="shared" si="87"/>
        <v>42421.043703703705</v>
      </c>
      <c r="S951" t="str">
        <f t="shared" si="88"/>
        <v>technology</v>
      </c>
      <c r="T951" t="str">
        <f t="shared" si="89"/>
        <v>wearables</v>
      </c>
    </row>
    <row r="952" spans="1:20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84"/>
        <v>28</v>
      </c>
      <c r="P952">
        <f t="shared" si="85"/>
        <v>58.42</v>
      </c>
      <c r="Q952" s="8">
        <f t="shared" si="86"/>
        <v>42356.750706018516</v>
      </c>
      <c r="R952" s="8">
        <f t="shared" si="87"/>
        <v>42386.750706018516</v>
      </c>
      <c r="S952" t="str">
        <f t="shared" si="88"/>
        <v>technology</v>
      </c>
      <c r="T952" t="str">
        <f t="shared" si="89"/>
        <v>wearables</v>
      </c>
    </row>
    <row r="953" spans="1:20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84"/>
        <v>38</v>
      </c>
      <c r="P953">
        <f t="shared" si="85"/>
        <v>158.63999999999999</v>
      </c>
      <c r="Q953" s="8">
        <f t="shared" si="86"/>
        <v>42480.653611111105</v>
      </c>
      <c r="R953" s="8">
        <f t="shared" si="87"/>
        <v>42525.653611111105</v>
      </c>
      <c r="S953" t="str">
        <f t="shared" si="88"/>
        <v>technology</v>
      </c>
      <c r="T953" t="str">
        <f t="shared" si="89"/>
        <v>wearables</v>
      </c>
    </row>
    <row r="954" spans="1:20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84"/>
        <v>40</v>
      </c>
      <c r="P954">
        <f t="shared" si="85"/>
        <v>99.86</v>
      </c>
      <c r="Q954" s="8">
        <f t="shared" si="86"/>
        <v>42662.613564814819</v>
      </c>
      <c r="R954" s="8">
        <f t="shared" si="87"/>
        <v>42692.655231481483</v>
      </c>
      <c r="S954" t="str">
        <f t="shared" si="88"/>
        <v>technology</v>
      </c>
      <c r="T954" t="str">
        <f t="shared" si="89"/>
        <v>wearables</v>
      </c>
    </row>
    <row r="955" spans="1:20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84"/>
        <v>1</v>
      </c>
      <c r="P955">
        <f t="shared" si="85"/>
        <v>25.2</v>
      </c>
      <c r="Q955" s="8">
        <f t="shared" si="86"/>
        <v>41999.164340277777</v>
      </c>
      <c r="R955" s="8">
        <f t="shared" si="87"/>
        <v>42029.164340277777</v>
      </c>
      <c r="S955" t="str">
        <f t="shared" si="88"/>
        <v>technology</v>
      </c>
      <c r="T955" t="str">
        <f t="shared" si="89"/>
        <v>wearables</v>
      </c>
    </row>
    <row r="956" spans="1:20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84"/>
        <v>43</v>
      </c>
      <c r="P956">
        <f t="shared" si="85"/>
        <v>89.19</v>
      </c>
      <c r="Q956" s="8">
        <f t="shared" si="86"/>
        <v>42194.833784722221</v>
      </c>
      <c r="R956" s="8">
        <f t="shared" si="87"/>
        <v>42236.833784722221</v>
      </c>
      <c r="S956" t="str">
        <f t="shared" si="88"/>
        <v>technology</v>
      </c>
      <c r="T956" t="str">
        <f t="shared" si="89"/>
        <v>wearables</v>
      </c>
    </row>
    <row r="957" spans="1:20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84"/>
        <v>6</v>
      </c>
      <c r="P957">
        <f t="shared" si="85"/>
        <v>182.62</v>
      </c>
      <c r="Q957" s="8">
        <f t="shared" si="86"/>
        <v>42586.295138888891</v>
      </c>
      <c r="R957" s="8">
        <f t="shared" si="87"/>
        <v>42626.295138888891</v>
      </c>
      <c r="S957" t="str">
        <f t="shared" si="88"/>
        <v>technology</v>
      </c>
      <c r="T957" t="str">
        <f t="shared" si="89"/>
        <v>wearables</v>
      </c>
    </row>
    <row r="958" spans="1:20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84"/>
        <v>2</v>
      </c>
      <c r="P958">
        <f t="shared" si="85"/>
        <v>50.65</v>
      </c>
      <c r="Q958" s="8">
        <f t="shared" si="86"/>
        <v>42060.913877314815</v>
      </c>
      <c r="R958" s="8">
        <f t="shared" si="87"/>
        <v>42120.872210648144</v>
      </c>
      <c r="S958" t="str">
        <f t="shared" si="88"/>
        <v>technology</v>
      </c>
      <c r="T958" t="str">
        <f t="shared" si="89"/>
        <v>wearables</v>
      </c>
    </row>
    <row r="959" spans="1:20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84"/>
        <v>2</v>
      </c>
      <c r="P959">
        <f t="shared" si="85"/>
        <v>33.29</v>
      </c>
      <c r="Q959" s="8">
        <f t="shared" si="86"/>
        <v>42660.552465277782</v>
      </c>
      <c r="R959" s="8">
        <f t="shared" si="87"/>
        <v>42691.594131944439</v>
      </c>
      <c r="S959" t="str">
        <f t="shared" si="88"/>
        <v>technology</v>
      </c>
      <c r="T959" t="str">
        <f t="shared" si="89"/>
        <v>wearables</v>
      </c>
    </row>
    <row r="960" spans="1:20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84"/>
        <v>11</v>
      </c>
      <c r="P960">
        <f t="shared" si="85"/>
        <v>51.82</v>
      </c>
      <c r="Q960" s="8">
        <f t="shared" si="86"/>
        <v>42082.802812499998</v>
      </c>
      <c r="R960" s="8">
        <f t="shared" si="87"/>
        <v>42104.207638888889</v>
      </c>
      <c r="S960" t="str">
        <f t="shared" si="88"/>
        <v>technology</v>
      </c>
      <c r="T960" t="str">
        <f t="shared" si="89"/>
        <v>wearables</v>
      </c>
    </row>
    <row r="961" spans="1:20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84"/>
        <v>39</v>
      </c>
      <c r="P961">
        <f t="shared" si="85"/>
        <v>113.63</v>
      </c>
      <c r="Q961" s="8">
        <f t="shared" si="86"/>
        <v>41993.174363425926</v>
      </c>
      <c r="R961" s="8">
        <f t="shared" si="87"/>
        <v>42023.174363425926</v>
      </c>
      <c r="S961" t="str">
        <f t="shared" si="88"/>
        <v>technology</v>
      </c>
      <c r="T961" t="str">
        <f t="shared" si="89"/>
        <v>wearables</v>
      </c>
    </row>
    <row r="962" spans="1:20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84"/>
        <v>46</v>
      </c>
      <c r="P962">
        <f t="shared" si="85"/>
        <v>136.46</v>
      </c>
      <c r="Q962" s="8">
        <f t="shared" si="86"/>
        <v>42766.626793981486</v>
      </c>
      <c r="R962" s="8">
        <f t="shared" si="87"/>
        <v>42808.585127314815</v>
      </c>
      <c r="S962" t="str">
        <f t="shared" si="88"/>
        <v>technology</v>
      </c>
      <c r="T962" t="str">
        <f t="shared" si="89"/>
        <v>wearables</v>
      </c>
    </row>
    <row r="963" spans="1:20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90">ROUND(E963/D963*100,0)</f>
        <v>42</v>
      </c>
      <c r="P963">
        <f t="shared" ref="P963:P1026" si="91">ROUND(E963/L963,2)</f>
        <v>364.35</v>
      </c>
      <c r="Q963" s="8">
        <f t="shared" ref="Q963:Q1026" si="92">(((J963/60)/60)/24)+DATE(1970,1,1)</f>
        <v>42740.693692129629</v>
      </c>
      <c r="R963" s="8">
        <f t="shared" ref="R963:R1026" si="93">(((I963/60)/60)/24)+DATE(1970,1,1)</f>
        <v>42786.791666666672</v>
      </c>
      <c r="S963" t="str">
        <f t="shared" ref="S963:S1026" si="94">LEFT(N963,SEARCH("/",N963)-1)</f>
        <v>technology</v>
      </c>
      <c r="T963" t="str">
        <f t="shared" ref="T963:T1026" si="95">RIGHT(N963,LEN(N963)-SEARCH("/",N963))</f>
        <v>wearables</v>
      </c>
    </row>
    <row r="964" spans="1:20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90"/>
        <v>28</v>
      </c>
      <c r="P964">
        <f t="shared" si="91"/>
        <v>19.239999999999998</v>
      </c>
      <c r="Q964" s="8">
        <f t="shared" si="92"/>
        <v>42373.712418981479</v>
      </c>
      <c r="R964" s="8">
        <f t="shared" si="93"/>
        <v>42411.712418981479</v>
      </c>
      <c r="S964" t="str">
        <f t="shared" si="94"/>
        <v>technology</v>
      </c>
      <c r="T964" t="str">
        <f t="shared" si="95"/>
        <v>wearables</v>
      </c>
    </row>
    <row r="965" spans="1:20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90"/>
        <v>1</v>
      </c>
      <c r="P965">
        <f t="shared" si="91"/>
        <v>41.89</v>
      </c>
      <c r="Q965" s="8">
        <f t="shared" si="92"/>
        <v>42625.635636574079</v>
      </c>
      <c r="R965" s="8">
        <f t="shared" si="93"/>
        <v>42660.635636574079</v>
      </c>
      <c r="S965" t="str">
        <f t="shared" si="94"/>
        <v>technology</v>
      </c>
      <c r="T965" t="str">
        <f t="shared" si="95"/>
        <v>wearables</v>
      </c>
    </row>
    <row r="966" spans="1:20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90"/>
        <v>1</v>
      </c>
      <c r="P966">
        <f t="shared" si="91"/>
        <v>30.31</v>
      </c>
      <c r="Q966" s="8">
        <f t="shared" si="92"/>
        <v>42208.628692129627</v>
      </c>
      <c r="R966" s="8">
        <f t="shared" si="93"/>
        <v>42248.628692129627</v>
      </c>
      <c r="S966" t="str">
        <f t="shared" si="94"/>
        <v>technology</v>
      </c>
      <c r="T966" t="str">
        <f t="shared" si="95"/>
        <v>wearables</v>
      </c>
    </row>
    <row r="967" spans="1:20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90"/>
        <v>1</v>
      </c>
      <c r="P967">
        <f t="shared" si="91"/>
        <v>49.67</v>
      </c>
      <c r="Q967" s="8">
        <f t="shared" si="92"/>
        <v>42637.016736111109</v>
      </c>
      <c r="R967" s="8">
        <f t="shared" si="93"/>
        <v>42669.165972222225</v>
      </c>
      <c r="S967" t="str">
        <f t="shared" si="94"/>
        <v>technology</v>
      </c>
      <c r="T967" t="str">
        <f t="shared" si="95"/>
        <v>wearables</v>
      </c>
    </row>
    <row r="968" spans="1:20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90"/>
        <v>15</v>
      </c>
      <c r="P968">
        <f t="shared" si="91"/>
        <v>59.2</v>
      </c>
      <c r="Q968" s="8">
        <f t="shared" si="92"/>
        <v>42619.635787037041</v>
      </c>
      <c r="R968" s="8">
        <f t="shared" si="93"/>
        <v>42649.635787037041</v>
      </c>
      <c r="S968" t="str">
        <f t="shared" si="94"/>
        <v>technology</v>
      </c>
      <c r="T968" t="str">
        <f t="shared" si="95"/>
        <v>wearables</v>
      </c>
    </row>
    <row r="969" spans="1:20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90"/>
        <v>18</v>
      </c>
      <c r="P969">
        <f t="shared" si="91"/>
        <v>43.98</v>
      </c>
      <c r="Q969" s="8">
        <f t="shared" si="92"/>
        <v>42422.254328703704</v>
      </c>
      <c r="R969" s="8">
        <f t="shared" si="93"/>
        <v>42482.21266203704</v>
      </c>
      <c r="S969" t="str">
        <f t="shared" si="94"/>
        <v>technology</v>
      </c>
      <c r="T969" t="str">
        <f t="shared" si="95"/>
        <v>wearables</v>
      </c>
    </row>
    <row r="970" spans="1:20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90"/>
        <v>1</v>
      </c>
      <c r="P970">
        <f t="shared" si="91"/>
        <v>26.5</v>
      </c>
      <c r="Q970" s="8">
        <f t="shared" si="92"/>
        <v>41836.847615740742</v>
      </c>
      <c r="R970" s="8">
        <f t="shared" si="93"/>
        <v>41866.847615740742</v>
      </c>
      <c r="S970" t="str">
        <f t="shared" si="94"/>
        <v>technology</v>
      </c>
      <c r="T970" t="str">
        <f t="shared" si="95"/>
        <v>wearables</v>
      </c>
    </row>
    <row r="971" spans="1:20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90"/>
        <v>47</v>
      </c>
      <c r="P971">
        <f t="shared" si="91"/>
        <v>1272.73</v>
      </c>
      <c r="Q971" s="8">
        <f t="shared" si="92"/>
        <v>42742.30332175926</v>
      </c>
      <c r="R971" s="8">
        <f t="shared" si="93"/>
        <v>42775.30332175926</v>
      </c>
      <c r="S971" t="str">
        <f t="shared" si="94"/>
        <v>technology</v>
      </c>
      <c r="T971" t="str">
        <f t="shared" si="95"/>
        <v>wearables</v>
      </c>
    </row>
    <row r="972" spans="1:20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90"/>
        <v>46</v>
      </c>
      <c r="P972">
        <f t="shared" si="91"/>
        <v>164</v>
      </c>
      <c r="Q972" s="8">
        <f t="shared" si="92"/>
        <v>42721.220520833333</v>
      </c>
      <c r="R972" s="8">
        <f t="shared" si="93"/>
        <v>42758.207638888889</v>
      </c>
      <c r="S972" t="str">
        <f t="shared" si="94"/>
        <v>technology</v>
      </c>
      <c r="T972" t="str">
        <f t="shared" si="95"/>
        <v>wearables</v>
      </c>
    </row>
    <row r="973" spans="1:20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90"/>
        <v>0</v>
      </c>
      <c r="P973">
        <f t="shared" si="91"/>
        <v>45.2</v>
      </c>
      <c r="Q973" s="8">
        <f t="shared" si="92"/>
        <v>42111.709027777775</v>
      </c>
      <c r="R973" s="8">
        <f t="shared" si="93"/>
        <v>42156.709027777775</v>
      </c>
      <c r="S973" t="str">
        <f t="shared" si="94"/>
        <v>technology</v>
      </c>
      <c r="T973" t="str">
        <f t="shared" si="95"/>
        <v>wearables</v>
      </c>
    </row>
    <row r="974" spans="1:20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90"/>
        <v>35</v>
      </c>
      <c r="P974">
        <f t="shared" si="91"/>
        <v>153.88999999999999</v>
      </c>
      <c r="Q974" s="8">
        <f t="shared" si="92"/>
        <v>41856.865717592591</v>
      </c>
      <c r="R974" s="8">
        <f t="shared" si="93"/>
        <v>41886.290972222225</v>
      </c>
      <c r="S974" t="str">
        <f t="shared" si="94"/>
        <v>technology</v>
      </c>
      <c r="T974" t="str">
        <f t="shared" si="95"/>
        <v>wearables</v>
      </c>
    </row>
    <row r="975" spans="1:20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90"/>
        <v>2</v>
      </c>
      <c r="P975">
        <f t="shared" si="91"/>
        <v>51.38</v>
      </c>
      <c r="Q975" s="8">
        <f t="shared" si="92"/>
        <v>42257.014965277776</v>
      </c>
      <c r="R975" s="8">
        <f t="shared" si="93"/>
        <v>42317.056631944448</v>
      </c>
      <c r="S975" t="str">
        <f t="shared" si="94"/>
        <v>technology</v>
      </c>
      <c r="T975" t="str">
        <f t="shared" si="95"/>
        <v>wearables</v>
      </c>
    </row>
    <row r="976" spans="1:20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90"/>
        <v>1</v>
      </c>
      <c r="P976">
        <f t="shared" si="91"/>
        <v>93.33</v>
      </c>
      <c r="Q976" s="8">
        <f t="shared" si="92"/>
        <v>42424.749490740738</v>
      </c>
      <c r="R976" s="8">
        <f t="shared" si="93"/>
        <v>42454.707824074074</v>
      </c>
      <c r="S976" t="str">
        <f t="shared" si="94"/>
        <v>technology</v>
      </c>
      <c r="T976" t="str">
        <f t="shared" si="95"/>
        <v>wearables</v>
      </c>
    </row>
    <row r="977" spans="1:20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90"/>
        <v>3</v>
      </c>
      <c r="P977">
        <f t="shared" si="91"/>
        <v>108.63</v>
      </c>
      <c r="Q977" s="8">
        <f t="shared" si="92"/>
        <v>42489.696585648147</v>
      </c>
      <c r="R977" s="8">
        <f t="shared" si="93"/>
        <v>42549.696585648147</v>
      </c>
      <c r="S977" t="str">
        <f t="shared" si="94"/>
        <v>technology</v>
      </c>
      <c r="T977" t="str">
        <f t="shared" si="95"/>
        <v>wearables</v>
      </c>
    </row>
    <row r="978" spans="1:20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90"/>
        <v>2</v>
      </c>
      <c r="P978">
        <f t="shared" si="91"/>
        <v>160.5</v>
      </c>
      <c r="Q978" s="8">
        <f t="shared" si="92"/>
        <v>42185.058993055558</v>
      </c>
      <c r="R978" s="8">
        <f t="shared" si="93"/>
        <v>42230.058993055558</v>
      </c>
      <c r="S978" t="str">
        <f t="shared" si="94"/>
        <v>technology</v>
      </c>
      <c r="T978" t="str">
        <f t="shared" si="95"/>
        <v>wearables</v>
      </c>
    </row>
    <row r="979" spans="1:20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90"/>
        <v>34</v>
      </c>
      <c r="P979">
        <f t="shared" si="91"/>
        <v>75.75</v>
      </c>
      <c r="Q979" s="8">
        <f t="shared" si="92"/>
        <v>42391.942094907412</v>
      </c>
      <c r="R979" s="8">
        <f t="shared" si="93"/>
        <v>42421.942094907412</v>
      </c>
      <c r="S979" t="str">
        <f t="shared" si="94"/>
        <v>technology</v>
      </c>
      <c r="T979" t="str">
        <f t="shared" si="95"/>
        <v>wearables</v>
      </c>
    </row>
    <row r="980" spans="1:20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90"/>
        <v>56</v>
      </c>
      <c r="P980">
        <f t="shared" si="91"/>
        <v>790.84</v>
      </c>
      <c r="Q980" s="8">
        <f t="shared" si="92"/>
        <v>42395.309039351851</v>
      </c>
      <c r="R980" s="8">
        <f t="shared" si="93"/>
        <v>42425.309039351851</v>
      </c>
      <c r="S980" t="str">
        <f t="shared" si="94"/>
        <v>technology</v>
      </c>
      <c r="T980" t="str">
        <f t="shared" si="95"/>
        <v>wearables</v>
      </c>
    </row>
    <row r="981" spans="1:20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90"/>
        <v>83</v>
      </c>
      <c r="P981">
        <f t="shared" si="91"/>
        <v>301.94</v>
      </c>
      <c r="Q981" s="8">
        <f t="shared" si="92"/>
        <v>42506.416990740734</v>
      </c>
      <c r="R981" s="8">
        <f t="shared" si="93"/>
        <v>42541.790972222225</v>
      </c>
      <c r="S981" t="str">
        <f t="shared" si="94"/>
        <v>technology</v>
      </c>
      <c r="T981" t="str">
        <f t="shared" si="95"/>
        <v>wearables</v>
      </c>
    </row>
    <row r="982" spans="1:20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90"/>
        <v>15</v>
      </c>
      <c r="P982">
        <f t="shared" si="91"/>
        <v>47.94</v>
      </c>
      <c r="Q982" s="8">
        <f t="shared" si="92"/>
        <v>41928.904189814813</v>
      </c>
      <c r="R982" s="8">
        <f t="shared" si="93"/>
        <v>41973.945856481485</v>
      </c>
      <c r="S982" t="str">
        <f t="shared" si="94"/>
        <v>technology</v>
      </c>
      <c r="T982" t="str">
        <f t="shared" si="95"/>
        <v>wearables</v>
      </c>
    </row>
    <row r="983" spans="1:20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90"/>
        <v>0</v>
      </c>
      <c r="P983">
        <f t="shared" si="91"/>
        <v>2.75</v>
      </c>
      <c r="Q983" s="8">
        <f t="shared" si="92"/>
        <v>41830.947013888886</v>
      </c>
      <c r="R983" s="8">
        <f t="shared" si="93"/>
        <v>41860.947013888886</v>
      </c>
      <c r="S983" t="str">
        <f t="shared" si="94"/>
        <v>technology</v>
      </c>
      <c r="T983" t="str">
        <f t="shared" si="95"/>
        <v>wearables</v>
      </c>
    </row>
    <row r="984" spans="1:20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90"/>
        <v>0</v>
      </c>
      <c r="P984">
        <f t="shared" si="91"/>
        <v>1</v>
      </c>
      <c r="Q984" s="8">
        <f t="shared" si="92"/>
        <v>42615.753310185188</v>
      </c>
      <c r="R984" s="8">
        <f t="shared" si="93"/>
        <v>42645.753310185188</v>
      </c>
      <c r="S984" t="str">
        <f t="shared" si="94"/>
        <v>technology</v>
      </c>
      <c r="T984" t="str">
        <f t="shared" si="95"/>
        <v>wearables</v>
      </c>
    </row>
    <row r="985" spans="1:20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90"/>
        <v>30</v>
      </c>
      <c r="P985">
        <f t="shared" si="91"/>
        <v>171.79</v>
      </c>
      <c r="Q985" s="8">
        <f t="shared" si="92"/>
        <v>42574.667650462965</v>
      </c>
      <c r="R985" s="8">
        <f t="shared" si="93"/>
        <v>42605.870833333334</v>
      </c>
      <c r="S985" t="str">
        <f t="shared" si="94"/>
        <v>technology</v>
      </c>
      <c r="T985" t="str">
        <f t="shared" si="95"/>
        <v>wearables</v>
      </c>
    </row>
    <row r="986" spans="1:20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90"/>
        <v>1</v>
      </c>
      <c r="P986">
        <f t="shared" si="91"/>
        <v>35.33</v>
      </c>
      <c r="Q986" s="8">
        <f t="shared" si="92"/>
        <v>42061.11583333333</v>
      </c>
      <c r="R986" s="8">
        <f t="shared" si="93"/>
        <v>42091.074166666673</v>
      </c>
      <c r="S986" t="str">
        <f t="shared" si="94"/>
        <v>technology</v>
      </c>
      <c r="T986" t="str">
        <f t="shared" si="95"/>
        <v>wearables</v>
      </c>
    </row>
    <row r="987" spans="1:20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90"/>
        <v>6</v>
      </c>
      <c r="P987">
        <f t="shared" si="91"/>
        <v>82.09</v>
      </c>
      <c r="Q987" s="8">
        <f t="shared" si="92"/>
        <v>42339.967708333337</v>
      </c>
      <c r="R987" s="8">
        <f t="shared" si="93"/>
        <v>42369.958333333328</v>
      </c>
      <c r="S987" t="str">
        <f t="shared" si="94"/>
        <v>technology</v>
      </c>
      <c r="T987" t="str">
        <f t="shared" si="95"/>
        <v>wearables</v>
      </c>
    </row>
    <row r="988" spans="1:20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90"/>
        <v>13</v>
      </c>
      <c r="P988">
        <f t="shared" si="91"/>
        <v>110.87</v>
      </c>
      <c r="Q988" s="8">
        <f t="shared" si="92"/>
        <v>42324.767361111109</v>
      </c>
      <c r="R988" s="8">
        <f t="shared" si="93"/>
        <v>42379</v>
      </c>
      <c r="S988" t="str">
        <f t="shared" si="94"/>
        <v>technology</v>
      </c>
      <c r="T988" t="str">
        <f t="shared" si="95"/>
        <v>wearables</v>
      </c>
    </row>
    <row r="989" spans="1:20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90"/>
        <v>13</v>
      </c>
      <c r="P989">
        <f t="shared" si="91"/>
        <v>161.22</v>
      </c>
      <c r="Q989" s="8">
        <f t="shared" si="92"/>
        <v>41773.294560185182</v>
      </c>
      <c r="R989" s="8">
        <f t="shared" si="93"/>
        <v>41813.294560185182</v>
      </c>
      <c r="S989" t="str">
        <f t="shared" si="94"/>
        <v>technology</v>
      </c>
      <c r="T989" t="str">
        <f t="shared" si="95"/>
        <v>wearables</v>
      </c>
    </row>
    <row r="990" spans="1:20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90"/>
        <v>0</v>
      </c>
      <c r="P990" t="e">
        <f t="shared" si="91"/>
        <v>#DIV/0!</v>
      </c>
      <c r="Q990" s="8">
        <f t="shared" si="92"/>
        <v>42614.356770833328</v>
      </c>
      <c r="R990" s="8">
        <f t="shared" si="93"/>
        <v>42644.356770833328</v>
      </c>
      <c r="S990" t="str">
        <f t="shared" si="94"/>
        <v>technology</v>
      </c>
      <c r="T990" t="str">
        <f t="shared" si="95"/>
        <v>wearables</v>
      </c>
    </row>
    <row r="991" spans="1:20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90"/>
        <v>17</v>
      </c>
      <c r="P991">
        <f t="shared" si="91"/>
        <v>52.41</v>
      </c>
      <c r="Q991" s="8">
        <f t="shared" si="92"/>
        <v>42611.933969907404</v>
      </c>
      <c r="R991" s="8">
        <f t="shared" si="93"/>
        <v>42641.933969907404</v>
      </c>
      <c r="S991" t="str">
        <f t="shared" si="94"/>
        <v>technology</v>
      </c>
      <c r="T991" t="str">
        <f t="shared" si="95"/>
        <v>wearables</v>
      </c>
    </row>
    <row r="992" spans="1:20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90"/>
        <v>0</v>
      </c>
      <c r="P992">
        <f t="shared" si="91"/>
        <v>13</v>
      </c>
      <c r="Q992" s="8">
        <f t="shared" si="92"/>
        <v>41855.784305555557</v>
      </c>
      <c r="R992" s="8">
        <f t="shared" si="93"/>
        <v>41885.784305555557</v>
      </c>
      <c r="S992" t="str">
        <f t="shared" si="94"/>
        <v>technology</v>
      </c>
      <c r="T992" t="str">
        <f t="shared" si="95"/>
        <v>wearables</v>
      </c>
    </row>
    <row r="993" spans="1:20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90"/>
        <v>4</v>
      </c>
      <c r="P993">
        <f t="shared" si="91"/>
        <v>30.29</v>
      </c>
      <c r="Q993" s="8">
        <f t="shared" si="92"/>
        <v>42538.75680555556</v>
      </c>
      <c r="R993" s="8">
        <f t="shared" si="93"/>
        <v>42563.785416666666</v>
      </c>
      <c r="S993" t="str">
        <f t="shared" si="94"/>
        <v>technology</v>
      </c>
      <c r="T993" t="str">
        <f t="shared" si="95"/>
        <v>wearables</v>
      </c>
    </row>
    <row r="994" spans="1:20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90"/>
        <v>0</v>
      </c>
      <c r="P994">
        <f t="shared" si="91"/>
        <v>116.75</v>
      </c>
      <c r="Q994" s="8">
        <f t="shared" si="92"/>
        <v>42437.924988425926</v>
      </c>
      <c r="R994" s="8">
        <f t="shared" si="93"/>
        <v>42497.883321759262</v>
      </c>
      <c r="S994" t="str">
        <f t="shared" si="94"/>
        <v>technology</v>
      </c>
      <c r="T994" t="str">
        <f t="shared" si="95"/>
        <v>wearables</v>
      </c>
    </row>
    <row r="995" spans="1:20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90"/>
        <v>25</v>
      </c>
      <c r="P995">
        <f t="shared" si="91"/>
        <v>89.6</v>
      </c>
      <c r="Q995" s="8">
        <f t="shared" si="92"/>
        <v>42652.964907407411</v>
      </c>
      <c r="R995" s="8">
        <f t="shared" si="93"/>
        <v>42686.208333333328</v>
      </c>
      <c r="S995" t="str">
        <f t="shared" si="94"/>
        <v>technology</v>
      </c>
      <c r="T995" t="str">
        <f t="shared" si="95"/>
        <v>wearables</v>
      </c>
    </row>
    <row r="996" spans="1:20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90"/>
        <v>2</v>
      </c>
      <c r="P996">
        <f t="shared" si="91"/>
        <v>424.45</v>
      </c>
      <c r="Q996" s="8">
        <f t="shared" si="92"/>
        <v>41921.263078703705</v>
      </c>
      <c r="R996" s="8">
        <f t="shared" si="93"/>
        <v>41973.957638888889</v>
      </c>
      <c r="S996" t="str">
        <f t="shared" si="94"/>
        <v>technology</v>
      </c>
      <c r="T996" t="str">
        <f t="shared" si="95"/>
        <v>wearables</v>
      </c>
    </row>
    <row r="997" spans="1:20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90"/>
        <v>7</v>
      </c>
      <c r="P997">
        <f t="shared" si="91"/>
        <v>80.67</v>
      </c>
      <c r="Q997" s="8">
        <f t="shared" si="92"/>
        <v>41947.940740740742</v>
      </c>
      <c r="R997" s="8">
        <f t="shared" si="93"/>
        <v>41972.666666666672</v>
      </c>
      <c r="S997" t="str">
        <f t="shared" si="94"/>
        <v>technology</v>
      </c>
      <c r="T997" t="str">
        <f t="shared" si="95"/>
        <v>wearables</v>
      </c>
    </row>
    <row r="998" spans="1:20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90"/>
        <v>2</v>
      </c>
      <c r="P998">
        <f t="shared" si="91"/>
        <v>13</v>
      </c>
      <c r="Q998" s="8">
        <f t="shared" si="92"/>
        <v>41817.866435185184</v>
      </c>
      <c r="R998" s="8">
        <f t="shared" si="93"/>
        <v>41847.643750000003</v>
      </c>
      <c r="S998" t="str">
        <f t="shared" si="94"/>
        <v>technology</v>
      </c>
      <c r="T998" t="str">
        <f t="shared" si="95"/>
        <v>wearables</v>
      </c>
    </row>
    <row r="999" spans="1:20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90"/>
        <v>1</v>
      </c>
      <c r="P999">
        <f t="shared" si="91"/>
        <v>8.1300000000000008</v>
      </c>
      <c r="Q999" s="8">
        <f t="shared" si="92"/>
        <v>41941.10297453704</v>
      </c>
      <c r="R999" s="8">
        <f t="shared" si="93"/>
        <v>41971.144641203704</v>
      </c>
      <c r="S999" t="str">
        <f t="shared" si="94"/>
        <v>technology</v>
      </c>
      <c r="T999" t="str">
        <f t="shared" si="95"/>
        <v>wearables</v>
      </c>
    </row>
    <row r="1000" spans="1:20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90"/>
        <v>59</v>
      </c>
      <c r="P1000">
        <f t="shared" si="91"/>
        <v>153.43</v>
      </c>
      <c r="Q1000" s="8">
        <f t="shared" si="92"/>
        <v>42282.168993055559</v>
      </c>
      <c r="R1000" s="8">
        <f t="shared" si="93"/>
        <v>42327.210659722223</v>
      </c>
      <c r="S1000" t="str">
        <f t="shared" si="94"/>
        <v>technology</v>
      </c>
      <c r="T1000" t="str">
        <f t="shared" si="95"/>
        <v>wearables</v>
      </c>
    </row>
    <row r="1001" spans="1:20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90"/>
        <v>8</v>
      </c>
      <c r="P1001">
        <f t="shared" si="91"/>
        <v>292.08</v>
      </c>
      <c r="Q1001" s="8">
        <f t="shared" si="92"/>
        <v>41926.29965277778</v>
      </c>
      <c r="R1001" s="8">
        <f t="shared" si="93"/>
        <v>41956.334722222222</v>
      </c>
      <c r="S1001" t="str">
        <f t="shared" si="94"/>
        <v>technology</v>
      </c>
      <c r="T1001" t="str">
        <f t="shared" si="95"/>
        <v>wearables</v>
      </c>
    </row>
    <row r="1002" spans="1:20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90"/>
        <v>2</v>
      </c>
      <c r="P1002">
        <f t="shared" si="91"/>
        <v>3304</v>
      </c>
      <c r="Q1002" s="8">
        <f t="shared" si="92"/>
        <v>42749.059722222228</v>
      </c>
      <c r="R1002" s="8">
        <f t="shared" si="93"/>
        <v>42809.018055555556</v>
      </c>
      <c r="S1002" t="str">
        <f t="shared" si="94"/>
        <v>technology</v>
      </c>
      <c r="T1002" t="str">
        <f t="shared" si="95"/>
        <v>wearables</v>
      </c>
    </row>
    <row r="1003" spans="1:20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90"/>
        <v>104</v>
      </c>
      <c r="P1003">
        <f t="shared" si="91"/>
        <v>1300</v>
      </c>
      <c r="Q1003" s="8">
        <f t="shared" si="92"/>
        <v>42720.720057870371</v>
      </c>
      <c r="R1003" s="8">
        <f t="shared" si="93"/>
        <v>42765.720057870371</v>
      </c>
      <c r="S1003" t="str">
        <f t="shared" si="94"/>
        <v>technology</v>
      </c>
      <c r="T1003" t="str">
        <f t="shared" si="95"/>
        <v>wearables</v>
      </c>
    </row>
    <row r="1004" spans="1:20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90"/>
        <v>30</v>
      </c>
      <c r="P1004">
        <f t="shared" si="91"/>
        <v>134.55000000000001</v>
      </c>
      <c r="Q1004" s="8">
        <f t="shared" si="92"/>
        <v>42325.684189814812</v>
      </c>
      <c r="R1004" s="8">
        <f t="shared" si="93"/>
        <v>42355.249305555553</v>
      </c>
      <c r="S1004" t="str">
        <f t="shared" si="94"/>
        <v>technology</v>
      </c>
      <c r="T1004" t="str">
        <f t="shared" si="95"/>
        <v>wearables</v>
      </c>
    </row>
    <row r="1005" spans="1:20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90"/>
        <v>16</v>
      </c>
      <c r="P1005">
        <f t="shared" si="91"/>
        <v>214.07</v>
      </c>
      <c r="Q1005" s="8">
        <f t="shared" si="92"/>
        <v>42780.709039351852</v>
      </c>
      <c r="R1005" s="8">
        <f t="shared" si="93"/>
        <v>42810.667372685188</v>
      </c>
      <c r="S1005" t="str">
        <f t="shared" si="94"/>
        <v>technology</v>
      </c>
      <c r="T1005" t="str">
        <f t="shared" si="95"/>
        <v>wearables</v>
      </c>
    </row>
    <row r="1006" spans="1:20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90"/>
        <v>82</v>
      </c>
      <c r="P1006">
        <f t="shared" si="91"/>
        <v>216.34</v>
      </c>
      <c r="Q1006" s="8">
        <f t="shared" si="92"/>
        <v>42388.708645833336</v>
      </c>
      <c r="R1006" s="8">
        <f t="shared" si="93"/>
        <v>42418.708645833336</v>
      </c>
      <c r="S1006" t="str">
        <f t="shared" si="94"/>
        <v>technology</v>
      </c>
      <c r="T1006" t="str">
        <f t="shared" si="95"/>
        <v>wearables</v>
      </c>
    </row>
    <row r="1007" spans="1:20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90"/>
        <v>75</v>
      </c>
      <c r="P1007">
        <f t="shared" si="91"/>
        <v>932.31</v>
      </c>
      <c r="Q1007" s="8">
        <f t="shared" si="92"/>
        <v>42276.624803240738</v>
      </c>
      <c r="R1007" s="8">
        <f t="shared" si="93"/>
        <v>42307.624803240738</v>
      </c>
      <c r="S1007" t="str">
        <f t="shared" si="94"/>
        <v>technology</v>
      </c>
      <c r="T1007" t="str">
        <f t="shared" si="95"/>
        <v>wearables</v>
      </c>
    </row>
    <row r="1008" spans="1:20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90"/>
        <v>6</v>
      </c>
      <c r="P1008">
        <f t="shared" si="91"/>
        <v>29.25</v>
      </c>
      <c r="Q1008" s="8">
        <f t="shared" si="92"/>
        <v>41977.040185185186</v>
      </c>
      <c r="R1008" s="8">
        <f t="shared" si="93"/>
        <v>41985.299305555556</v>
      </c>
      <c r="S1008" t="str">
        <f t="shared" si="94"/>
        <v>technology</v>
      </c>
      <c r="T1008" t="str">
        <f t="shared" si="95"/>
        <v>wearables</v>
      </c>
    </row>
    <row r="1009" spans="1:20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90"/>
        <v>44</v>
      </c>
      <c r="P1009">
        <f t="shared" si="91"/>
        <v>174.95</v>
      </c>
      <c r="Q1009" s="8">
        <f t="shared" si="92"/>
        <v>42676.583599537036</v>
      </c>
      <c r="R1009" s="8">
        <f t="shared" si="93"/>
        <v>42718.6252662037</v>
      </c>
      <c r="S1009" t="str">
        <f t="shared" si="94"/>
        <v>technology</v>
      </c>
      <c r="T1009" t="str">
        <f t="shared" si="95"/>
        <v>wearables</v>
      </c>
    </row>
    <row r="1010" spans="1:20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90"/>
        <v>0</v>
      </c>
      <c r="P1010">
        <f t="shared" si="91"/>
        <v>250</v>
      </c>
      <c r="Q1010" s="8">
        <f t="shared" si="92"/>
        <v>42702.809201388889</v>
      </c>
      <c r="R1010" s="8">
        <f t="shared" si="93"/>
        <v>42732.809201388889</v>
      </c>
      <c r="S1010" t="str">
        <f t="shared" si="94"/>
        <v>technology</v>
      </c>
      <c r="T1010" t="str">
        <f t="shared" si="95"/>
        <v>wearables</v>
      </c>
    </row>
    <row r="1011" spans="1:20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90"/>
        <v>13</v>
      </c>
      <c r="P1011">
        <f t="shared" si="91"/>
        <v>65</v>
      </c>
      <c r="Q1011" s="8">
        <f t="shared" si="92"/>
        <v>42510.604699074072</v>
      </c>
      <c r="R1011" s="8">
        <f t="shared" si="93"/>
        <v>42540.604699074072</v>
      </c>
      <c r="S1011" t="str">
        <f t="shared" si="94"/>
        <v>technology</v>
      </c>
      <c r="T1011" t="str">
        <f t="shared" si="95"/>
        <v>wearables</v>
      </c>
    </row>
    <row r="1012" spans="1:20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90"/>
        <v>0</v>
      </c>
      <c r="P1012">
        <f t="shared" si="91"/>
        <v>55</v>
      </c>
      <c r="Q1012" s="8">
        <f t="shared" si="92"/>
        <v>42561.829421296294</v>
      </c>
      <c r="R1012" s="8">
        <f t="shared" si="93"/>
        <v>42618.124305555553</v>
      </c>
      <c r="S1012" t="str">
        <f t="shared" si="94"/>
        <v>technology</v>
      </c>
      <c r="T1012" t="str">
        <f t="shared" si="95"/>
        <v>wearables</v>
      </c>
    </row>
    <row r="1013" spans="1:20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90"/>
        <v>0</v>
      </c>
      <c r="P1013">
        <f t="shared" si="91"/>
        <v>75</v>
      </c>
      <c r="Q1013" s="8">
        <f t="shared" si="92"/>
        <v>41946.898090277777</v>
      </c>
      <c r="R1013" s="8">
        <f t="shared" si="93"/>
        <v>41991.898090277777</v>
      </c>
      <c r="S1013" t="str">
        <f t="shared" si="94"/>
        <v>technology</v>
      </c>
      <c r="T1013" t="str">
        <f t="shared" si="95"/>
        <v>wearables</v>
      </c>
    </row>
    <row r="1014" spans="1:20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90"/>
        <v>21535</v>
      </c>
      <c r="P1014">
        <f t="shared" si="91"/>
        <v>1389.36</v>
      </c>
      <c r="Q1014" s="8">
        <f t="shared" si="92"/>
        <v>42714.440416666665</v>
      </c>
      <c r="R1014" s="8">
        <f t="shared" si="93"/>
        <v>42759.440416666665</v>
      </c>
      <c r="S1014" t="str">
        <f t="shared" si="94"/>
        <v>technology</v>
      </c>
      <c r="T1014" t="str">
        <f t="shared" si="95"/>
        <v>wearables</v>
      </c>
    </row>
    <row r="1015" spans="1:20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90"/>
        <v>35</v>
      </c>
      <c r="P1015">
        <f t="shared" si="91"/>
        <v>95.91</v>
      </c>
      <c r="Q1015" s="8">
        <f t="shared" si="92"/>
        <v>42339.833981481483</v>
      </c>
      <c r="R1015" s="8">
        <f t="shared" si="93"/>
        <v>42367.833333333328</v>
      </c>
      <c r="S1015" t="str">
        <f t="shared" si="94"/>
        <v>technology</v>
      </c>
      <c r="T1015" t="str">
        <f t="shared" si="95"/>
        <v>wearables</v>
      </c>
    </row>
    <row r="1016" spans="1:20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90"/>
        <v>31</v>
      </c>
      <c r="P1016">
        <f t="shared" si="91"/>
        <v>191.25</v>
      </c>
      <c r="Q1016" s="8">
        <f t="shared" si="92"/>
        <v>41955.002488425926</v>
      </c>
      <c r="R1016" s="8">
        <f t="shared" si="93"/>
        <v>42005.002488425926</v>
      </c>
      <c r="S1016" t="str">
        <f t="shared" si="94"/>
        <v>technology</v>
      </c>
      <c r="T1016" t="str">
        <f t="shared" si="95"/>
        <v>wearables</v>
      </c>
    </row>
    <row r="1017" spans="1:20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90"/>
        <v>3</v>
      </c>
      <c r="P1017">
        <f t="shared" si="91"/>
        <v>40</v>
      </c>
      <c r="Q1017" s="8">
        <f t="shared" si="92"/>
        <v>42303.878414351857</v>
      </c>
      <c r="R1017" s="8">
        <f t="shared" si="93"/>
        <v>42333.920081018514</v>
      </c>
      <c r="S1017" t="str">
        <f t="shared" si="94"/>
        <v>technology</v>
      </c>
      <c r="T1017" t="str">
        <f t="shared" si="95"/>
        <v>wearables</v>
      </c>
    </row>
    <row r="1018" spans="1:20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90"/>
        <v>3</v>
      </c>
      <c r="P1018">
        <f t="shared" si="91"/>
        <v>74.790000000000006</v>
      </c>
      <c r="Q1018" s="8">
        <f t="shared" si="92"/>
        <v>42422.107129629629</v>
      </c>
      <c r="R1018" s="8">
        <f t="shared" si="93"/>
        <v>42467.065462962957</v>
      </c>
      <c r="S1018" t="str">
        <f t="shared" si="94"/>
        <v>technology</v>
      </c>
      <c r="T1018" t="str">
        <f t="shared" si="95"/>
        <v>wearables</v>
      </c>
    </row>
    <row r="1019" spans="1:20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90"/>
        <v>23</v>
      </c>
      <c r="P1019">
        <f t="shared" si="91"/>
        <v>161.12</v>
      </c>
      <c r="Q1019" s="8">
        <f t="shared" si="92"/>
        <v>42289.675173611111</v>
      </c>
      <c r="R1019" s="8">
        <f t="shared" si="93"/>
        <v>42329.716840277775</v>
      </c>
      <c r="S1019" t="str">
        <f t="shared" si="94"/>
        <v>technology</v>
      </c>
      <c r="T1019" t="str">
        <f t="shared" si="95"/>
        <v>wearables</v>
      </c>
    </row>
    <row r="1020" spans="1:20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90"/>
        <v>3</v>
      </c>
      <c r="P1020">
        <f t="shared" si="91"/>
        <v>88.71</v>
      </c>
      <c r="Q1020" s="8">
        <f t="shared" si="92"/>
        <v>42535.492280092592</v>
      </c>
      <c r="R1020" s="8">
        <f t="shared" si="93"/>
        <v>42565.492280092592</v>
      </c>
      <c r="S1020" t="str">
        <f t="shared" si="94"/>
        <v>technology</v>
      </c>
      <c r="T1020" t="str">
        <f t="shared" si="95"/>
        <v>wearables</v>
      </c>
    </row>
    <row r="1021" spans="1:20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90"/>
        <v>47</v>
      </c>
      <c r="P1021">
        <f t="shared" si="91"/>
        <v>53.25</v>
      </c>
      <c r="Q1021" s="8">
        <f t="shared" si="92"/>
        <v>42009.973946759259</v>
      </c>
      <c r="R1021" s="8">
        <f t="shared" si="93"/>
        <v>42039.973946759259</v>
      </c>
      <c r="S1021" t="str">
        <f t="shared" si="94"/>
        <v>technology</v>
      </c>
      <c r="T1021" t="str">
        <f t="shared" si="95"/>
        <v>wearables</v>
      </c>
    </row>
    <row r="1022" spans="1:20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90"/>
        <v>206</v>
      </c>
      <c r="P1022">
        <f t="shared" si="91"/>
        <v>106.2</v>
      </c>
      <c r="Q1022" s="8">
        <f t="shared" si="92"/>
        <v>42127.069548611107</v>
      </c>
      <c r="R1022" s="8">
        <f t="shared" si="93"/>
        <v>42157.032638888893</v>
      </c>
      <c r="S1022" t="str">
        <f t="shared" si="94"/>
        <v>music</v>
      </c>
      <c r="T1022" t="str">
        <f t="shared" si="95"/>
        <v>electronic music</v>
      </c>
    </row>
    <row r="1023" spans="1:20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90"/>
        <v>352</v>
      </c>
      <c r="P1023">
        <f t="shared" si="91"/>
        <v>22.08</v>
      </c>
      <c r="Q1023" s="8">
        <f t="shared" si="92"/>
        <v>42271.251979166671</v>
      </c>
      <c r="R1023" s="8">
        <f t="shared" si="93"/>
        <v>42294.166666666672</v>
      </c>
      <c r="S1023" t="str">
        <f t="shared" si="94"/>
        <v>music</v>
      </c>
      <c r="T1023" t="str">
        <f t="shared" si="95"/>
        <v>electronic music</v>
      </c>
    </row>
    <row r="1024" spans="1:20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90"/>
        <v>115</v>
      </c>
      <c r="P1024">
        <f t="shared" si="91"/>
        <v>31.05</v>
      </c>
      <c r="Q1024" s="8">
        <f t="shared" si="92"/>
        <v>42111.646724537044</v>
      </c>
      <c r="R1024" s="8">
        <f t="shared" si="93"/>
        <v>42141.646724537044</v>
      </c>
      <c r="S1024" t="str">
        <f t="shared" si="94"/>
        <v>music</v>
      </c>
      <c r="T1024" t="str">
        <f t="shared" si="95"/>
        <v>electronic music</v>
      </c>
    </row>
    <row r="1025" spans="1:20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90"/>
        <v>237</v>
      </c>
      <c r="P1025">
        <f t="shared" si="91"/>
        <v>36.21</v>
      </c>
      <c r="Q1025" s="8">
        <f t="shared" si="92"/>
        <v>42145.919687500005</v>
      </c>
      <c r="R1025" s="8">
        <f t="shared" si="93"/>
        <v>42175.919687500005</v>
      </c>
      <c r="S1025" t="str">
        <f t="shared" si="94"/>
        <v>music</v>
      </c>
      <c r="T1025" t="str">
        <f t="shared" si="95"/>
        <v>electronic music</v>
      </c>
    </row>
    <row r="1026" spans="1:20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90"/>
        <v>119</v>
      </c>
      <c r="P1026">
        <f t="shared" si="91"/>
        <v>388.98</v>
      </c>
      <c r="Q1026" s="8">
        <f t="shared" si="92"/>
        <v>42370.580590277779</v>
      </c>
      <c r="R1026" s="8">
        <f t="shared" si="93"/>
        <v>42400.580590277779</v>
      </c>
      <c r="S1026" t="str">
        <f t="shared" si="94"/>
        <v>music</v>
      </c>
      <c r="T1026" t="str">
        <f t="shared" si="95"/>
        <v>electronic music</v>
      </c>
    </row>
    <row r="1027" spans="1:20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96">ROUND(E1027/D1027*100,0)</f>
        <v>110</v>
      </c>
      <c r="P1027">
        <f t="shared" ref="P1027:P1090" si="97">ROUND(E1027/L1027,2)</f>
        <v>71.849999999999994</v>
      </c>
      <c r="Q1027" s="8">
        <f t="shared" ref="Q1027:Q1090" si="98">(((J1027/60)/60)/24)+DATE(1970,1,1)</f>
        <v>42049.833761574075</v>
      </c>
      <c r="R1027" s="8">
        <f t="shared" ref="R1027:R1090" si="99">(((I1027/60)/60)/24)+DATE(1970,1,1)</f>
        <v>42079.792094907403</v>
      </c>
      <c r="S1027" t="str">
        <f t="shared" ref="S1027:S1090" si="100">LEFT(N1027,SEARCH("/",N1027)-1)</f>
        <v>music</v>
      </c>
      <c r="T1027" t="str">
        <f t="shared" ref="T1027:T1090" si="101">RIGHT(N1027,LEN(N1027)-SEARCH("/",N1027))</f>
        <v>electronic music</v>
      </c>
    </row>
    <row r="1028" spans="1:20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96"/>
        <v>100</v>
      </c>
      <c r="P1028">
        <f t="shared" si="97"/>
        <v>57.38</v>
      </c>
      <c r="Q1028" s="8">
        <f t="shared" si="98"/>
        <v>42426.407592592594</v>
      </c>
      <c r="R1028" s="8">
        <f t="shared" si="99"/>
        <v>42460.365925925929</v>
      </c>
      <c r="S1028" t="str">
        <f t="shared" si="100"/>
        <v>music</v>
      </c>
      <c r="T1028" t="str">
        <f t="shared" si="101"/>
        <v>electronic music</v>
      </c>
    </row>
    <row r="1029" spans="1:20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96"/>
        <v>103</v>
      </c>
      <c r="P1029">
        <f t="shared" si="97"/>
        <v>69.67</v>
      </c>
      <c r="Q1029" s="8">
        <f t="shared" si="98"/>
        <v>41905.034108796295</v>
      </c>
      <c r="R1029" s="8">
        <f t="shared" si="99"/>
        <v>41935.034108796295</v>
      </c>
      <c r="S1029" t="str">
        <f t="shared" si="100"/>
        <v>music</v>
      </c>
      <c r="T1029" t="str">
        <f t="shared" si="101"/>
        <v>electronic music</v>
      </c>
    </row>
    <row r="1030" spans="1:20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96"/>
        <v>117</v>
      </c>
      <c r="P1030">
        <f t="shared" si="97"/>
        <v>45.99</v>
      </c>
      <c r="Q1030" s="8">
        <f t="shared" si="98"/>
        <v>42755.627372685187</v>
      </c>
      <c r="R1030" s="8">
        <f t="shared" si="99"/>
        <v>42800.833333333328</v>
      </c>
      <c r="S1030" t="str">
        <f t="shared" si="100"/>
        <v>music</v>
      </c>
      <c r="T1030" t="str">
        <f t="shared" si="101"/>
        <v>electronic music</v>
      </c>
    </row>
    <row r="1031" spans="1:20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96"/>
        <v>112</v>
      </c>
      <c r="P1031">
        <f t="shared" si="97"/>
        <v>79.260000000000005</v>
      </c>
      <c r="Q1031" s="8">
        <f t="shared" si="98"/>
        <v>42044.711886574078</v>
      </c>
      <c r="R1031" s="8">
        <f t="shared" si="99"/>
        <v>42098.915972222225</v>
      </c>
      <c r="S1031" t="str">
        <f t="shared" si="100"/>
        <v>music</v>
      </c>
      <c r="T1031" t="str">
        <f t="shared" si="101"/>
        <v>electronic music</v>
      </c>
    </row>
    <row r="1032" spans="1:20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96"/>
        <v>342</v>
      </c>
      <c r="P1032">
        <f t="shared" si="97"/>
        <v>43.03</v>
      </c>
      <c r="Q1032" s="8">
        <f t="shared" si="98"/>
        <v>42611.483206018514</v>
      </c>
      <c r="R1032" s="8">
        <f t="shared" si="99"/>
        <v>42625.483206018514</v>
      </c>
      <c r="S1032" t="str">
        <f t="shared" si="100"/>
        <v>music</v>
      </c>
      <c r="T1032" t="str">
        <f t="shared" si="101"/>
        <v>electronic music</v>
      </c>
    </row>
    <row r="1033" spans="1:20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96"/>
        <v>107</v>
      </c>
      <c r="P1033">
        <f t="shared" si="97"/>
        <v>108.48</v>
      </c>
      <c r="Q1033" s="8">
        <f t="shared" si="98"/>
        <v>42324.764004629629</v>
      </c>
      <c r="R1033" s="8">
        <f t="shared" si="99"/>
        <v>42354.764004629629</v>
      </c>
      <c r="S1033" t="str">
        <f t="shared" si="100"/>
        <v>music</v>
      </c>
      <c r="T1033" t="str">
        <f t="shared" si="101"/>
        <v>electronic music</v>
      </c>
    </row>
    <row r="1034" spans="1:20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96"/>
        <v>108</v>
      </c>
      <c r="P1034">
        <f t="shared" si="97"/>
        <v>61.03</v>
      </c>
      <c r="Q1034" s="8">
        <f t="shared" si="98"/>
        <v>42514.666956018518</v>
      </c>
      <c r="R1034" s="8">
        <f t="shared" si="99"/>
        <v>42544.666956018518</v>
      </c>
      <c r="S1034" t="str">
        <f t="shared" si="100"/>
        <v>music</v>
      </c>
      <c r="T1034" t="str">
        <f t="shared" si="101"/>
        <v>electronic music</v>
      </c>
    </row>
    <row r="1035" spans="1:20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96"/>
        <v>103</v>
      </c>
      <c r="P1035">
        <f t="shared" si="97"/>
        <v>50.59</v>
      </c>
      <c r="Q1035" s="8">
        <f t="shared" si="98"/>
        <v>42688.732407407413</v>
      </c>
      <c r="R1035" s="8">
        <f t="shared" si="99"/>
        <v>42716.732407407413</v>
      </c>
      <c r="S1035" t="str">
        <f t="shared" si="100"/>
        <v>music</v>
      </c>
      <c r="T1035" t="str">
        <f t="shared" si="101"/>
        <v>electronic music</v>
      </c>
    </row>
    <row r="1036" spans="1:20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96"/>
        <v>130</v>
      </c>
      <c r="P1036">
        <f t="shared" si="97"/>
        <v>39.159999999999997</v>
      </c>
      <c r="Q1036" s="8">
        <f t="shared" si="98"/>
        <v>42555.166712962964</v>
      </c>
      <c r="R1036" s="8">
        <f t="shared" si="99"/>
        <v>42587.165972222225</v>
      </c>
      <c r="S1036" t="str">
        <f t="shared" si="100"/>
        <v>music</v>
      </c>
      <c r="T1036" t="str">
        <f t="shared" si="101"/>
        <v>electronic music</v>
      </c>
    </row>
    <row r="1037" spans="1:20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96"/>
        <v>108</v>
      </c>
      <c r="P1037">
        <f t="shared" si="97"/>
        <v>65.16</v>
      </c>
      <c r="Q1037" s="8">
        <f t="shared" si="98"/>
        <v>42016.641435185185</v>
      </c>
      <c r="R1037" s="8">
        <f t="shared" si="99"/>
        <v>42046.641435185185</v>
      </c>
      <c r="S1037" t="str">
        <f t="shared" si="100"/>
        <v>music</v>
      </c>
      <c r="T1037" t="str">
        <f t="shared" si="101"/>
        <v>electronic music</v>
      </c>
    </row>
    <row r="1038" spans="1:20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96"/>
        <v>112</v>
      </c>
      <c r="P1038">
        <f t="shared" si="97"/>
        <v>23.96</v>
      </c>
      <c r="Q1038" s="8">
        <f t="shared" si="98"/>
        <v>41249.448958333334</v>
      </c>
      <c r="R1038" s="8">
        <f t="shared" si="99"/>
        <v>41281.333333333336</v>
      </c>
      <c r="S1038" t="str">
        <f t="shared" si="100"/>
        <v>music</v>
      </c>
      <c r="T1038" t="str">
        <f t="shared" si="101"/>
        <v>electronic music</v>
      </c>
    </row>
    <row r="1039" spans="1:20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96"/>
        <v>102</v>
      </c>
      <c r="P1039">
        <f t="shared" si="97"/>
        <v>48.62</v>
      </c>
      <c r="Q1039" s="8">
        <f t="shared" si="98"/>
        <v>42119.822476851856</v>
      </c>
      <c r="R1039" s="8">
        <f t="shared" si="99"/>
        <v>42142.208333333328</v>
      </c>
      <c r="S1039" t="str">
        <f t="shared" si="100"/>
        <v>music</v>
      </c>
      <c r="T1039" t="str">
        <f t="shared" si="101"/>
        <v>electronic music</v>
      </c>
    </row>
    <row r="1040" spans="1:20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96"/>
        <v>145</v>
      </c>
      <c r="P1040">
        <f t="shared" si="97"/>
        <v>35.74</v>
      </c>
      <c r="Q1040" s="8">
        <f t="shared" si="98"/>
        <v>42418.231747685189</v>
      </c>
      <c r="R1040" s="8">
        <f t="shared" si="99"/>
        <v>42448.190081018518</v>
      </c>
      <c r="S1040" t="str">
        <f t="shared" si="100"/>
        <v>music</v>
      </c>
      <c r="T1040" t="str">
        <f t="shared" si="101"/>
        <v>electronic music</v>
      </c>
    </row>
    <row r="1041" spans="1:20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96"/>
        <v>128</v>
      </c>
      <c r="P1041">
        <f t="shared" si="97"/>
        <v>21.37</v>
      </c>
      <c r="Q1041" s="8">
        <f t="shared" si="98"/>
        <v>42692.109328703707</v>
      </c>
      <c r="R1041" s="8">
        <f t="shared" si="99"/>
        <v>42717.332638888889</v>
      </c>
      <c r="S1041" t="str">
        <f t="shared" si="100"/>
        <v>music</v>
      </c>
      <c r="T1041" t="str">
        <f t="shared" si="101"/>
        <v>electronic music</v>
      </c>
    </row>
    <row r="1042" spans="1:20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96"/>
        <v>0</v>
      </c>
      <c r="P1042">
        <f t="shared" si="97"/>
        <v>250</v>
      </c>
      <c r="Q1042" s="8">
        <f t="shared" si="98"/>
        <v>42579.708437499998</v>
      </c>
      <c r="R1042" s="8">
        <f t="shared" si="99"/>
        <v>42609.708437499998</v>
      </c>
      <c r="S1042" t="str">
        <f t="shared" si="100"/>
        <v>journalism</v>
      </c>
      <c r="T1042" t="str">
        <f t="shared" si="101"/>
        <v>audio</v>
      </c>
    </row>
    <row r="1043" spans="1:20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96"/>
        <v>0</v>
      </c>
      <c r="P1043" t="e">
        <f t="shared" si="97"/>
        <v>#DIV/0!</v>
      </c>
      <c r="Q1043" s="8">
        <f t="shared" si="98"/>
        <v>41831.060092592597</v>
      </c>
      <c r="R1043" s="8">
        <f t="shared" si="99"/>
        <v>41851.060092592597</v>
      </c>
      <c r="S1043" t="str">
        <f t="shared" si="100"/>
        <v>journalism</v>
      </c>
      <c r="T1043" t="str">
        <f t="shared" si="101"/>
        <v>audio</v>
      </c>
    </row>
    <row r="1044" spans="1:20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96"/>
        <v>2</v>
      </c>
      <c r="P1044">
        <f t="shared" si="97"/>
        <v>10</v>
      </c>
      <c r="Q1044" s="8">
        <f t="shared" si="98"/>
        <v>41851.696157407408</v>
      </c>
      <c r="R1044" s="8">
        <f t="shared" si="99"/>
        <v>41894.416666666664</v>
      </c>
      <c r="S1044" t="str">
        <f t="shared" si="100"/>
        <v>journalism</v>
      </c>
      <c r="T1044" t="str">
        <f t="shared" si="101"/>
        <v>audio</v>
      </c>
    </row>
    <row r="1045" spans="1:20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96"/>
        <v>9</v>
      </c>
      <c r="P1045">
        <f t="shared" si="97"/>
        <v>29.24</v>
      </c>
      <c r="Q1045" s="8">
        <f t="shared" si="98"/>
        <v>42114.252951388888</v>
      </c>
      <c r="R1045" s="8">
        <f t="shared" si="99"/>
        <v>42144.252951388888</v>
      </c>
      <c r="S1045" t="str">
        <f t="shared" si="100"/>
        <v>journalism</v>
      </c>
      <c r="T1045" t="str">
        <f t="shared" si="101"/>
        <v>audio</v>
      </c>
    </row>
    <row r="1046" spans="1:20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96"/>
        <v>0</v>
      </c>
      <c r="P1046">
        <f t="shared" si="97"/>
        <v>3</v>
      </c>
      <c r="Q1046" s="8">
        <f t="shared" si="98"/>
        <v>42011.925937499997</v>
      </c>
      <c r="R1046" s="8">
        <f t="shared" si="99"/>
        <v>42068.852083333331</v>
      </c>
      <c r="S1046" t="str">
        <f t="shared" si="100"/>
        <v>journalism</v>
      </c>
      <c r="T1046" t="str">
        <f t="shared" si="101"/>
        <v>audio</v>
      </c>
    </row>
    <row r="1047" spans="1:20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96"/>
        <v>3</v>
      </c>
      <c r="P1047">
        <f t="shared" si="97"/>
        <v>33.25</v>
      </c>
      <c r="Q1047" s="8">
        <f t="shared" si="98"/>
        <v>41844.874421296299</v>
      </c>
      <c r="R1047" s="8">
        <f t="shared" si="99"/>
        <v>41874.874421296299</v>
      </c>
      <c r="S1047" t="str">
        <f t="shared" si="100"/>
        <v>journalism</v>
      </c>
      <c r="T1047" t="str">
        <f t="shared" si="101"/>
        <v>audio</v>
      </c>
    </row>
    <row r="1048" spans="1:20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96"/>
        <v>0</v>
      </c>
      <c r="P1048" t="e">
        <f t="shared" si="97"/>
        <v>#DIV/0!</v>
      </c>
      <c r="Q1048" s="8">
        <f t="shared" si="98"/>
        <v>42319.851388888885</v>
      </c>
      <c r="R1048" s="8">
        <f t="shared" si="99"/>
        <v>42364.851388888885</v>
      </c>
      <c r="S1048" t="str">
        <f t="shared" si="100"/>
        <v>journalism</v>
      </c>
      <c r="T1048" t="str">
        <f t="shared" si="101"/>
        <v>audio</v>
      </c>
    </row>
    <row r="1049" spans="1:20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96"/>
        <v>0</v>
      </c>
      <c r="P1049">
        <f t="shared" si="97"/>
        <v>1</v>
      </c>
      <c r="Q1049" s="8">
        <f t="shared" si="98"/>
        <v>41918.818460648145</v>
      </c>
      <c r="R1049" s="8">
        <f t="shared" si="99"/>
        <v>41948.860127314816</v>
      </c>
      <c r="S1049" t="str">
        <f t="shared" si="100"/>
        <v>journalism</v>
      </c>
      <c r="T1049" t="str">
        <f t="shared" si="101"/>
        <v>audio</v>
      </c>
    </row>
    <row r="1050" spans="1:20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96"/>
        <v>1</v>
      </c>
      <c r="P1050">
        <f t="shared" si="97"/>
        <v>53</v>
      </c>
      <c r="Q1050" s="8">
        <f t="shared" si="98"/>
        <v>42598.053113425922</v>
      </c>
      <c r="R1050" s="8">
        <f t="shared" si="99"/>
        <v>42638.053113425922</v>
      </c>
      <c r="S1050" t="str">
        <f t="shared" si="100"/>
        <v>journalism</v>
      </c>
      <c r="T1050" t="str">
        <f t="shared" si="101"/>
        <v>audio</v>
      </c>
    </row>
    <row r="1051" spans="1:20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96"/>
        <v>0</v>
      </c>
      <c r="P1051" t="e">
        <f t="shared" si="97"/>
        <v>#DIV/0!</v>
      </c>
      <c r="Q1051" s="8">
        <f t="shared" si="98"/>
        <v>42382.431076388893</v>
      </c>
      <c r="R1051" s="8">
        <f t="shared" si="99"/>
        <v>42412.431076388893</v>
      </c>
      <c r="S1051" t="str">
        <f t="shared" si="100"/>
        <v>journalism</v>
      </c>
      <c r="T1051" t="str">
        <f t="shared" si="101"/>
        <v>audio</v>
      </c>
    </row>
    <row r="1052" spans="1:20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96"/>
        <v>0</v>
      </c>
      <c r="P1052" t="e">
        <f t="shared" si="97"/>
        <v>#DIV/0!</v>
      </c>
      <c r="Q1052" s="8">
        <f t="shared" si="98"/>
        <v>42231.7971875</v>
      </c>
      <c r="R1052" s="8">
        <f t="shared" si="99"/>
        <v>42261.7971875</v>
      </c>
      <c r="S1052" t="str">
        <f t="shared" si="100"/>
        <v>journalism</v>
      </c>
      <c r="T1052" t="str">
        <f t="shared" si="101"/>
        <v>audio</v>
      </c>
    </row>
    <row r="1053" spans="1:20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96"/>
        <v>0</v>
      </c>
      <c r="P1053" t="e">
        <f t="shared" si="97"/>
        <v>#DIV/0!</v>
      </c>
      <c r="Q1053" s="8">
        <f t="shared" si="98"/>
        <v>41850.014178240745</v>
      </c>
      <c r="R1053" s="8">
        <f t="shared" si="99"/>
        <v>41878.014178240745</v>
      </c>
      <c r="S1053" t="str">
        <f t="shared" si="100"/>
        <v>journalism</v>
      </c>
      <c r="T1053" t="str">
        <f t="shared" si="101"/>
        <v>audio</v>
      </c>
    </row>
    <row r="1054" spans="1:20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96"/>
        <v>0</v>
      </c>
      <c r="P1054" t="e">
        <f t="shared" si="97"/>
        <v>#DIV/0!</v>
      </c>
      <c r="Q1054" s="8">
        <f t="shared" si="98"/>
        <v>42483.797395833331</v>
      </c>
      <c r="R1054" s="8">
        <f t="shared" si="99"/>
        <v>42527.839583333334</v>
      </c>
      <c r="S1054" t="str">
        <f t="shared" si="100"/>
        <v>journalism</v>
      </c>
      <c r="T1054" t="str">
        <f t="shared" si="101"/>
        <v>audio</v>
      </c>
    </row>
    <row r="1055" spans="1:20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96"/>
        <v>1</v>
      </c>
      <c r="P1055">
        <f t="shared" si="97"/>
        <v>15</v>
      </c>
      <c r="Q1055" s="8">
        <f t="shared" si="98"/>
        <v>42775.172824074078</v>
      </c>
      <c r="R1055" s="8">
        <f t="shared" si="99"/>
        <v>42800.172824074078</v>
      </c>
      <c r="S1055" t="str">
        <f t="shared" si="100"/>
        <v>journalism</v>
      </c>
      <c r="T1055" t="str">
        <f t="shared" si="101"/>
        <v>audio</v>
      </c>
    </row>
    <row r="1056" spans="1:20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96"/>
        <v>0</v>
      </c>
      <c r="P1056" t="e">
        <f t="shared" si="97"/>
        <v>#DIV/0!</v>
      </c>
      <c r="Q1056" s="8">
        <f t="shared" si="98"/>
        <v>41831.851840277777</v>
      </c>
      <c r="R1056" s="8">
        <f t="shared" si="99"/>
        <v>41861.916666666664</v>
      </c>
      <c r="S1056" t="str">
        <f t="shared" si="100"/>
        <v>journalism</v>
      </c>
      <c r="T1056" t="str">
        <f t="shared" si="101"/>
        <v>audio</v>
      </c>
    </row>
    <row r="1057" spans="1:20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96"/>
        <v>0</v>
      </c>
      <c r="P1057" t="e">
        <f t="shared" si="97"/>
        <v>#DIV/0!</v>
      </c>
      <c r="Q1057" s="8">
        <f t="shared" si="98"/>
        <v>42406.992418981477</v>
      </c>
      <c r="R1057" s="8">
        <f t="shared" si="99"/>
        <v>42436.992418981477</v>
      </c>
      <c r="S1057" t="str">
        <f t="shared" si="100"/>
        <v>journalism</v>
      </c>
      <c r="T1057" t="str">
        <f t="shared" si="101"/>
        <v>audio</v>
      </c>
    </row>
    <row r="1058" spans="1:20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96"/>
        <v>0</v>
      </c>
      <c r="P1058" t="e">
        <f t="shared" si="97"/>
        <v>#DIV/0!</v>
      </c>
      <c r="Q1058" s="8">
        <f t="shared" si="98"/>
        <v>42058.719641203701</v>
      </c>
      <c r="R1058" s="8">
        <f t="shared" si="99"/>
        <v>42118.677974537044</v>
      </c>
      <c r="S1058" t="str">
        <f t="shared" si="100"/>
        <v>journalism</v>
      </c>
      <c r="T1058" t="str">
        <f t="shared" si="101"/>
        <v>audio</v>
      </c>
    </row>
    <row r="1059" spans="1:20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96"/>
        <v>0</v>
      </c>
      <c r="P1059" t="e">
        <f t="shared" si="97"/>
        <v>#DIV/0!</v>
      </c>
      <c r="Q1059" s="8">
        <f t="shared" si="98"/>
        <v>42678.871331018512</v>
      </c>
      <c r="R1059" s="8">
        <f t="shared" si="99"/>
        <v>42708.912997685184</v>
      </c>
      <c r="S1059" t="str">
        <f t="shared" si="100"/>
        <v>journalism</v>
      </c>
      <c r="T1059" t="str">
        <f t="shared" si="101"/>
        <v>audio</v>
      </c>
    </row>
    <row r="1060" spans="1:20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96"/>
        <v>0</v>
      </c>
      <c r="P1060" t="e">
        <f t="shared" si="97"/>
        <v>#DIV/0!</v>
      </c>
      <c r="Q1060" s="8">
        <f t="shared" si="98"/>
        <v>42047.900960648149</v>
      </c>
      <c r="R1060" s="8">
        <f t="shared" si="99"/>
        <v>42089</v>
      </c>
      <c r="S1060" t="str">
        <f t="shared" si="100"/>
        <v>journalism</v>
      </c>
      <c r="T1060" t="str">
        <f t="shared" si="101"/>
        <v>audio</v>
      </c>
    </row>
    <row r="1061" spans="1:20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96"/>
        <v>0</v>
      </c>
      <c r="P1061" t="e">
        <f t="shared" si="97"/>
        <v>#DIV/0!</v>
      </c>
      <c r="Q1061" s="8">
        <f t="shared" si="98"/>
        <v>42046.79</v>
      </c>
      <c r="R1061" s="8">
        <f t="shared" si="99"/>
        <v>42076.748333333337</v>
      </c>
      <c r="S1061" t="str">
        <f t="shared" si="100"/>
        <v>journalism</v>
      </c>
      <c r="T1061" t="str">
        <f t="shared" si="101"/>
        <v>audio</v>
      </c>
    </row>
    <row r="1062" spans="1:20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96"/>
        <v>1</v>
      </c>
      <c r="P1062">
        <f t="shared" si="97"/>
        <v>50</v>
      </c>
      <c r="Q1062" s="8">
        <f t="shared" si="98"/>
        <v>42079.913113425922</v>
      </c>
      <c r="R1062" s="8">
        <f t="shared" si="99"/>
        <v>42109.913113425922</v>
      </c>
      <c r="S1062" t="str">
        <f t="shared" si="100"/>
        <v>journalism</v>
      </c>
      <c r="T1062" t="str">
        <f t="shared" si="101"/>
        <v>audio</v>
      </c>
    </row>
    <row r="1063" spans="1:20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96"/>
        <v>0</v>
      </c>
      <c r="P1063" t="e">
        <f t="shared" si="97"/>
        <v>#DIV/0!</v>
      </c>
      <c r="Q1063" s="8">
        <f t="shared" si="98"/>
        <v>42432.276712962965</v>
      </c>
      <c r="R1063" s="8">
        <f t="shared" si="99"/>
        <v>42492.041666666672</v>
      </c>
      <c r="S1063" t="str">
        <f t="shared" si="100"/>
        <v>journalism</v>
      </c>
      <c r="T1063" t="str">
        <f t="shared" si="101"/>
        <v>audio</v>
      </c>
    </row>
    <row r="1064" spans="1:20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96"/>
        <v>95</v>
      </c>
      <c r="P1064">
        <f t="shared" si="97"/>
        <v>47.5</v>
      </c>
      <c r="Q1064" s="8">
        <f t="shared" si="98"/>
        <v>42556.807187500002</v>
      </c>
      <c r="R1064" s="8">
        <f t="shared" si="99"/>
        <v>42563.807187500002</v>
      </c>
      <c r="S1064" t="str">
        <f t="shared" si="100"/>
        <v>journalism</v>
      </c>
      <c r="T1064" t="str">
        <f t="shared" si="101"/>
        <v>audio</v>
      </c>
    </row>
    <row r="1065" spans="1:20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96"/>
        <v>0</v>
      </c>
      <c r="P1065" t="e">
        <f t="shared" si="97"/>
        <v>#DIV/0!</v>
      </c>
      <c r="Q1065" s="8">
        <f t="shared" si="98"/>
        <v>42583.030810185184</v>
      </c>
      <c r="R1065" s="8">
        <f t="shared" si="99"/>
        <v>42613.030810185184</v>
      </c>
      <c r="S1065" t="str">
        <f t="shared" si="100"/>
        <v>journalism</v>
      </c>
      <c r="T1065" t="str">
        <f t="shared" si="101"/>
        <v>audio</v>
      </c>
    </row>
    <row r="1066" spans="1:20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96"/>
        <v>9</v>
      </c>
      <c r="P1066">
        <f t="shared" si="97"/>
        <v>65.67</v>
      </c>
      <c r="Q1066" s="8">
        <f t="shared" si="98"/>
        <v>41417.228043981479</v>
      </c>
      <c r="R1066" s="8">
        <f t="shared" si="99"/>
        <v>41462.228043981479</v>
      </c>
      <c r="S1066" t="str">
        <f t="shared" si="100"/>
        <v>games</v>
      </c>
      <c r="T1066" t="str">
        <f t="shared" si="101"/>
        <v>video games</v>
      </c>
    </row>
    <row r="1067" spans="1:20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96"/>
        <v>3</v>
      </c>
      <c r="P1067">
        <f t="shared" si="97"/>
        <v>16.2</v>
      </c>
      <c r="Q1067" s="8">
        <f t="shared" si="98"/>
        <v>41661.381041666667</v>
      </c>
      <c r="R1067" s="8">
        <f t="shared" si="99"/>
        <v>41689.381041666667</v>
      </c>
      <c r="S1067" t="str">
        <f t="shared" si="100"/>
        <v>games</v>
      </c>
      <c r="T1067" t="str">
        <f t="shared" si="101"/>
        <v>video games</v>
      </c>
    </row>
    <row r="1068" spans="1:20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96"/>
        <v>3</v>
      </c>
      <c r="P1068">
        <f t="shared" si="97"/>
        <v>34.130000000000003</v>
      </c>
      <c r="Q1068" s="8">
        <f t="shared" si="98"/>
        <v>41445.962754629632</v>
      </c>
      <c r="R1068" s="8">
        <f t="shared" si="99"/>
        <v>41490.962754629632</v>
      </c>
      <c r="S1068" t="str">
        <f t="shared" si="100"/>
        <v>games</v>
      </c>
      <c r="T1068" t="str">
        <f t="shared" si="101"/>
        <v>video games</v>
      </c>
    </row>
    <row r="1069" spans="1:20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96"/>
        <v>26</v>
      </c>
      <c r="P1069">
        <f t="shared" si="97"/>
        <v>13</v>
      </c>
      <c r="Q1069" s="8">
        <f t="shared" si="98"/>
        <v>41599.855682870373</v>
      </c>
      <c r="R1069" s="8">
        <f t="shared" si="99"/>
        <v>41629.855682870373</v>
      </c>
      <c r="S1069" t="str">
        <f t="shared" si="100"/>
        <v>games</v>
      </c>
      <c r="T1069" t="str">
        <f t="shared" si="101"/>
        <v>video games</v>
      </c>
    </row>
    <row r="1070" spans="1:20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96"/>
        <v>0</v>
      </c>
      <c r="P1070">
        <f t="shared" si="97"/>
        <v>11.25</v>
      </c>
      <c r="Q1070" s="8">
        <f t="shared" si="98"/>
        <v>42440.371111111104</v>
      </c>
      <c r="R1070" s="8">
        <f t="shared" si="99"/>
        <v>42470.329444444447</v>
      </c>
      <c r="S1070" t="str">
        <f t="shared" si="100"/>
        <v>games</v>
      </c>
      <c r="T1070" t="str">
        <f t="shared" si="101"/>
        <v>video games</v>
      </c>
    </row>
    <row r="1071" spans="1:20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96"/>
        <v>39</v>
      </c>
      <c r="P1071">
        <f t="shared" si="97"/>
        <v>40.479999999999997</v>
      </c>
      <c r="Q1071" s="8">
        <f t="shared" si="98"/>
        <v>41572.229849537034</v>
      </c>
      <c r="R1071" s="8">
        <f t="shared" si="99"/>
        <v>41604.271516203706</v>
      </c>
      <c r="S1071" t="str">
        <f t="shared" si="100"/>
        <v>games</v>
      </c>
      <c r="T1071" t="str">
        <f t="shared" si="101"/>
        <v>video games</v>
      </c>
    </row>
    <row r="1072" spans="1:20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96"/>
        <v>1</v>
      </c>
      <c r="P1072">
        <f t="shared" si="97"/>
        <v>35</v>
      </c>
      <c r="Q1072" s="8">
        <f t="shared" si="98"/>
        <v>41163.011828703704</v>
      </c>
      <c r="R1072" s="8">
        <f t="shared" si="99"/>
        <v>41183.011828703704</v>
      </c>
      <c r="S1072" t="str">
        <f t="shared" si="100"/>
        <v>games</v>
      </c>
      <c r="T1072" t="str">
        <f t="shared" si="101"/>
        <v>video games</v>
      </c>
    </row>
    <row r="1073" spans="1:20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96"/>
        <v>0</v>
      </c>
      <c r="P1073" t="e">
        <f t="shared" si="97"/>
        <v>#DIV/0!</v>
      </c>
      <c r="Q1073" s="8">
        <f t="shared" si="98"/>
        <v>42295.753391203703</v>
      </c>
      <c r="R1073" s="8">
        <f t="shared" si="99"/>
        <v>42325.795057870375</v>
      </c>
      <c r="S1073" t="str">
        <f t="shared" si="100"/>
        <v>games</v>
      </c>
      <c r="T1073" t="str">
        <f t="shared" si="101"/>
        <v>video games</v>
      </c>
    </row>
    <row r="1074" spans="1:20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96"/>
        <v>0</v>
      </c>
      <c r="P1074">
        <f t="shared" si="97"/>
        <v>12.75</v>
      </c>
      <c r="Q1074" s="8">
        <f t="shared" si="98"/>
        <v>41645.832141203704</v>
      </c>
      <c r="R1074" s="8">
        <f t="shared" si="99"/>
        <v>41675.832141203704</v>
      </c>
      <c r="S1074" t="str">
        <f t="shared" si="100"/>
        <v>games</v>
      </c>
      <c r="T1074" t="str">
        <f t="shared" si="101"/>
        <v>video games</v>
      </c>
    </row>
    <row r="1075" spans="1:20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96"/>
        <v>1</v>
      </c>
      <c r="P1075">
        <f t="shared" si="97"/>
        <v>10</v>
      </c>
      <c r="Q1075" s="8">
        <f t="shared" si="98"/>
        <v>40802.964594907404</v>
      </c>
      <c r="R1075" s="8">
        <f t="shared" si="99"/>
        <v>40832.964594907404</v>
      </c>
      <c r="S1075" t="str">
        <f t="shared" si="100"/>
        <v>games</v>
      </c>
      <c r="T1075" t="str">
        <f t="shared" si="101"/>
        <v>video games</v>
      </c>
    </row>
    <row r="1076" spans="1:20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96"/>
        <v>6</v>
      </c>
      <c r="P1076">
        <f t="shared" si="97"/>
        <v>113.57</v>
      </c>
      <c r="Q1076" s="8">
        <f t="shared" si="98"/>
        <v>41613.172974537039</v>
      </c>
      <c r="R1076" s="8">
        <f t="shared" si="99"/>
        <v>41643.172974537039</v>
      </c>
      <c r="S1076" t="str">
        <f t="shared" si="100"/>
        <v>games</v>
      </c>
      <c r="T1076" t="str">
        <f t="shared" si="101"/>
        <v>video games</v>
      </c>
    </row>
    <row r="1077" spans="1:20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96"/>
        <v>5</v>
      </c>
      <c r="P1077">
        <f t="shared" si="97"/>
        <v>15</v>
      </c>
      <c r="Q1077" s="8">
        <f t="shared" si="98"/>
        <v>41005.904120370367</v>
      </c>
      <c r="R1077" s="8">
        <f t="shared" si="99"/>
        <v>41035.904120370367</v>
      </c>
      <c r="S1077" t="str">
        <f t="shared" si="100"/>
        <v>games</v>
      </c>
      <c r="T1077" t="str">
        <f t="shared" si="101"/>
        <v>video games</v>
      </c>
    </row>
    <row r="1078" spans="1:20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96"/>
        <v>63</v>
      </c>
      <c r="P1078">
        <f t="shared" si="97"/>
        <v>48.28</v>
      </c>
      <c r="Q1078" s="8">
        <f t="shared" si="98"/>
        <v>41838.377893518518</v>
      </c>
      <c r="R1078" s="8">
        <f t="shared" si="99"/>
        <v>41893.377893518518</v>
      </c>
      <c r="S1078" t="str">
        <f t="shared" si="100"/>
        <v>games</v>
      </c>
      <c r="T1078" t="str">
        <f t="shared" si="101"/>
        <v>video games</v>
      </c>
    </row>
    <row r="1079" spans="1:20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96"/>
        <v>29</v>
      </c>
      <c r="P1079">
        <f t="shared" si="97"/>
        <v>43.98</v>
      </c>
      <c r="Q1079" s="8">
        <f t="shared" si="98"/>
        <v>42353.16679398148</v>
      </c>
      <c r="R1079" s="8">
        <f t="shared" si="99"/>
        <v>42383.16679398148</v>
      </c>
      <c r="S1079" t="str">
        <f t="shared" si="100"/>
        <v>games</v>
      </c>
      <c r="T1079" t="str">
        <f t="shared" si="101"/>
        <v>video games</v>
      </c>
    </row>
    <row r="1080" spans="1:20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96"/>
        <v>8</v>
      </c>
      <c r="P1080">
        <f t="shared" si="97"/>
        <v>9</v>
      </c>
      <c r="Q1080" s="8">
        <f t="shared" si="98"/>
        <v>40701.195844907408</v>
      </c>
      <c r="R1080" s="8">
        <f t="shared" si="99"/>
        <v>40746.195844907408</v>
      </c>
      <c r="S1080" t="str">
        <f t="shared" si="100"/>
        <v>games</v>
      </c>
      <c r="T1080" t="str">
        <f t="shared" si="101"/>
        <v>video games</v>
      </c>
    </row>
    <row r="1081" spans="1:20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96"/>
        <v>3</v>
      </c>
      <c r="P1081">
        <f t="shared" si="97"/>
        <v>37.67</v>
      </c>
      <c r="Q1081" s="8">
        <f t="shared" si="98"/>
        <v>42479.566388888896</v>
      </c>
      <c r="R1081" s="8">
        <f t="shared" si="99"/>
        <v>42504.566388888896</v>
      </c>
      <c r="S1081" t="str">
        <f t="shared" si="100"/>
        <v>games</v>
      </c>
      <c r="T1081" t="str">
        <f t="shared" si="101"/>
        <v>video games</v>
      </c>
    </row>
    <row r="1082" spans="1:20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96"/>
        <v>9</v>
      </c>
      <c r="P1082">
        <f t="shared" si="97"/>
        <v>18.579999999999998</v>
      </c>
      <c r="Q1082" s="8">
        <f t="shared" si="98"/>
        <v>41740.138113425928</v>
      </c>
      <c r="R1082" s="8">
        <f t="shared" si="99"/>
        <v>41770.138113425928</v>
      </c>
      <c r="S1082" t="str">
        <f t="shared" si="100"/>
        <v>games</v>
      </c>
      <c r="T1082" t="str">
        <f t="shared" si="101"/>
        <v>video games</v>
      </c>
    </row>
    <row r="1083" spans="1:20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96"/>
        <v>0</v>
      </c>
      <c r="P1083">
        <f t="shared" si="97"/>
        <v>3</v>
      </c>
      <c r="Q1083" s="8">
        <f t="shared" si="98"/>
        <v>42002.926990740743</v>
      </c>
      <c r="R1083" s="8">
        <f t="shared" si="99"/>
        <v>42032.926990740743</v>
      </c>
      <c r="S1083" t="str">
        <f t="shared" si="100"/>
        <v>games</v>
      </c>
      <c r="T1083" t="str">
        <f t="shared" si="101"/>
        <v>video games</v>
      </c>
    </row>
    <row r="1084" spans="1:20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96"/>
        <v>1</v>
      </c>
      <c r="P1084">
        <f t="shared" si="97"/>
        <v>18.670000000000002</v>
      </c>
      <c r="Q1084" s="8">
        <f t="shared" si="98"/>
        <v>41101.906111111115</v>
      </c>
      <c r="R1084" s="8">
        <f t="shared" si="99"/>
        <v>41131.906111111115</v>
      </c>
      <c r="S1084" t="str">
        <f t="shared" si="100"/>
        <v>games</v>
      </c>
      <c r="T1084" t="str">
        <f t="shared" si="101"/>
        <v>video games</v>
      </c>
    </row>
    <row r="1085" spans="1:20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96"/>
        <v>1</v>
      </c>
      <c r="P1085">
        <f t="shared" si="97"/>
        <v>410</v>
      </c>
      <c r="Q1085" s="8">
        <f t="shared" si="98"/>
        <v>41793.659525462965</v>
      </c>
      <c r="R1085" s="8">
        <f t="shared" si="99"/>
        <v>41853.659525462965</v>
      </c>
      <c r="S1085" t="str">
        <f t="shared" si="100"/>
        <v>games</v>
      </c>
      <c r="T1085" t="str">
        <f t="shared" si="101"/>
        <v>video games</v>
      </c>
    </row>
    <row r="1086" spans="1:20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96"/>
        <v>0</v>
      </c>
      <c r="P1086" t="e">
        <f t="shared" si="97"/>
        <v>#DIV/0!</v>
      </c>
      <c r="Q1086" s="8">
        <f t="shared" si="98"/>
        <v>41829.912083333329</v>
      </c>
      <c r="R1086" s="8">
        <f t="shared" si="99"/>
        <v>41859.912083333329</v>
      </c>
      <c r="S1086" t="str">
        <f t="shared" si="100"/>
        <v>games</v>
      </c>
      <c r="T1086" t="str">
        <f t="shared" si="101"/>
        <v>video games</v>
      </c>
    </row>
    <row r="1087" spans="1:20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96"/>
        <v>3</v>
      </c>
      <c r="P1087">
        <f t="shared" si="97"/>
        <v>114</v>
      </c>
      <c r="Q1087" s="8">
        <f t="shared" si="98"/>
        <v>42413.671006944445</v>
      </c>
      <c r="R1087" s="8">
        <f t="shared" si="99"/>
        <v>42443.629340277781</v>
      </c>
      <c r="S1087" t="str">
        <f t="shared" si="100"/>
        <v>games</v>
      </c>
      <c r="T1087" t="str">
        <f t="shared" si="101"/>
        <v>video games</v>
      </c>
    </row>
    <row r="1088" spans="1:20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96"/>
        <v>0</v>
      </c>
      <c r="P1088">
        <f t="shared" si="97"/>
        <v>7.5</v>
      </c>
      <c r="Q1088" s="8">
        <f t="shared" si="98"/>
        <v>41845.866793981484</v>
      </c>
      <c r="R1088" s="8">
        <f t="shared" si="99"/>
        <v>41875.866793981484</v>
      </c>
      <c r="S1088" t="str">
        <f t="shared" si="100"/>
        <v>games</v>
      </c>
      <c r="T1088" t="str">
        <f t="shared" si="101"/>
        <v>video games</v>
      </c>
    </row>
    <row r="1089" spans="1:20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96"/>
        <v>0</v>
      </c>
      <c r="P1089" t="e">
        <f t="shared" si="97"/>
        <v>#DIV/0!</v>
      </c>
      <c r="Q1089" s="8">
        <f t="shared" si="98"/>
        <v>41775.713969907411</v>
      </c>
      <c r="R1089" s="8">
        <f t="shared" si="99"/>
        <v>41805.713969907411</v>
      </c>
      <c r="S1089" t="str">
        <f t="shared" si="100"/>
        <v>games</v>
      </c>
      <c r="T1089" t="str">
        <f t="shared" si="101"/>
        <v>video games</v>
      </c>
    </row>
    <row r="1090" spans="1:20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96"/>
        <v>14</v>
      </c>
      <c r="P1090">
        <f t="shared" si="97"/>
        <v>43.42</v>
      </c>
      <c r="Q1090" s="8">
        <f t="shared" si="98"/>
        <v>41723.799386574072</v>
      </c>
      <c r="R1090" s="8">
        <f t="shared" si="99"/>
        <v>41753.799386574072</v>
      </c>
      <c r="S1090" t="str">
        <f t="shared" si="100"/>
        <v>games</v>
      </c>
      <c r="T1090" t="str">
        <f t="shared" si="101"/>
        <v>video games</v>
      </c>
    </row>
    <row r="1091" spans="1:20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102">ROUND(E1091/D1091*100,0)</f>
        <v>8</v>
      </c>
      <c r="P1091">
        <f t="shared" ref="P1091:P1154" si="103">ROUND(E1091/L1091,2)</f>
        <v>23.96</v>
      </c>
      <c r="Q1091" s="8">
        <f t="shared" ref="Q1091:Q1154" si="104">(((J1091/60)/60)/24)+DATE(1970,1,1)</f>
        <v>42151.189525462964</v>
      </c>
      <c r="R1091" s="8">
        <f t="shared" ref="R1091:R1154" si="105">(((I1091/60)/60)/24)+DATE(1970,1,1)</f>
        <v>42181.189525462964</v>
      </c>
      <c r="S1091" t="str">
        <f t="shared" ref="S1091:S1154" si="106">LEFT(N1091,SEARCH("/",N1091)-1)</f>
        <v>games</v>
      </c>
      <c r="T1091" t="str">
        <f t="shared" ref="T1091:T1154" si="107">RIGHT(N1091,LEN(N1091)-SEARCH("/",N1091))</f>
        <v>video games</v>
      </c>
    </row>
    <row r="1092" spans="1:20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102"/>
        <v>0</v>
      </c>
      <c r="P1092">
        <f t="shared" si="103"/>
        <v>5</v>
      </c>
      <c r="Q1092" s="8">
        <f t="shared" si="104"/>
        <v>42123.185798611114</v>
      </c>
      <c r="R1092" s="8">
        <f t="shared" si="105"/>
        <v>42153.185798611114</v>
      </c>
      <c r="S1092" t="str">
        <f t="shared" si="106"/>
        <v>games</v>
      </c>
      <c r="T1092" t="str">
        <f t="shared" si="107"/>
        <v>video games</v>
      </c>
    </row>
    <row r="1093" spans="1:20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102"/>
        <v>13</v>
      </c>
      <c r="P1093">
        <f t="shared" si="103"/>
        <v>12.5</v>
      </c>
      <c r="Q1093" s="8">
        <f t="shared" si="104"/>
        <v>42440.820277777777</v>
      </c>
      <c r="R1093" s="8">
        <f t="shared" si="105"/>
        <v>42470.778611111105</v>
      </c>
      <c r="S1093" t="str">
        <f t="shared" si="106"/>
        <v>games</v>
      </c>
      <c r="T1093" t="str">
        <f t="shared" si="107"/>
        <v>video games</v>
      </c>
    </row>
    <row r="1094" spans="1:20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102"/>
        <v>1</v>
      </c>
      <c r="P1094">
        <f t="shared" si="103"/>
        <v>3</v>
      </c>
      <c r="Q1094" s="8">
        <f t="shared" si="104"/>
        <v>41250.025902777779</v>
      </c>
      <c r="R1094" s="8">
        <f t="shared" si="105"/>
        <v>41280.025902777779</v>
      </c>
      <c r="S1094" t="str">
        <f t="shared" si="106"/>
        <v>games</v>
      </c>
      <c r="T1094" t="str">
        <f t="shared" si="107"/>
        <v>video games</v>
      </c>
    </row>
    <row r="1095" spans="1:20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102"/>
        <v>14</v>
      </c>
      <c r="P1095">
        <f t="shared" si="103"/>
        <v>10.56</v>
      </c>
      <c r="Q1095" s="8">
        <f t="shared" si="104"/>
        <v>42396.973807870367</v>
      </c>
      <c r="R1095" s="8">
        <f t="shared" si="105"/>
        <v>42411.973807870367</v>
      </c>
      <c r="S1095" t="str">
        <f t="shared" si="106"/>
        <v>games</v>
      </c>
      <c r="T1095" t="str">
        <f t="shared" si="107"/>
        <v>video games</v>
      </c>
    </row>
    <row r="1096" spans="1:20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102"/>
        <v>18</v>
      </c>
      <c r="P1096">
        <f t="shared" si="103"/>
        <v>122</v>
      </c>
      <c r="Q1096" s="8">
        <f t="shared" si="104"/>
        <v>40795.713344907403</v>
      </c>
      <c r="R1096" s="8">
        <f t="shared" si="105"/>
        <v>40825.713344907403</v>
      </c>
      <c r="S1096" t="str">
        <f t="shared" si="106"/>
        <v>games</v>
      </c>
      <c r="T1096" t="str">
        <f t="shared" si="107"/>
        <v>video games</v>
      </c>
    </row>
    <row r="1097" spans="1:20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102"/>
        <v>5</v>
      </c>
      <c r="P1097">
        <f t="shared" si="103"/>
        <v>267.81</v>
      </c>
      <c r="Q1097" s="8">
        <f t="shared" si="104"/>
        <v>41486.537268518521</v>
      </c>
      <c r="R1097" s="8">
        <f t="shared" si="105"/>
        <v>41516.537268518521</v>
      </c>
      <c r="S1097" t="str">
        <f t="shared" si="106"/>
        <v>games</v>
      </c>
      <c r="T1097" t="str">
        <f t="shared" si="107"/>
        <v>video games</v>
      </c>
    </row>
    <row r="1098" spans="1:20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102"/>
        <v>18</v>
      </c>
      <c r="P1098">
        <f t="shared" si="103"/>
        <v>74.209999999999994</v>
      </c>
      <c r="Q1098" s="8">
        <f t="shared" si="104"/>
        <v>41885.51798611111</v>
      </c>
      <c r="R1098" s="8">
        <f t="shared" si="105"/>
        <v>41916.145833333336</v>
      </c>
      <c r="S1098" t="str">
        <f t="shared" si="106"/>
        <v>games</v>
      </c>
      <c r="T1098" t="str">
        <f t="shared" si="107"/>
        <v>video games</v>
      </c>
    </row>
    <row r="1099" spans="1:20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102"/>
        <v>0</v>
      </c>
      <c r="P1099">
        <f t="shared" si="103"/>
        <v>6.71</v>
      </c>
      <c r="Q1099" s="8">
        <f t="shared" si="104"/>
        <v>41660.792557870373</v>
      </c>
      <c r="R1099" s="8">
        <f t="shared" si="105"/>
        <v>41700.792557870373</v>
      </c>
      <c r="S1099" t="str">
        <f t="shared" si="106"/>
        <v>games</v>
      </c>
      <c r="T1099" t="str">
        <f t="shared" si="107"/>
        <v>video games</v>
      </c>
    </row>
    <row r="1100" spans="1:20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102"/>
        <v>7</v>
      </c>
      <c r="P1100">
        <f t="shared" si="103"/>
        <v>81.95</v>
      </c>
      <c r="Q1100" s="8">
        <f t="shared" si="104"/>
        <v>41712.762673611112</v>
      </c>
      <c r="R1100" s="8">
        <f t="shared" si="105"/>
        <v>41742.762673611112</v>
      </c>
      <c r="S1100" t="str">
        <f t="shared" si="106"/>
        <v>games</v>
      </c>
      <c r="T1100" t="str">
        <f t="shared" si="107"/>
        <v>video games</v>
      </c>
    </row>
    <row r="1101" spans="1:20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102"/>
        <v>1</v>
      </c>
      <c r="P1101">
        <f t="shared" si="103"/>
        <v>25</v>
      </c>
      <c r="Q1101" s="8">
        <f t="shared" si="104"/>
        <v>42107.836435185185</v>
      </c>
      <c r="R1101" s="8">
        <f t="shared" si="105"/>
        <v>42137.836435185185</v>
      </c>
      <c r="S1101" t="str">
        <f t="shared" si="106"/>
        <v>games</v>
      </c>
      <c r="T1101" t="str">
        <f t="shared" si="107"/>
        <v>video games</v>
      </c>
    </row>
    <row r="1102" spans="1:20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102"/>
        <v>3</v>
      </c>
      <c r="P1102">
        <f t="shared" si="103"/>
        <v>10</v>
      </c>
      <c r="Q1102" s="8">
        <f t="shared" si="104"/>
        <v>42384.110775462963</v>
      </c>
      <c r="R1102" s="8">
        <f t="shared" si="105"/>
        <v>42414.110775462963</v>
      </c>
      <c r="S1102" t="str">
        <f t="shared" si="106"/>
        <v>games</v>
      </c>
      <c r="T1102" t="str">
        <f t="shared" si="107"/>
        <v>video games</v>
      </c>
    </row>
    <row r="1103" spans="1:20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102"/>
        <v>0</v>
      </c>
      <c r="P1103">
        <f t="shared" si="103"/>
        <v>6.83</v>
      </c>
      <c r="Q1103" s="8">
        <f t="shared" si="104"/>
        <v>42538.77243055556</v>
      </c>
      <c r="R1103" s="8">
        <f t="shared" si="105"/>
        <v>42565.758333333331</v>
      </c>
      <c r="S1103" t="str">
        <f t="shared" si="106"/>
        <v>games</v>
      </c>
      <c r="T1103" t="str">
        <f t="shared" si="107"/>
        <v>video games</v>
      </c>
    </row>
    <row r="1104" spans="1:20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102"/>
        <v>5</v>
      </c>
      <c r="P1104">
        <f t="shared" si="103"/>
        <v>17.71</v>
      </c>
      <c r="Q1104" s="8">
        <f t="shared" si="104"/>
        <v>41577.045428240745</v>
      </c>
      <c r="R1104" s="8">
        <f t="shared" si="105"/>
        <v>41617.249305555553</v>
      </c>
      <c r="S1104" t="str">
        <f t="shared" si="106"/>
        <v>games</v>
      </c>
      <c r="T1104" t="str">
        <f t="shared" si="107"/>
        <v>video games</v>
      </c>
    </row>
    <row r="1105" spans="1:20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102"/>
        <v>2</v>
      </c>
      <c r="P1105">
        <f t="shared" si="103"/>
        <v>16.2</v>
      </c>
      <c r="Q1105" s="8">
        <f t="shared" si="104"/>
        <v>42479.22210648148</v>
      </c>
      <c r="R1105" s="8">
        <f t="shared" si="105"/>
        <v>42539.22210648148</v>
      </c>
      <c r="S1105" t="str">
        <f t="shared" si="106"/>
        <v>games</v>
      </c>
      <c r="T1105" t="str">
        <f t="shared" si="107"/>
        <v>video games</v>
      </c>
    </row>
    <row r="1106" spans="1:20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102"/>
        <v>5</v>
      </c>
      <c r="P1106">
        <f t="shared" si="103"/>
        <v>80.3</v>
      </c>
      <c r="Q1106" s="8">
        <f t="shared" si="104"/>
        <v>41771.40996527778</v>
      </c>
      <c r="R1106" s="8">
        <f t="shared" si="105"/>
        <v>41801.40996527778</v>
      </c>
      <c r="S1106" t="str">
        <f t="shared" si="106"/>
        <v>games</v>
      </c>
      <c r="T1106" t="str">
        <f t="shared" si="107"/>
        <v>video games</v>
      </c>
    </row>
    <row r="1107" spans="1:20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102"/>
        <v>0</v>
      </c>
      <c r="P1107">
        <f t="shared" si="103"/>
        <v>71.55</v>
      </c>
      <c r="Q1107" s="8">
        <f t="shared" si="104"/>
        <v>41692.135729166665</v>
      </c>
      <c r="R1107" s="8">
        <f t="shared" si="105"/>
        <v>41722.0940625</v>
      </c>
      <c r="S1107" t="str">
        <f t="shared" si="106"/>
        <v>games</v>
      </c>
      <c r="T1107" t="str">
        <f t="shared" si="107"/>
        <v>video games</v>
      </c>
    </row>
    <row r="1108" spans="1:20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102"/>
        <v>41</v>
      </c>
      <c r="P1108">
        <f t="shared" si="103"/>
        <v>23.57</v>
      </c>
      <c r="Q1108" s="8">
        <f t="shared" si="104"/>
        <v>40973.740451388891</v>
      </c>
      <c r="R1108" s="8">
        <f t="shared" si="105"/>
        <v>41003.698784722219</v>
      </c>
      <c r="S1108" t="str">
        <f t="shared" si="106"/>
        <v>games</v>
      </c>
      <c r="T1108" t="str">
        <f t="shared" si="107"/>
        <v>video games</v>
      </c>
    </row>
    <row r="1109" spans="1:20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102"/>
        <v>0</v>
      </c>
      <c r="P1109" t="e">
        <f t="shared" si="103"/>
        <v>#DIV/0!</v>
      </c>
      <c r="Q1109" s="8">
        <f t="shared" si="104"/>
        <v>41813.861388888887</v>
      </c>
      <c r="R1109" s="8">
        <f t="shared" si="105"/>
        <v>41843.861388888887</v>
      </c>
      <c r="S1109" t="str">
        <f t="shared" si="106"/>
        <v>games</v>
      </c>
      <c r="T1109" t="str">
        <f t="shared" si="107"/>
        <v>video games</v>
      </c>
    </row>
    <row r="1110" spans="1:20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102"/>
        <v>3</v>
      </c>
      <c r="P1110">
        <f t="shared" si="103"/>
        <v>34.880000000000003</v>
      </c>
      <c r="Q1110" s="8">
        <f t="shared" si="104"/>
        <v>40952.636979166666</v>
      </c>
      <c r="R1110" s="8">
        <f t="shared" si="105"/>
        <v>41012.595312500001</v>
      </c>
      <c r="S1110" t="str">
        <f t="shared" si="106"/>
        <v>games</v>
      </c>
      <c r="T1110" t="str">
        <f t="shared" si="107"/>
        <v>video games</v>
      </c>
    </row>
    <row r="1111" spans="1:20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102"/>
        <v>0</v>
      </c>
      <c r="P1111">
        <f t="shared" si="103"/>
        <v>15</v>
      </c>
      <c r="Q1111" s="8">
        <f t="shared" si="104"/>
        <v>42662.752199074079</v>
      </c>
      <c r="R1111" s="8">
        <f t="shared" si="105"/>
        <v>42692.793865740736</v>
      </c>
      <c r="S1111" t="str">
        <f t="shared" si="106"/>
        <v>games</v>
      </c>
      <c r="T1111" t="str">
        <f t="shared" si="107"/>
        <v>video games</v>
      </c>
    </row>
    <row r="1112" spans="1:20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102"/>
        <v>1</v>
      </c>
      <c r="P1112">
        <f t="shared" si="103"/>
        <v>23.18</v>
      </c>
      <c r="Q1112" s="8">
        <f t="shared" si="104"/>
        <v>41220.933124999996</v>
      </c>
      <c r="R1112" s="8">
        <f t="shared" si="105"/>
        <v>41250.933124999996</v>
      </c>
      <c r="S1112" t="str">
        <f t="shared" si="106"/>
        <v>games</v>
      </c>
      <c r="T1112" t="str">
        <f t="shared" si="107"/>
        <v>video games</v>
      </c>
    </row>
    <row r="1113" spans="1:20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102"/>
        <v>0</v>
      </c>
      <c r="P1113">
        <f t="shared" si="103"/>
        <v>1</v>
      </c>
      <c r="Q1113" s="8">
        <f t="shared" si="104"/>
        <v>42347.203587962969</v>
      </c>
      <c r="R1113" s="8">
        <f t="shared" si="105"/>
        <v>42377.203587962969</v>
      </c>
      <c r="S1113" t="str">
        <f t="shared" si="106"/>
        <v>games</v>
      </c>
      <c r="T1113" t="str">
        <f t="shared" si="107"/>
        <v>video games</v>
      </c>
    </row>
    <row r="1114" spans="1:20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102"/>
        <v>36</v>
      </c>
      <c r="P1114">
        <f t="shared" si="103"/>
        <v>100.23</v>
      </c>
      <c r="Q1114" s="8">
        <f t="shared" si="104"/>
        <v>41963.759386574078</v>
      </c>
      <c r="R1114" s="8">
        <f t="shared" si="105"/>
        <v>42023.354166666672</v>
      </c>
      <c r="S1114" t="str">
        <f t="shared" si="106"/>
        <v>games</v>
      </c>
      <c r="T1114" t="str">
        <f t="shared" si="107"/>
        <v>video games</v>
      </c>
    </row>
    <row r="1115" spans="1:20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102"/>
        <v>1</v>
      </c>
      <c r="P1115">
        <f t="shared" si="103"/>
        <v>5</v>
      </c>
      <c r="Q1115" s="8">
        <f t="shared" si="104"/>
        <v>41835.977083333331</v>
      </c>
      <c r="R1115" s="8">
        <f t="shared" si="105"/>
        <v>41865.977083333331</v>
      </c>
      <c r="S1115" t="str">
        <f t="shared" si="106"/>
        <v>games</v>
      </c>
      <c r="T1115" t="str">
        <f t="shared" si="107"/>
        <v>video games</v>
      </c>
    </row>
    <row r="1116" spans="1:20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102"/>
        <v>0</v>
      </c>
      <c r="P1116">
        <f t="shared" si="103"/>
        <v>3.33</v>
      </c>
      <c r="Q1116" s="8">
        <f t="shared" si="104"/>
        <v>41526.345914351856</v>
      </c>
      <c r="R1116" s="8">
        <f t="shared" si="105"/>
        <v>41556.345914351856</v>
      </c>
      <c r="S1116" t="str">
        <f t="shared" si="106"/>
        <v>games</v>
      </c>
      <c r="T1116" t="str">
        <f t="shared" si="107"/>
        <v>video games</v>
      </c>
    </row>
    <row r="1117" spans="1:20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102"/>
        <v>0</v>
      </c>
      <c r="P1117">
        <f t="shared" si="103"/>
        <v>13.25</v>
      </c>
      <c r="Q1117" s="8">
        <f t="shared" si="104"/>
        <v>42429.695543981477</v>
      </c>
      <c r="R1117" s="8">
        <f t="shared" si="105"/>
        <v>42459.653877314813</v>
      </c>
      <c r="S1117" t="str">
        <f t="shared" si="106"/>
        <v>games</v>
      </c>
      <c r="T1117" t="str">
        <f t="shared" si="107"/>
        <v>video games</v>
      </c>
    </row>
    <row r="1118" spans="1:20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102"/>
        <v>0</v>
      </c>
      <c r="P1118">
        <f t="shared" si="103"/>
        <v>17.850000000000001</v>
      </c>
      <c r="Q1118" s="8">
        <f t="shared" si="104"/>
        <v>41009.847314814811</v>
      </c>
      <c r="R1118" s="8">
        <f t="shared" si="105"/>
        <v>41069.847314814811</v>
      </c>
      <c r="S1118" t="str">
        <f t="shared" si="106"/>
        <v>games</v>
      </c>
      <c r="T1118" t="str">
        <f t="shared" si="107"/>
        <v>video games</v>
      </c>
    </row>
    <row r="1119" spans="1:20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102"/>
        <v>8</v>
      </c>
      <c r="P1119">
        <f t="shared" si="103"/>
        <v>10.38</v>
      </c>
      <c r="Q1119" s="8">
        <f t="shared" si="104"/>
        <v>42333.598530092597</v>
      </c>
      <c r="R1119" s="8">
        <f t="shared" si="105"/>
        <v>42363.598530092597</v>
      </c>
      <c r="S1119" t="str">
        <f t="shared" si="106"/>
        <v>games</v>
      </c>
      <c r="T1119" t="str">
        <f t="shared" si="107"/>
        <v>video games</v>
      </c>
    </row>
    <row r="1120" spans="1:20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102"/>
        <v>2</v>
      </c>
      <c r="P1120">
        <f t="shared" si="103"/>
        <v>36.33</v>
      </c>
      <c r="Q1120" s="8">
        <f t="shared" si="104"/>
        <v>41704.16642361111</v>
      </c>
      <c r="R1120" s="8">
        <f t="shared" si="105"/>
        <v>41734.124756944446</v>
      </c>
      <c r="S1120" t="str">
        <f t="shared" si="106"/>
        <v>games</v>
      </c>
      <c r="T1120" t="str">
        <f t="shared" si="107"/>
        <v>video games</v>
      </c>
    </row>
    <row r="1121" spans="1:20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102"/>
        <v>0</v>
      </c>
      <c r="P1121">
        <f t="shared" si="103"/>
        <v>5</v>
      </c>
      <c r="Q1121" s="8">
        <f t="shared" si="104"/>
        <v>41722.792407407411</v>
      </c>
      <c r="R1121" s="8">
        <f t="shared" si="105"/>
        <v>41735.792407407411</v>
      </c>
      <c r="S1121" t="str">
        <f t="shared" si="106"/>
        <v>games</v>
      </c>
      <c r="T1121" t="str">
        <f t="shared" si="107"/>
        <v>video games</v>
      </c>
    </row>
    <row r="1122" spans="1:20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102"/>
        <v>0</v>
      </c>
      <c r="P1122" t="e">
        <f t="shared" si="103"/>
        <v>#DIV/0!</v>
      </c>
      <c r="Q1122" s="8">
        <f t="shared" si="104"/>
        <v>40799.872685185182</v>
      </c>
      <c r="R1122" s="8">
        <f t="shared" si="105"/>
        <v>40844.872685185182</v>
      </c>
      <c r="S1122" t="str">
        <f t="shared" si="106"/>
        <v>games</v>
      </c>
      <c r="T1122" t="str">
        <f t="shared" si="107"/>
        <v>video games</v>
      </c>
    </row>
    <row r="1123" spans="1:20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102"/>
        <v>0</v>
      </c>
      <c r="P1123">
        <f t="shared" si="103"/>
        <v>5.8</v>
      </c>
      <c r="Q1123" s="8">
        <f t="shared" si="104"/>
        <v>42412.934212962966</v>
      </c>
      <c r="R1123" s="8">
        <f t="shared" si="105"/>
        <v>42442.892546296294</v>
      </c>
      <c r="S1123" t="str">
        <f t="shared" si="106"/>
        <v>games</v>
      </c>
      <c r="T1123" t="str">
        <f t="shared" si="107"/>
        <v>video games</v>
      </c>
    </row>
    <row r="1124" spans="1:20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102"/>
        <v>0</v>
      </c>
      <c r="P1124" t="e">
        <f t="shared" si="103"/>
        <v>#DIV/0!</v>
      </c>
      <c r="Q1124" s="8">
        <f t="shared" si="104"/>
        <v>41410.703993055555</v>
      </c>
      <c r="R1124" s="8">
        <f t="shared" si="105"/>
        <v>41424.703993055555</v>
      </c>
      <c r="S1124" t="str">
        <f t="shared" si="106"/>
        <v>games</v>
      </c>
      <c r="T1124" t="str">
        <f t="shared" si="107"/>
        <v>video games</v>
      </c>
    </row>
    <row r="1125" spans="1:20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102"/>
        <v>0</v>
      </c>
      <c r="P1125">
        <f t="shared" si="103"/>
        <v>3.67</v>
      </c>
      <c r="Q1125" s="8">
        <f t="shared" si="104"/>
        <v>41718.5237037037</v>
      </c>
      <c r="R1125" s="8">
        <f t="shared" si="105"/>
        <v>41748.5237037037</v>
      </c>
      <c r="S1125" t="str">
        <f t="shared" si="106"/>
        <v>games</v>
      </c>
      <c r="T1125" t="str">
        <f t="shared" si="107"/>
        <v>video games</v>
      </c>
    </row>
    <row r="1126" spans="1:20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102"/>
        <v>0</v>
      </c>
      <c r="P1126">
        <f t="shared" si="103"/>
        <v>60.71</v>
      </c>
      <c r="Q1126" s="8">
        <f t="shared" si="104"/>
        <v>42094.667256944449</v>
      </c>
      <c r="R1126" s="8">
        <f t="shared" si="105"/>
        <v>42124.667256944449</v>
      </c>
      <c r="S1126" t="str">
        <f t="shared" si="106"/>
        <v>games</v>
      </c>
      <c r="T1126" t="str">
        <f t="shared" si="107"/>
        <v>mobile games</v>
      </c>
    </row>
    <row r="1127" spans="1:20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102"/>
        <v>0</v>
      </c>
      <c r="P1127" t="e">
        <f t="shared" si="103"/>
        <v>#DIV/0!</v>
      </c>
      <c r="Q1127" s="8">
        <f t="shared" si="104"/>
        <v>42212.624189814815</v>
      </c>
      <c r="R1127" s="8">
        <f t="shared" si="105"/>
        <v>42272.624189814815</v>
      </c>
      <c r="S1127" t="str">
        <f t="shared" si="106"/>
        <v>games</v>
      </c>
      <c r="T1127" t="str">
        <f t="shared" si="107"/>
        <v>mobile games</v>
      </c>
    </row>
    <row r="1128" spans="1:20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102"/>
        <v>1</v>
      </c>
      <c r="P1128">
        <f t="shared" si="103"/>
        <v>5</v>
      </c>
      <c r="Q1128" s="8">
        <f t="shared" si="104"/>
        <v>42535.327476851846</v>
      </c>
      <c r="R1128" s="8">
        <f t="shared" si="105"/>
        <v>42565.327476851846</v>
      </c>
      <c r="S1128" t="str">
        <f t="shared" si="106"/>
        <v>games</v>
      </c>
      <c r="T1128" t="str">
        <f t="shared" si="107"/>
        <v>mobile games</v>
      </c>
    </row>
    <row r="1129" spans="1:20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102"/>
        <v>2</v>
      </c>
      <c r="P1129">
        <f t="shared" si="103"/>
        <v>25.43</v>
      </c>
      <c r="Q1129" s="8">
        <f t="shared" si="104"/>
        <v>41926.854166666664</v>
      </c>
      <c r="R1129" s="8">
        <f t="shared" si="105"/>
        <v>41957.895833333328</v>
      </c>
      <c r="S1129" t="str">
        <f t="shared" si="106"/>
        <v>games</v>
      </c>
      <c r="T1129" t="str">
        <f t="shared" si="107"/>
        <v>mobile games</v>
      </c>
    </row>
    <row r="1130" spans="1:20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102"/>
        <v>0</v>
      </c>
      <c r="P1130">
        <f t="shared" si="103"/>
        <v>1</v>
      </c>
      <c r="Q1130" s="8">
        <f t="shared" si="104"/>
        <v>41828.649502314816</v>
      </c>
      <c r="R1130" s="8">
        <f t="shared" si="105"/>
        <v>41858.649502314816</v>
      </c>
      <c r="S1130" t="str">
        <f t="shared" si="106"/>
        <v>games</v>
      </c>
      <c r="T1130" t="str">
        <f t="shared" si="107"/>
        <v>mobile games</v>
      </c>
    </row>
    <row r="1131" spans="1:20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102"/>
        <v>0</v>
      </c>
      <c r="P1131">
        <f t="shared" si="103"/>
        <v>10.5</v>
      </c>
      <c r="Q1131" s="8">
        <f t="shared" si="104"/>
        <v>42496.264965277776</v>
      </c>
      <c r="R1131" s="8">
        <f t="shared" si="105"/>
        <v>42526.264965277776</v>
      </c>
      <c r="S1131" t="str">
        <f t="shared" si="106"/>
        <v>games</v>
      </c>
      <c r="T1131" t="str">
        <f t="shared" si="107"/>
        <v>mobile games</v>
      </c>
    </row>
    <row r="1132" spans="1:20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102"/>
        <v>0</v>
      </c>
      <c r="P1132">
        <f t="shared" si="103"/>
        <v>3.67</v>
      </c>
      <c r="Q1132" s="8">
        <f t="shared" si="104"/>
        <v>41908.996527777781</v>
      </c>
      <c r="R1132" s="8">
        <f t="shared" si="105"/>
        <v>41969.038194444445</v>
      </c>
      <c r="S1132" t="str">
        <f t="shared" si="106"/>
        <v>games</v>
      </c>
      <c r="T1132" t="str">
        <f t="shared" si="107"/>
        <v>mobile games</v>
      </c>
    </row>
    <row r="1133" spans="1:20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102"/>
        <v>0</v>
      </c>
      <c r="P1133" t="e">
        <f t="shared" si="103"/>
        <v>#DIV/0!</v>
      </c>
      <c r="Q1133" s="8">
        <f t="shared" si="104"/>
        <v>42332.908194444448</v>
      </c>
      <c r="R1133" s="8">
        <f t="shared" si="105"/>
        <v>42362.908194444448</v>
      </c>
      <c r="S1133" t="str">
        <f t="shared" si="106"/>
        <v>games</v>
      </c>
      <c r="T1133" t="str">
        <f t="shared" si="107"/>
        <v>mobile games</v>
      </c>
    </row>
    <row r="1134" spans="1:20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102"/>
        <v>14</v>
      </c>
      <c r="P1134">
        <f t="shared" si="103"/>
        <v>110.62</v>
      </c>
      <c r="Q1134" s="8">
        <f t="shared" si="104"/>
        <v>42706.115405092598</v>
      </c>
      <c r="R1134" s="8">
        <f t="shared" si="105"/>
        <v>42736.115405092598</v>
      </c>
      <c r="S1134" t="str">
        <f t="shared" si="106"/>
        <v>games</v>
      </c>
      <c r="T1134" t="str">
        <f t="shared" si="107"/>
        <v>mobile games</v>
      </c>
    </row>
    <row r="1135" spans="1:20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102"/>
        <v>1</v>
      </c>
      <c r="P1135">
        <f t="shared" si="103"/>
        <v>20</v>
      </c>
      <c r="Q1135" s="8">
        <f t="shared" si="104"/>
        <v>41821.407187500001</v>
      </c>
      <c r="R1135" s="8">
        <f t="shared" si="105"/>
        <v>41851.407187500001</v>
      </c>
      <c r="S1135" t="str">
        <f t="shared" si="106"/>
        <v>games</v>
      </c>
      <c r="T1135" t="str">
        <f t="shared" si="107"/>
        <v>mobile games</v>
      </c>
    </row>
    <row r="1136" spans="1:20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102"/>
        <v>0</v>
      </c>
      <c r="P1136">
        <f t="shared" si="103"/>
        <v>1</v>
      </c>
      <c r="Q1136" s="8">
        <f t="shared" si="104"/>
        <v>41958.285046296296</v>
      </c>
      <c r="R1136" s="8">
        <f t="shared" si="105"/>
        <v>41972.189583333333</v>
      </c>
      <c r="S1136" t="str">
        <f t="shared" si="106"/>
        <v>games</v>
      </c>
      <c r="T1136" t="str">
        <f t="shared" si="107"/>
        <v>mobile games</v>
      </c>
    </row>
    <row r="1137" spans="1:20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102"/>
        <v>5</v>
      </c>
      <c r="P1137">
        <f t="shared" si="103"/>
        <v>50</v>
      </c>
      <c r="Q1137" s="8">
        <f t="shared" si="104"/>
        <v>42558.989513888882</v>
      </c>
      <c r="R1137" s="8">
        <f t="shared" si="105"/>
        <v>42588.989513888882</v>
      </c>
      <c r="S1137" t="str">
        <f t="shared" si="106"/>
        <v>games</v>
      </c>
      <c r="T1137" t="str">
        <f t="shared" si="107"/>
        <v>mobile games</v>
      </c>
    </row>
    <row r="1138" spans="1:20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102"/>
        <v>6</v>
      </c>
      <c r="P1138">
        <f t="shared" si="103"/>
        <v>45</v>
      </c>
      <c r="Q1138" s="8">
        <f t="shared" si="104"/>
        <v>42327.671631944439</v>
      </c>
      <c r="R1138" s="8">
        <f t="shared" si="105"/>
        <v>42357.671631944439</v>
      </c>
      <c r="S1138" t="str">
        <f t="shared" si="106"/>
        <v>games</v>
      </c>
      <c r="T1138" t="str">
        <f t="shared" si="107"/>
        <v>mobile games</v>
      </c>
    </row>
    <row r="1139" spans="1:20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102"/>
        <v>40</v>
      </c>
      <c r="P1139">
        <f t="shared" si="103"/>
        <v>253.21</v>
      </c>
      <c r="Q1139" s="8">
        <f t="shared" si="104"/>
        <v>42453.819687499999</v>
      </c>
      <c r="R1139" s="8">
        <f t="shared" si="105"/>
        <v>42483.819687499999</v>
      </c>
      <c r="S1139" t="str">
        <f t="shared" si="106"/>
        <v>games</v>
      </c>
      <c r="T1139" t="str">
        <f t="shared" si="107"/>
        <v>mobile games</v>
      </c>
    </row>
    <row r="1140" spans="1:20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102"/>
        <v>0</v>
      </c>
      <c r="P1140">
        <f t="shared" si="103"/>
        <v>31.25</v>
      </c>
      <c r="Q1140" s="8">
        <f t="shared" si="104"/>
        <v>42736.9066087963</v>
      </c>
      <c r="R1140" s="8">
        <f t="shared" si="105"/>
        <v>42756.9066087963</v>
      </c>
      <c r="S1140" t="str">
        <f t="shared" si="106"/>
        <v>games</v>
      </c>
      <c r="T1140" t="str">
        <f t="shared" si="107"/>
        <v>mobile games</v>
      </c>
    </row>
    <row r="1141" spans="1:20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102"/>
        <v>0</v>
      </c>
      <c r="P1141">
        <f t="shared" si="103"/>
        <v>5</v>
      </c>
      <c r="Q1141" s="8">
        <f t="shared" si="104"/>
        <v>41975.347523148142</v>
      </c>
      <c r="R1141" s="8">
        <f t="shared" si="105"/>
        <v>42005.347523148142</v>
      </c>
      <c r="S1141" t="str">
        <f t="shared" si="106"/>
        <v>games</v>
      </c>
      <c r="T1141" t="str">
        <f t="shared" si="107"/>
        <v>mobile games</v>
      </c>
    </row>
    <row r="1142" spans="1:20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102"/>
        <v>0</v>
      </c>
      <c r="P1142" t="e">
        <f t="shared" si="103"/>
        <v>#DIV/0!</v>
      </c>
      <c r="Q1142" s="8">
        <f t="shared" si="104"/>
        <v>42192.462048611109</v>
      </c>
      <c r="R1142" s="8">
        <f t="shared" si="105"/>
        <v>42222.462048611109</v>
      </c>
      <c r="S1142" t="str">
        <f t="shared" si="106"/>
        <v>games</v>
      </c>
      <c r="T1142" t="str">
        <f t="shared" si="107"/>
        <v>mobile games</v>
      </c>
    </row>
    <row r="1143" spans="1:20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102"/>
        <v>0</v>
      </c>
      <c r="P1143" t="e">
        <f t="shared" si="103"/>
        <v>#DIV/0!</v>
      </c>
      <c r="Q1143" s="8">
        <f t="shared" si="104"/>
        <v>42164.699652777781</v>
      </c>
      <c r="R1143" s="8">
        <f t="shared" si="105"/>
        <v>42194.699652777781</v>
      </c>
      <c r="S1143" t="str">
        <f t="shared" si="106"/>
        <v>games</v>
      </c>
      <c r="T1143" t="str">
        <f t="shared" si="107"/>
        <v>mobile games</v>
      </c>
    </row>
    <row r="1144" spans="1:20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102"/>
        <v>0</v>
      </c>
      <c r="P1144" t="e">
        <f t="shared" si="103"/>
        <v>#DIV/0!</v>
      </c>
      <c r="Q1144" s="8">
        <f t="shared" si="104"/>
        <v>42022.006099537044</v>
      </c>
      <c r="R1144" s="8">
        <f t="shared" si="105"/>
        <v>42052.006099537044</v>
      </c>
      <c r="S1144" t="str">
        <f t="shared" si="106"/>
        <v>games</v>
      </c>
      <c r="T1144" t="str">
        <f t="shared" si="107"/>
        <v>mobile games</v>
      </c>
    </row>
    <row r="1145" spans="1:20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102"/>
        <v>0</v>
      </c>
      <c r="P1145">
        <f t="shared" si="103"/>
        <v>23.25</v>
      </c>
      <c r="Q1145" s="8">
        <f t="shared" si="104"/>
        <v>42325.19358796296</v>
      </c>
      <c r="R1145" s="8">
        <f t="shared" si="105"/>
        <v>42355.19358796296</v>
      </c>
      <c r="S1145" t="str">
        <f t="shared" si="106"/>
        <v>games</v>
      </c>
      <c r="T1145" t="str">
        <f t="shared" si="107"/>
        <v>mobile games</v>
      </c>
    </row>
    <row r="1146" spans="1:20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102"/>
        <v>0</v>
      </c>
      <c r="P1146" t="e">
        <f t="shared" si="103"/>
        <v>#DIV/0!</v>
      </c>
      <c r="Q1146" s="8">
        <f t="shared" si="104"/>
        <v>42093.181944444441</v>
      </c>
      <c r="R1146" s="8">
        <f t="shared" si="105"/>
        <v>42123.181944444441</v>
      </c>
      <c r="S1146" t="str">
        <f t="shared" si="106"/>
        <v>food</v>
      </c>
      <c r="T1146" t="str">
        <f t="shared" si="107"/>
        <v>food trucks</v>
      </c>
    </row>
    <row r="1147" spans="1:20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102"/>
        <v>0</v>
      </c>
      <c r="P1147">
        <f t="shared" si="103"/>
        <v>100</v>
      </c>
      <c r="Q1147" s="8">
        <f t="shared" si="104"/>
        <v>41854.747592592597</v>
      </c>
      <c r="R1147" s="8">
        <f t="shared" si="105"/>
        <v>41914.747592592597</v>
      </c>
      <c r="S1147" t="str">
        <f t="shared" si="106"/>
        <v>food</v>
      </c>
      <c r="T1147" t="str">
        <f t="shared" si="107"/>
        <v>food trucks</v>
      </c>
    </row>
    <row r="1148" spans="1:20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102"/>
        <v>9</v>
      </c>
      <c r="P1148">
        <f t="shared" si="103"/>
        <v>44.17</v>
      </c>
      <c r="Q1148" s="8">
        <f t="shared" si="104"/>
        <v>41723.9533912037</v>
      </c>
      <c r="R1148" s="8">
        <f t="shared" si="105"/>
        <v>41761.9533912037</v>
      </c>
      <c r="S1148" t="str">
        <f t="shared" si="106"/>
        <v>food</v>
      </c>
      <c r="T1148" t="str">
        <f t="shared" si="107"/>
        <v>food trucks</v>
      </c>
    </row>
    <row r="1149" spans="1:20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102"/>
        <v>0</v>
      </c>
      <c r="P1149" t="e">
        <f t="shared" si="103"/>
        <v>#DIV/0!</v>
      </c>
      <c r="Q1149" s="8">
        <f t="shared" si="104"/>
        <v>41871.972025462965</v>
      </c>
      <c r="R1149" s="8">
        <f t="shared" si="105"/>
        <v>41931.972025462965</v>
      </c>
      <c r="S1149" t="str">
        <f t="shared" si="106"/>
        <v>food</v>
      </c>
      <c r="T1149" t="str">
        <f t="shared" si="107"/>
        <v>food trucks</v>
      </c>
    </row>
    <row r="1150" spans="1:20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102"/>
        <v>0</v>
      </c>
      <c r="P1150">
        <f t="shared" si="103"/>
        <v>24.33</v>
      </c>
      <c r="Q1150" s="8">
        <f t="shared" si="104"/>
        <v>42675.171076388884</v>
      </c>
      <c r="R1150" s="8">
        <f t="shared" si="105"/>
        <v>42705.212743055556</v>
      </c>
      <c r="S1150" t="str">
        <f t="shared" si="106"/>
        <v>food</v>
      </c>
      <c r="T1150" t="str">
        <f t="shared" si="107"/>
        <v>food trucks</v>
      </c>
    </row>
    <row r="1151" spans="1:20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102"/>
        <v>0</v>
      </c>
      <c r="P1151">
        <f t="shared" si="103"/>
        <v>37.5</v>
      </c>
      <c r="Q1151" s="8">
        <f t="shared" si="104"/>
        <v>42507.71025462963</v>
      </c>
      <c r="R1151" s="8">
        <f t="shared" si="105"/>
        <v>42537.71025462963</v>
      </c>
      <c r="S1151" t="str">
        <f t="shared" si="106"/>
        <v>food</v>
      </c>
      <c r="T1151" t="str">
        <f t="shared" si="107"/>
        <v>food trucks</v>
      </c>
    </row>
    <row r="1152" spans="1:20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102"/>
        <v>10</v>
      </c>
      <c r="P1152">
        <f t="shared" si="103"/>
        <v>42</v>
      </c>
      <c r="Q1152" s="8">
        <f t="shared" si="104"/>
        <v>42317.954571759255</v>
      </c>
      <c r="R1152" s="8">
        <f t="shared" si="105"/>
        <v>42377.954571759255</v>
      </c>
      <c r="S1152" t="str">
        <f t="shared" si="106"/>
        <v>food</v>
      </c>
      <c r="T1152" t="str">
        <f t="shared" si="107"/>
        <v>food trucks</v>
      </c>
    </row>
    <row r="1153" spans="1:20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102"/>
        <v>0</v>
      </c>
      <c r="P1153" t="e">
        <f t="shared" si="103"/>
        <v>#DIV/0!</v>
      </c>
      <c r="Q1153" s="8">
        <f t="shared" si="104"/>
        <v>42224.102581018517</v>
      </c>
      <c r="R1153" s="8">
        <f t="shared" si="105"/>
        <v>42254.102581018517</v>
      </c>
      <c r="S1153" t="str">
        <f t="shared" si="106"/>
        <v>food</v>
      </c>
      <c r="T1153" t="str">
        <f t="shared" si="107"/>
        <v>food trucks</v>
      </c>
    </row>
    <row r="1154" spans="1:20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102"/>
        <v>6</v>
      </c>
      <c r="P1154">
        <f t="shared" si="103"/>
        <v>60.73</v>
      </c>
      <c r="Q1154" s="8">
        <f t="shared" si="104"/>
        <v>42109.709629629629</v>
      </c>
      <c r="R1154" s="8">
        <f t="shared" si="105"/>
        <v>42139.709629629629</v>
      </c>
      <c r="S1154" t="str">
        <f t="shared" si="106"/>
        <v>food</v>
      </c>
      <c r="T1154" t="str">
        <f t="shared" si="107"/>
        <v>food trucks</v>
      </c>
    </row>
    <row r="1155" spans="1:20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108">ROUND(E1155/D1155*100,0)</f>
        <v>1</v>
      </c>
      <c r="P1155">
        <f t="shared" ref="P1155:P1218" si="109">ROUND(E1155/L1155,2)</f>
        <v>50</v>
      </c>
      <c r="Q1155" s="8">
        <f t="shared" ref="Q1155:Q1218" si="110">(((J1155/60)/60)/24)+DATE(1970,1,1)</f>
        <v>42143.714178240742</v>
      </c>
      <c r="R1155" s="8">
        <f t="shared" ref="R1155:R1218" si="111">(((I1155/60)/60)/24)+DATE(1970,1,1)</f>
        <v>42173.714178240742</v>
      </c>
      <c r="S1155" t="str">
        <f t="shared" ref="S1155:S1218" si="112">LEFT(N1155,SEARCH("/",N1155)-1)</f>
        <v>food</v>
      </c>
      <c r="T1155" t="str">
        <f t="shared" ref="T1155:T1218" si="113">RIGHT(N1155,LEN(N1155)-SEARCH("/",N1155))</f>
        <v>food trucks</v>
      </c>
    </row>
    <row r="1156" spans="1:20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108"/>
        <v>7</v>
      </c>
      <c r="P1156">
        <f t="shared" si="109"/>
        <v>108.33</v>
      </c>
      <c r="Q1156" s="8">
        <f t="shared" si="110"/>
        <v>42223.108865740738</v>
      </c>
      <c r="R1156" s="8">
        <f t="shared" si="111"/>
        <v>42253.108865740738</v>
      </c>
      <c r="S1156" t="str">
        <f t="shared" si="112"/>
        <v>food</v>
      </c>
      <c r="T1156" t="str">
        <f t="shared" si="113"/>
        <v>food trucks</v>
      </c>
    </row>
    <row r="1157" spans="1:20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108"/>
        <v>1</v>
      </c>
      <c r="P1157">
        <f t="shared" si="109"/>
        <v>23.5</v>
      </c>
      <c r="Q1157" s="8">
        <f t="shared" si="110"/>
        <v>41835.763981481483</v>
      </c>
      <c r="R1157" s="8">
        <f t="shared" si="111"/>
        <v>41865.763981481483</v>
      </c>
      <c r="S1157" t="str">
        <f t="shared" si="112"/>
        <v>food</v>
      </c>
      <c r="T1157" t="str">
        <f t="shared" si="113"/>
        <v>food trucks</v>
      </c>
    </row>
    <row r="1158" spans="1:20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108"/>
        <v>0</v>
      </c>
      <c r="P1158" t="e">
        <f t="shared" si="109"/>
        <v>#DIV/0!</v>
      </c>
      <c r="Q1158" s="8">
        <f t="shared" si="110"/>
        <v>42029.07131944444</v>
      </c>
      <c r="R1158" s="8">
        <f t="shared" si="111"/>
        <v>42059.07131944444</v>
      </c>
      <c r="S1158" t="str">
        <f t="shared" si="112"/>
        <v>food</v>
      </c>
      <c r="T1158" t="str">
        <f t="shared" si="113"/>
        <v>food trucks</v>
      </c>
    </row>
    <row r="1159" spans="1:20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108"/>
        <v>2</v>
      </c>
      <c r="P1159">
        <f t="shared" si="109"/>
        <v>50.33</v>
      </c>
      <c r="Q1159" s="8">
        <f t="shared" si="110"/>
        <v>41918.628240740742</v>
      </c>
      <c r="R1159" s="8">
        <f t="shared" si="111"/>
        <v>41978.669907407413</v>
      </c>
      <c r="S1159" t="str">
        <f t="shared" si="112"/>
        <v>food</v>
      </c>
      <c r="T1159" t="str">
        <f t="shared" si="113"/>
        <v>food trucks</v>
      </c>
    </row>
    <row r="1160" spans="1:20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108"/>
        <v>0</v>
      </c>
      <c r="P1160">
        <f t="shared" si="109"/>
        <v>11.67</v>
      </c>
      <c r="Q1160" s="8">
        <f t="shared" si="110"/>
        <v>41952.09175925926</v>
      </c>
      <c r="R1160" s="8">
        <f t="shared" si="111"/>
        <v>41982.09175925926</v>
      </c>
      <c r="S1160" t="str">
        <f t="shared" si="112"/>
        <v>food</v>
      </c>
      <c r="T1160" t="str">
        <f t="shared" si="113"/>
        <v>food trucks</v>
      </c>
    </row>
    <row r="1161" spans="1:20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108"/>
        <v>0</v>
      </c>
      <c r="P1161" t="e">
        <f t="shared" si="109"/>
        <v>#DIV/0!</v>
      </c>
      <c r="Q1161" s="8">
        <f t="shared" si="110"/>
        <v>42154.726446759261</v>
      </c>
      <c r="R1161" s="8">
        <f t="shared" si="111"/>
        <v>42185.65625</v>
      </c>
      <c r="S1161" t="str">
        <f t="shared" si="112"/>
        <v>food</v>
      </c>
      <c r="T1161" t="str">
        <f t="shared" si="113"/>
        <v>food trucks</v>
      </c>
    </row>
    <row r="1162" spans="1:20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108"/>
        <v>4</v>
      </c>
      <c r="P1162">
        <f t="shared" si="109"/>
        <v>60.79</v>
      </c>
      <c r="Q1162" s="8">
        <f t="shared" si="110"/>
        <v>42061.154930555553</v>
      </c>
      <c r="R1162" s="8">
        <f t="shared" si="111"/>
        <v>42091.113263888896</v>
      </c>
      <c r="S1162" t="str">
        <f t="shared" si="112"/>
        <v>food</v>
      </c>
      <c r="T1162" t="str">
        <f t="shared" si="113"/>
        <v>food trucks</v>
      </c>
    </row>
    <row r="1163" spans="1:20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108"/>
        <v>0</v>
      </c>
      <c r="P1163" t="e">
        <f t="shared" si="109"/>
        <v>#DIV/0!</v>
      </c>
      <c r="Q1163" s="8">
        <f t="shared" si="110"/>
        <v>42122.629502314812</v>
      </c>
      <c r="R1163" s="8">
        <f t="shared" si="111"/>
        <v>42143.629502314812</v>
      </c>
      <c r="S1163" t="str">
        <f t="shared" si="112"/>
        <v>food</v>
      </c>
      <c r="T1163" t="str">
        <f t="shared" si="113"/>
        <v>food trucks</v>
      </c>
    </row>
    <row r="1164" spans="1:20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108"/>
        <v>0</v>
      </c>
      <c r="P1164">
        <f t="shared" si="109"/>
        <v>17.5</v>
      </c>
      <c r="Q1164" s="8">
        <f t="shared" si="110"/>
        <v>41876.683611111112</v>
      </c>
      <c r="R1164" s="8">
        <f t="shared" si="111"/>
        <v>41907.683611111112</v>
      </c>
      <c r="S1164" t="str">
        <f t="shared" si="112"/>
        <v>food</v>
      </c>
      <c r="T1164" t="str">
        <f t="shared" si="113"/>
        <v>food trucks</v>
      </c>
    </row>
    <row r="1165" spans="1:20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108"/>
        <v>0</v>
      </c>
      <c r="P1165" t="e">
        <f t="shared" si="109"/>
        <v>#DIV/0!</v>
      </c>
      <c r="Q1165" s="8">
        <f t="shared" si="110"/>
        <v>41830.723611111112</v>
      </c>
      <c r="R1165" s="8">
        <f t="shared" si="111"/>
        <v>41860.723611111112</v>
      </c>
      <c r="S1165" t="str">
        <f t="shared" si="112"/>
        <v>food</v>
      </c>
      <c r="T1165" t="str">
        <f t="shared" si="113"/>
        <v>food trucks</v>
      </c>
    </row>
    <row r="1166" spans="1:20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108"/>
        <v>0</v>
      </c>
      <c r="P1166" t="e">
        <f t="shared" si="109"/>
        <v>#DIV/0!</v>
      </c>
      <c r="Q1166" s="8">
        <f t="shared" si="110"/>
        <v>42509.724328703705</v>
      </c>
      <c r="R1166" s="8">
        <f t="shared" si="111"/>
        <v>42539.724328703705</v>
      </c>
      <c r="S1166" t="str">
        <f t="shared" si="112"/>
        <v>food</v>
      </c>
      <c r="T1166" t="str">
        <f t="shared" si="113"/>
        <v>food trucks</v>
      </c>
    </row>
    <row r="1167" spans="1:20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108"/>
        <v>21</v>
      </c>
      <c r="P1167">
        <f t="shared" si="109"/>
        <v>82.82</v>
      </c>
      <c r="Q1167" s="8">
        <f t="shared" si="110"/>
        <v>41792.214467592588</v>
      </c>
      <c r="R1167" s="8">
        <f t="shared" si="111"/>
        <v>41826.214467592588</v>
      </c>
      <c r="S1167" t="str">
        <f t="shared" si="112"/>
        <v>food</v>
      </c>
      <c r="T1167" t="str">
        <f t="shared" si="113"/>
        <v>food trucks</v>
      </c>
    </row>
    <row r="1168" spans="1:20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108"/>
        <v>19</v>
      </c>
      <c r="P1168">
        <f t="shared" si="109"/>
        <v>358.88</v>
      </c>
      <c r="Q1168" s="8">
        <f t="shared" si="110"/>
        <v>42150.485439814816</v>
      </c>
      <c r="R1168" s="8">
        <f t="shared" si="111"/>
        <v>42181.166666666672</v>
      </c>
      <c r="S1168" t="str">
        <f t="shared" si="112"/>
        <v>food</v>
      </c>
      <c r="T1168" t="str">
        <f t="shared" si="113"/>
        <v>food trucks</v>
      </c>
    </row>
    <row r="1169" spans="1:20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108"/>
        <v>2</v>
      </c>
      <c r="P1169">
        <f t="shared" si="109"/>
        <v>61.19</v>
      </c>
      <c r="Q1169" s="8">
        <f t="shared" si="110"/>
        <v>41863.734895833331</v>
      </c>
      <c r="R1169" s="8">
        <f t="shared" si="111"/>
        <v>41894.734895833331</v>
      </c>
      <c r="S1169" t="str">
        <f t="shared" si="112"/>
        <v>food</v>
      </c>
      <c r="T1169" t="str">
        <f t="shared" si="113"/>
        <v>food trucks</v>
      </c>
    </row>
    <row r="1170" spans="1:20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108"/>
        <v>6</v>
      </c>
      <c r="P1170">
        <f t="shared" si="109"/>
        <v>340</v>
      </c>
      <c r="Q1170" s="8">
        <f t="shared" si="110"/>
        <v>42605.053993055553</v>
      </c>
      <c r="R1170" s="8">
        <f t="shared" si="111"/>
        <v>42635.053993055553</v>
      </c>
      <c r="S1170" t="str">
        <f t="shared" si="112"/>
        <v>food</v>
      </c>
      <c r="T1170" t="str">
        <f t="shared" si="113"/>
        <v>food trucks</v>
      </c>
    </row>
    <row r="1171" spans="1:20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108"/>
        <v>0</v>
      </c>
      <c r="P1171">
        <f t="shared" si="109"/>
        <v>5.67</v>
      </c>
      <c r="Q1171" s="8">
        <f t="shared" si="110"/>
        <v>42027.353738425925</v>
      </c>
      <c r="R1171" s="8">
        <f t="shared" si="111"/>
        <v>42057.353738425925</v>
      </c>
      <c r="S1171" t="str">
        <f t="shared" si="112"/>
        <v>food</v>
      </c>
      <c r="T1171" t="str">
        <f t="shared" si="113"/>
        <v>food trucks</v>
      </c>
    </row>
    <row r="1172" spans="1:20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108"/>
        <v>0</v>
      </c>
      <c r="P1172">
        <f t="shared" si="109"/>
        <v>50</v>
      </c>
      <c r="Q1172" s="8">
        <f t="shared" si="110"/>
        <v>42124.893182870372</v>
      </c>
      <c r="R1172" s="8">
        <f t="shared" si="111"/>
        <v>42154.893182870372</v>
      </c>
      <c r="S1172" t="str">
        <f t="shared" si="112"/>
        <v>food</v>
      </c>
      <c r="T1172" t="str">
        <f t="shared" si="113"/>
        <v>food trucks</v>
      </c>
    </row>
    <row r="1173" spans="1:20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108"/>
        <v>0</v>
      </c>
      <c r="P1173">
        <f t="shared" si="109"/>
        <v>25</v>
      </c>
      <c r="Q1173" s="8">
        <f t="shared" si="110"/>
        <v>41938.804710648146</v>
      </c>
      <c r="R1173" s="8">
        <f t="shared" si="111"/>
        <v>41956.846377314811</v>
      </c>
      <c r="S1173" t="str">
        <f t="shared" si="112"/>
        <v>food</v>
      </c>
      <c r="T1173" t="str">
        <f t="shared" si="113"/>
        <v>food trucks</v>
      </c>
    </row>
    <row r="1174" spans="1:20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108"/>
        <v>0</v>
      </c>
      <c r="P1174" t="e">
        <f t="shared" si="109"/>
        <v>#DIV/0!</v>
      </c>
      <c r="Q1174" s="8">
        <f t="shared" si="110"/>
        <v>41841.682314814818</v>
      </c>
      <c r="R1174" s="8">
        <f t="shared" si="111"/>
        <v>41871.682314814818</v>
      </c>
      <c r="S1174" t="str">
        <f t="shared" si="112"/>
        <v>food</v>
      </c>
      <c r="T1174" t="str">
        <f t="shared" si="113"/>
        <v>food trucks</v>
      </c>
    </row>
    <row r="1175" spans="1:20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108"/>
        <v>0</v>
      </c>
      <c r="P1175">
        <f t="shared" si="109"/>
        <v>30</v>
      </c>
      <c r="Q1175" s="8">
        <f t="shared" si="110"/>
        <v>42184.185844907406</v>
      </c>
      <c r="R1175" s="8">
        <f t="shared" si="111"/>
        <v>42219.185844907406</v>
      </c>
      <c r="S1175" t="str">
        <f t="shared" si="112"/>
        <v>food</v>
      </c>
      <c r="T1175" t="str">
        <f t="shared" si="113"/>
        <v>food trucks</v>
      </c>
    </row>
    <row r="1176" spans="1:20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108"/>
        <v>6</v>
      </c>
      <c r="P1176">
        <f t="shared" si="109"/>
        <v>46.63</v>
      </c>
      <c r="Q1176" s="8">
        <f t="shared" si="110"/>
        <v>42468.84174768519</v>
      </c>
      <c r="R1176" s="8">
        <f t="shared" si="111"/>
        <v>42498.84174768519</v>
      </c>
      <c r="S1176" t="str">
        <f t="shared" si="112"/>
        <v>food</v>
      </c>
      <c r="T1176" t="str">
        <f t="shared" si="113"/>
        <v>food trucks</v>
      </c>
    </row>
    <row r="1177" spans="1:20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108"/>
        <v>3</v>
      </c>
      <c r="P1177">
        <f t="shared" si="109"/>
        <v>65</v>
      </c>
      <c r="Q1177" s="8">
        <f t="shared" si="110"/>
        <v>42170.728460648148</v>
      </c>
      <c r="R1177" s="8">
        <f t="shared" si="111"/>
        <v>42200.728460648148</v>
      </c>
      <c r="S1177" t="str">
        <f t="shared" si="112"/>
        <v>food</v>
      </c>
      <c r="T1177" t="str">
        <f t="shared" si="113"/>
        <v>food trucks</v>
      </c>
    </row>
    <row r="1178" spans="1:20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108"/>
        <v>0</v>
      </c>
      <c r="P1178">
        <f t="shared" si="109"/>
        <v>10</v>
      </c>
      <c r="Q1178" s="8">
        <f t="shared" si="110"/>
        <v>42746.019652777773</v>
      </c>
      <c r="R1178" s="8">
        <f t="shared" si="111"/>
        <v>42800.541666666672</v>
      </c>
      <c r="S1178" t="str">
        <f t="shared" si="112"/>
        <v>food</v>
      </c>
      <c r="T1178" t="str">
        <f t="shared" si="113"/>
        <v>food trucks</v>
      </c>
    </row>
    <row r="1179" spans="1:20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108"/>
        <v>0</v>
      </c>
      <c r="P1179" t="e">
        <f t="shared" si="109"/>
        <v>#DIV/0!</v>
      </c>
      <c r="Q1179" s="8">
        <f t="shared" si="110"/>
        <v>41897.660833333335</v>
      </c>
      <c r="R1179" s="8">
        <f t="shared" si="111"/>
        <v>41927.660833333335</v>
      </c>
      <c r="S1179" t="str">
        <f t="shared" si="112"/>
        <v>food</v>
      </c>
      <c r="T1179" t="str">
        <f t="shared" si="113"/>
        <v>food trucks</v>
      </c>
    </row>
    <row r="1180" spans="1:20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108"/>
        <v>0</v>
      </c>
      <c r="P1180">
        <f t="shared" si="109"/>
        <v>5</v>
      </c>
      <c r="Q1180" s="8">
        <f t="shared" si="110"/>
        <v>41837.905694444446</v>
      </c>
      <c r="R1180" s="8">
        <f t="shared" si="111"/>
        <v>41867.905694444446</v>
      </c>
      <c r="S1180" t="str">
        <f t="shared" si="112"/>
        <v>food</v>
      </c>
      <c r="T1180" t="str">
        <f t="shared" si="113"/>
        <v>food trucks</v>
      </c>
    </row>
    <row r="1181" spans="1:20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108"/>
        <v>5</v>
      </c>
      <c r="P1181">
        <f t="shared" si="109"/>
        <v>640</v>
      </c>
      <c r="Q1181" s="8">
        <f t="shared" si="110"/>
        <v>42275.720219907409</v>
      </c>
      <c r="R1181" s="8">
        <f t="shared" si="111"/>
        <v>42305.720219907409</v>
      </c>
      <c r="S1181" t="str">
        <f t="shared" si="112"/>
        <v>food</v>
      </c>
      <c r="T1181" t="str">
        <f t="shared" si="113"/>
        <v>food trucks</v>
      </c>
    </row>
    <row r="1182" spans="1:20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108"/>
        <v>12</v>
      </c>
      <c r="P1182">
        <f t="shared" si="109"/>
        <v>69.12</v>
      </c>
      <c r="Q1182" s="8">
        <f t="shared" si="110"/>
        <v>41781.806875000002</v>
      </c>
      <c r="R1182" s="8">
        <f t="shared" si="111"/>
        <v>41818.806875000002</v>
      </c>
      <c r="S1182" t="str">
        <f t="shared" si="112"/>
        <v>food</v>
      </c>
      <c r="T1182" t="str">
        <f t="shared" si="113"/>
        <v>food trucks</v>
      </c>
    </row>
    <row r="1183" spans="1:20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108"/>
        <v>0</v>
      </c>
      <c r="P1183">
        <f t="shared" si="109"/>
        <v>1.33</v>
      </c>
      <c r="Q1183" s="8">
        <f t="shared" si="110"/>
        <v>42034.339363425926</v>
      </c>
      <c r="R1183" s="8">
        <f t="shared" si="111"/>
        <v>42064.339363425926</v>
      </c>
      <c r="S1183" t="str">
        <f t="shared" si="112"/>
        <v>food</v>
      </c>
      <c r="T1183" t="str">
        <f t="shared" si="113"/>
        <v>food trucks</v>
      </c>
    </row>
    <row r="1184" spans="1:20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108"/>
        <v>4</v>
      </c>
      <c r="P1184">
        <f t="shared" si="109"/>
        <v>10.5</v>
      </c>
      <c r="Q1184" s="8">
        <f t="shared" si="110"/>
        <v>42728.827407407407</v>
      </c>
      <c r="R1184" s="8">
        <f t="shared" si="111"/>
        <v>42747.695833333331</v>
      </c>
      <c r="S1184" t="str">
        <f t="shared" si="112"/>
        <v>food</v>
      </c>
      <c r="T1184" t="str">
        <f t="shared" si="113"/>
        <v>food trucks</v>
      </c>
    </row>
    <row r="1185" spans="1:20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108"/>
        <v>4</v>
      </c>
      <c r="P1185">
        <f t="shared" si="109"/>
        <v>33.33</v>
      </c>
      <c r="Q1185" s="8">
        <f t="shared" si="110"/>
        <v>42656.86137731481</v>
      </c>
      <c r="R1185" s="8">
        <f t="shared" si="111"/>
        <v>42676.165972222225</v>
      </c>
      <c r="S1185" t="str">
        <f t="shared" si="112"/>
        <v>food</v>
      </c>
      <c r="T1185" t="str">
        <f t="shared" si="113"/>
        <v>food trucks</v>
      </c>
    </row>
    <row r="1186" spans="1:20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108"/>
        <v>105</v>
      </c>
      <c r="P1186">
        <f t="shared" si="109"/>
        <v>61.56</v>
      </c>
      <c r="Q1186" s="8">
        <f t="shared" si="110"/>
        <v>42741.599664351852</v>
      </c>
      <c r="R1186" s="8">
        <f t="shared" si="111"/>
        <v>42772.599664351852</v>
      </c>
      <c r="S1186" t="str">
        <f t="shared" si="112"/>
        <v>photography</v>
      </c>
      <c r="T1186" t="str">
        <f t="shared" si="113"/>
        <v>photobooks</v>
      </c>
    </row>
    <row r="1187" spans="1:20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108"/>
        <v>105</v>
      </c>
      <c r="P1187">
        <f t="shared" si="109"/>
        <v>118.74</v>
      </c>
      <c r="Q1187" s="8">
        <f t="shared" si="110"/>
        <v>42130.865150462967</v>
      </c>
      <c r="R1187" s="8">
        <f t="shared" si="111"/>
        <v>42163.166666666672</v>
      </c>
      <c r="S1187" t="str">
        <f t="shared" si="112"/>
        <v>photography</v>
      </c>
      <c r="T1187" t="str">
        <f t="shared" si="113"/>
        <v>photobooks</v>
      </c>
    </row>
    <row r="1188" spans="1:20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108"/>
        <v>107</v>
      </c>
      <c r="P1188">
        <f t="shared" si="109"/>
        <v>65.08</v>
      </c>
      <c r="Q1188" s="8">
        <f t="shared" si="110"/>
        <v>42123.86336805555</v>
      </c>
      <c r="R1188" s="8">
        <f t="shared" si="111"/>
        <v>42156.945833333331</v>
      </c>
      <c r="S1188" t="str">
        <f t="shared" si="112"/>
        <v>photography</v>
      </c>
      <c r="T1188" t="str">
        <f t="shared" si="113"/>
        <v>photobooks</v>
      </c>
    </row>
    <row r="1189" spans="1:20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108"/>
        <v>104</v>
      </c>
      <c r="P1189">
        <f t="shared" si="109"/>
        <v>130.16</v>
      </c>
      <c r="Q1189" s="8">
        <f t="shared" si="110"/>
        <v>42109.894942129627</v>
      </c>
      <c r="R1189" s="8">
        <f t="shared" si="111"/>
        <v>42141.75</v>
      </c>
      <c r="S1189" t="str">
        <f t="shared" si="112"/>
        <v>photography</v>
      </c>
      <c r="T1189" t="str">
        <f t="shared" si="113"/>
        <v>photobooks</v>
      </c>
    </row>
    <row r="1190" spans="1:20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108"/>
        <v>161</v>
      </c>
      <c r="P1190">
        <f t="shared" si="109"/>
        <v>37.78</v>
      </c>
      <c r="Q1190" s="8">
        <f t="shared" si="110"/>
        <v>42711.700694444444</v>
      </c>
      <c r="R1190" s="8">
        <f t="shared" si="111"/>
        <v>42732.700694444444</v>
      </c>
      <c r="S1190" t="str">
        <f t="shared" si="112"/>
        <v>photography</v>
      </c>
      <c r="T1190" t="str">
        <f t="shared" si="113"/>
        <v>photobooks</v>
      </c>
    </row>
    <row r="1191" spans="1:20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108"/>
        <v>108</v>
      </c>
      <c r="P1191">
        <f t="shared" si="109"/>
        <v>112.79</v>
      </c>
      <c r="Q1191" s="8">
        <f t="shared" si="110"/>
        <v>42529.979108796295</v>
      </c>
      <c r="R1191" s="8">
        <f t="shared" si="111"/>
        <v>42550.979108796295</v>
      </c>
      <c r="S1191" t="str">
        <f t="shared" si="112"/>
        <v>photography</v>
      </c>
      <c r="T1191" t="str">
        <f t="shared" si="113"/>
        <v>photobooks</v>
      </c>
    </row>
    <row r="1192" spans="1:20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108"/>
        <v>135</v>
      </c>
      <c r="P1192">
        <f t="shared" si="109"/>
        <v>51.92</v>
      </c>
      <c r="Q1192" s="8">
        <f t="shared" si="110"/>
        <v>41852.665798611109</v>
      </c>
      <c r="R1192" s="8">
        <f t="shared" si="111"/>
        <v>41882.665798611109</v>
      </c>
      <c r="S1192" t="str">
        <f t="shared" si="112"/>
        <v>photography</v>
      </c>
      <c r="T1192" t="str">
        <f t="shared" si="113"/>
        <v>photobooks</v>
      </c>
    </row>
    <row r="1193" spans="1:20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108"/>
        <v>109</v>
      </c>
      <c r="P1193">
        <f t="shared" si="109"/>
        <v>89.24</v>
      </c>
      <c r="Q1193" s="8">
        <f t="shared" si="110"/>
        <v>42419.603703703702</v>
      </c>
      <c r="R1193" s="8">
        <f t="shared" si="111"/>
        <v>42449.562037037031</v>
      </c>
      <c r="S1193" t="str">
        <f t="shared" si="112"/>
        <v>photography</v>
      </c>
      <c r="T1193" t="str">
        <f t="shared" si="113"/>
        <v>photobooks</v>
      </c>
    </row>
    <row r="1194" spans="1:20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108"/>
        <v>290</v>
      </c>
      <c r="P1194">
        <f t="shared" si="109"/>
        <v>19.329999999999998</v>
      </c>
      <c r="Q1194" s="8">
        <f t="shared" si="110"/>
        <v>42747.506689814814</v>
      </c>
      <c r="R1194" s="8">
        <f t="shared" si="111"/>
        <v>42777.506689814814</v>
      </c>
      <c r="S1194" t="str">
        <f t="shared" si="112"/>
        <v>photography</v>
      </c>
      <c r="T1194" t="str">
        <f t="shared" si="113"/>
        <v>photobooks</v>
      </c>
    </row>
    <row r="1195" spans="1:20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108"/>
        <v>104</v>
      </c>
      <c r="P1195">
        <f t="shared" si="109"/>
        <v>79.97</v>
      </c>
      <c r="Q1195" s="8">
        <f t="shared" si="110"/>
        <v>42409.776076388895</v>
      </c>
      <c r="R1195" s="8">
        <f t="shared" si="111"/>
        <v>42469.734409722223</v>
      </c>
      <c r="S1195" t="str">
        <f t="shared" si="112"/>
        <v>photography</v>
      </c>
      <c r="T1195" t="str">
        <f t="shared" si="113"/>
        <v>photobooks</v>
      </c>
    </row>
    <row r="1196" spans="1:20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108"/>
        <v>322</v>
      </c>
      <c r="P1196">
        <f t="shared" si="109"/>
        <v>56.41</v>
      </c>
      <c r="Q1196" s="8">
        <f t="shared" si="110"/>
        <v>42072.488182870366</v>
      </c>
      <c r="R1196" s="8">
        <f t="shared" si="111"/>
        <v>42102.488182870366</v>
      </c>
      <c r="S1196" t="str">
        <f t="shared" si="112"/>
        <v>photography</v>
      </c>
      <c r="T1196" t="str">
        <f t="shared" si="113"/>
        <v>photobooks</v>
      </c>
    </row>
    <row r="1197" spans="1:20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108"/>
        <v>135</v>
      </c>
      <c r="P1197">
        <f t="shared" si="109"/>
        <v>79.41</v>
      </c>
      <c r="Q1197" s="8">
        <f t="shared" si="110"/>
        <v>42298.34783564815</v>
      </c>
      <c r="R1197" s="8">
        <f t="shared" si="111"/>
        <v>42358.375</v>
      </c>
      <c r="S1197" t="str">
        <f t="shared" si="112"/>
        <v>photography</v>
      </c>
      <c r="T1197" t="str">
        <f t="shared" si="113"/>
        <v>photobooks</v>
      </c>
    </row>
    <row r="1198" spans="1:20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108"/>
        <v>270</v>
      </c>
      <c r="P1198">
        <f t="shared" si="109"/>
        <v>76.44</v>
      </c>
      <c r="Q1198" s="8">
        <f t="shared" si="110"/>
        <v>42326.818738425922</v>
      </c>
      <c r="R1198" s="8">
        <f t="shared" si="111"/>
        <v>42356.818738425922</v>
      </c>
      <c r="S1198" t="str">
        <f t="shared" si="112"/>
        <v>photography</v>
      </c>
      <c r="T1198" t="str">
        <f t="shared" si="113"/>
        <v>photobooks</v>
      </c>
    </row>
    <row r="1199" spans="1:20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108"/>
        <v>253</v>
      </c>
      <c r="P1199">
        <f t="shared" si="109"/>
        <v>121</v>
      </c>
      <c r="Q1199" s="8">
        <f t="shared" si="110"/>
        <v>42503.66474537037</v>
      </c>
      <c r="R1199" s="8">
        <f t="shared" si="111"/>
        <v>42534.249305555553</v>
      </c>
      <c r="S1199" t="str">
        <f t="shared" si="112"/>
        <v>photography</v>
      </c>
      <c r="T1199" t="str">
        <f t="shared" si="113"/>
        <v>photobooks</v>
      </c>
    </row>
    <row r="1200" spans="1:20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108"/>
        <v>261</v>
      </c>
      <c r="P1200">
        <f t="shared" si="109"/>
        <v>54.62</v>
      </c>
      <c r="Q1200" s="8">
        <f t="shared" si="110"/>
        <v>42333.619050925925</v>
      </c>
      <c r="R1200" s="8">
        <f t="shared" si="111"/>
        <v>42369.125</v>
      </c>
      <c r="S1200" t="str">
        <f t="shared" si="112"/>
        <v>photography</v>
      </c>
      <c r="T1200" t="str">
        <f t="shared" si="113"/>
        <v>photobooks</v>
      </c>
    </row>
    <row r="1201" spans="1:20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108"/>
        <v>101</v>
      </c>
      <c r="P1201">
        <f t="shared" si="109"/>
        <v>299.22000000000003</v>
      </c>
      <c r="Q1201" s="8">
        <f t="shared" si="110"/>
        <v>42161.770833333328</v>
      </c>
      <c r="R1201" s="8">
        <f t="shared" si="111"/>
        <v>42193.770833333328</v>
      </c>
      <c r="S1201" t="str">
        <f t="shared" si="112"/>
        <v>photography</v>
      </c>
      <c r="T1201" t="str">
        <f t="shared" si="113"/>
        <v>photobooks</v>
      </c>
    </row>
    <row r="1202" spans="1:20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108"/>
        <v>126</v>
      </c>
      <c r="P1202">
        <f t="shared" si="109"/>
        <v>58.53</v>
      </c>
      <c r="Q1202" s="8">
        <f t="shared" si="110"/>
        <v>42089.477500000001</v>
      </c>
      <c r="R1202" s="8">
        <f t="shared" si="111"/>
        <v>42110.477500000001</v>
      </c>
      <c r="S1202" t="str">
        <f t="shared" si="112"/>
        <v>photography</v>
      </c>
      <c r="T1202" t="str">
        <f t="shared" si="113"/>
        <v>photobooks</v>
      </c>
    </row>
    <row r="1203" spans="1:20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108"/>
        <v>102</v>
      </c>
      <c r="P1203">
        <f t="shared" si="109"/>
        <v>55.37</v>
      </c>
      <c r="Q1203" s="8">
        <f t="shared" si="110"/>
        <v>42536.60701388889</v>
      </c>
      <c r="R1203" s="8">
        <f t="shared" si="111"/>
        <v>42566.60701388889</v>
      </c>
      <c r="S1203" t="str">
        <f t="shared" si="112"/>
        <v>photography</v>
      </c>
      <c r="T1203" t="str">
        <f t="shared" si="113"/>
        <v>photobooks</v>
      </c>
    </row>
    <row r="1204" spans="1:20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108"/>
        <v>199</v>
      </c>
      <c r="P1204">
        <f t="shared" si="109"/>
        <v>183.8</v>
      </c>
      <c r="Q1204" s="8">
        <f t="shared" si="110"/>
        <v>42152.288819444439</v>
      </c>
      <c r="R1204" s="8">
        <f t="shared" si="111"/>
        <v>42182.288819444439</v>
      </c>
      <c r="S1204" t="str">
        <f t="shared" si="112"/>
        <v>photography</v>
      </c>
      <c r="T1204" t="str">
        <f t="shared" si="113"/>
        <v>photobooks</v>
      </c>
    </row>
    <row r="1205" spans="1:20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108"/>
        <v>102</v>
      </c>
      <c r="P1205">
        <f t="shared" si="109"/>
        <v>165.35</v>
      </c>
      <c r="Q1205" s="8">
        <f t="shared" si="110"/>
        <v>42125.614895833336</v>
      </c>
      <c r="R1205" s="8">
        <f t="shared" si="111"/>
        <v>42155.614895833336</v>
      </c>
      <c r="S1205" t="str">
        <f t="shared" si="112"/>
        <v>photography</v>
      </c>
      <c r="T1205" t="str">
        <f t="shared" si="113"/>
        <v>photobooks</v>
      </c>
    </row>
    <row r="1206" spans="1:20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108"/>
        <v>103</v>
      </c>
      <c r="P1206">
        <f t="shared" si="109"/>
        <v>234.79</v>
      </c>
      <c r="Q1206" s="8">
        <f t="shared" si="110"/>
        <v>42297.748067129629</v>
      </c>
      <c r="R1206" s="8">
        <f t="shared" si="111"/>
        <v>42342.208333333328</v>
      </c>
      <c r="S1206" t="str">
        <f t="shared" si="112"/>
        <v>photography</v>
      </c>
      <c r="T1206" t="str">
        <f t="shared" si="113"/>
        <v>photobooks</v>
      </c>
    </row>
    <row r="1207" spans="1:20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108"/>
        <v>101</v>
      </c>
      <c r="P1207">
        <f t="shared" si="109"/>
        <v>211.48</v>
      </c>
      <c r="Q1207" s="8">
        <f t="shared" si="110"/>
        <v>42138.506377314814</v>
      </c>
      <c r="R1207" s="8">
        <f t="shared" si="111"/>
        <v>42168.506377314814</v>
      </c>
      <c r="S1207" t="str">
        <f t="shared" si="112"/>
        <v>photography</v>
      </c>
      <c r="T1207" t="str">
        <f t="shared" si="113"/>
        <v>photobooks</v>
      </c>
    </row>
    <row r="1208" spans="1:20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108"/>
        <v>115</v>
      </c>
      <c r="P1208">
        <f t="shared" si="109"/>
        <v>32.340000000000003</v>
      </c>
      <c r="Q1208" s="8">
        <f t="shared" si="110"/>
        <v>42772.776076388895</v>
      </c>
      <c r="R1208" s="8">
        <f t="shared" si="111"/>
        <v>42805.561805555553</v>
      </c>
      <c r="S1208" t="str">
        <f t="shared" si="112"/>
        <v>photography</v>
      </c>
      <c r="T1208" t="str">
        <f t="shared" si="113"/>
        <v>photobooks</v>
      </c>
    </row>
    <row r="1209" spans="1:20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108"/>
        <v>104</v>
      </c>
      <c r="P1209">
        <f t="shared" si="109"/>
        <v>123.38</v>
      </c>
      <c r="Q1209" s="8">
        <f t="shared" si="110"/>
        <v>42430.430243055554</v>
      </c>
      <c r="R1209" s="8">
        <f t="shared" si="111"/>
        <v>42460.416666666672</v>
      </c>
      <c r="S1209" t="str">
        <f t="shared" si="112"/>
        <v>photography</v>
      </c>
      <c r="T1209" t="str">
        <f t="shared" si="113"/>
        <v>photobooks</v>
      </c>
    </row>
    <row r="1210" spans="1:20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108"/>
        <v>155</v>
      </c>
      <c r="P1210">
        <f t="shared" si="109"/>
        <v>207.07</v>
      </c>
      <c r="Q1210" s="8">
        <f t="shared" si="110"/>
        <v>42423.709074074075</v>
      </c>
      <c r="R1210" s="8">
        <f t="shared" si="111"/>
        <v>42453.667407407411</v>
      </c>
      <c r="S1210" t="str">
        <f t="shared" si="112"/>
        <v>photography</v>
      </c>
      <c r="T1210" t="str">
        <f t="shared" si="113"/>
        <v>photobooks</v>
      </c>
    </row>
    <row r="1211" spans="1:20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108"/>
        <v>106</v>
      </c>
      <c r="P1211">
        <f t="shared" si="109"/>
        <v>138.26</v>
      </c>
      <c r="Q1211" s="8">
        <f t="shared" si="110"/>
        <v>42761.846122685187</v>
      </c>
      <c r="R1211" s="8">
        <f t="shared" si="111"/>
        <v>42791.846122685187</v>
      </c>
      <c r="S1211" t="str">
        <f t="shared" si="112"/>
        <v>photography</v>
      </c>
      <c r="T1211" t="str">
        <f t="shared" si="113"/>
        <v>photobooks</v>
      </c>
    </row>
    <row r="1212" spans="1:20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108"/>
        <v>254</v>
      </c>
      <c r="P1212">
        <f t="shared" si="109"/>
        <v>493.82</v>
      </c>
      <c r="Q1212" s="8">
        <f t="shared" si="110"/>
        <v>42132.941805555558</v>
      </c>
      <c r="R1212" s="8">
        <f t="shared" si="111"/>
        <v>42155.875</v>
      </c>
      <c r="S1212" t="str">
        <f t="shared" si="112"/>
        <v>photography</v>
      </c>
      <c r="T1212" t="str">
        <f t="shared" si="113"/>
        <v>photobooks</v>
      </c>
    </row>
    <row r="1213" spans="1:20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108"/>
        <v>101</v>
      </c>
      <c r="P1213">
        <f t="shared" si="109"/>
        <v>168.5</v>
      </c>
      <c r="Q1213" s="8">
        <f t="shared" si="110"/>
        <v>42515.866446759261</v>
      </c>
      <c r="R1213" s="8">
        <f t="shared" si="111"/>
        <v>42530.866446759261</v>
      </c>
      <c r="S1213" t="str">
        <f t="shared" si="112"/>
        <v>photography</v>
      </c>
      <c r="T1213" t="str">
        <f t="shared" si="113"/>
        <v>photobooks</v>
      </c>
    </row>
    <row r="1214" spans="1:20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108"/>
        <v>129</v>
      </c>
      <c r="P1214">
        <f t="shared" si="109"/>
        <v>38.869999999999997</v>
      </c>
      <c r="Q1214" s="8">
        <f t="shared" si="110"/>
        <v>42318.950173611112</v>
      </c>
      <c r="R1214" s="8">
        <f t="shared" si="111"/>
        <v>42335.041666666672</v>
      </c>
      <c r="S1214" t="str">
        <f t="shared" si="112"/>
        <v>photography</v>
      </c>
      <c r="T1214" t="str">
        <f t="shared" si="113"/>
        <v>photobooks</v>
      </c>
    </row>
    <row r="1215" spans="1:20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108"/>
        <v>102</v>
      </c>
      <c r="P1215">
        <f t="shared" si="109"/>
        <v>61.53</v>
      </c>
      <c r="Q1215" s="8">
        <f t="shared" si="110"/>
        <v>42731.755787037036</v>
      </c>
      <c r="R1215" s="8">
        <f t="shared" si="111"/>
        <v>42766.755787037036</v>
      </c>
      <c r="S1215" t="str">
        <f t="shared" si="112"/>
        <v>photography</v>
      </c>
      <c r="T1215" t="str">
        <f t="shared" si="113"/>
        <v>photobooks</v>
      </c>
    </row>
    <row r="1216" spans="1:20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108"/>
        <v>132</v>
      </c>
      <c r="P1216">
        <f t="shared" si="109"/>
        <v>105.44</v>
      </c>
      <c r="Q1216" s="8">
        <f t="shared" si="110"/>
        <v>42104.840335648143</v>
      </c>
      <c r="R1216" s="8">
        <f t="shared" si="111"/>
        <v>42164.840335648143</v>
      </c>
      <c r="S1216" t="str">
        <f t="shared" si="112"/>
        <v>photography</v>
      </c>
      <c r="T1216" t="str">
        <f t="shared" si="113"/>
        <v>photobooks</v>
      </c>
    </row>
    <row r="1217" spans="1:20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108"/>
        <v>786</v>
      </c>
      <c r="P1217">
        <f t="shared" si="109"/>
        <v>71.59</v>
      </c>
      <c r="Q1217" s="8">
        <f t="shared" si="110"/>
        <v>41759.923101851848</v>
      </c>
      <c r="R1217" s="8">
        <f t="shared" si="111"/>
        <v>41789.923101851848</v>
      </c>
      <c r="S1217" t="str">
        <f t="shared" si="112"/>
        <v>photography</v>
      </c>
      <c r="T1217" t="str">
        <f t="shared" si="113"/>
        <v>photobooks</v>
      </c>
    </row>
    <row r="1218" spans="1:20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108"/>
        <v>146</v>
      </c>
      <c r="P1218">
        <f t="shared" si="109"/>
        <v>91.88</v>
      </c>
      <c r="Q1218" s="8">
        <f t="shared" si="110"/>
        <v>42247.616400462968</v>
      </c>
      <c r="R1218" s="8">
        <f t="shared" si="111"/>
        <v>42279.960416666669</v>
      </c>
      <c r="S1218" t="str">
        <f t="shared" si="112"/>
        <v>photography</v>
      </c>
      <c r="T1218" t="str">
        <f t="shared" si="113"/>
        <v>photobooks</v>
      </c>
    </row>
    <row r="1219" spans="1:20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114">ROUND(E1219/D1219*100,0)</f>
        <v>103</v>
      </c>
      <c r="P1219">
        <f t="shared" ref="P1219:P1282" si="115">ROUND(E1219/L1219,2)</f>
        <v>148.57</v>
      </c>
      <c r="Q1219" s="8">
        <f t="shared" ref="Q1219:Q1282" si="116">(((J1219/60)/60)/24)+DATE(1970,1,1)</f>
        <v>42535.809490740736</v>
      </c>
      <c r="R1219" s="8">
        <f t="shared" ref="R1219:R1282" si="117">(((I1219/60)/60)/24)+DATE(1970,1,1)</f>
        <v>42565.809490740736</v>
      </c>
      <c r="S1219" t="str">
        <f t="shared" ref="S1219:S1282" si="118">LEFT(N1219,SEARCH("/",N1219)-1)</f>
        <v>photography</v>
      </c>
      <c r="T1219" t="str">
        <f t="shared" ref="T1219:T1282" si="119">RIGHT(N1219,LEN(N1219)-SEARCH("/",N1219))</f>
        <v>photobooks</v>
      </c>
    </row>
    <row r="1220" spans="1:20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114"/>
        <v>172</v>
      </c>
      <c r="P1220">
        <f t="shared" si="115"/>
        <v>174.21</v>
      </c>
      <c r="Q1220" s="8">
        <f t="shared" si="116"/>
        <v>42278.662037037036</v>
      </c>
      <c r="R1220" s="8">
        <f t="shared" si="117"/>
        <v>42309.125</v>
      </c>
      <c r="S1220" t="str">
        <f t="shared" si="118"/>
        <v>photography</v>
      </c>
      <c r="T1220" t="str">
        <f t="shared" si="119"/>
        <v>photobooks</v>
      </c>
    </row>
    <row r="1221" spans="1:20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114"/>
        <v>159</v>
      </c>
      <c r="P1221">
        <f t="shared" si="115"/>
        <v>102.86</v>
      </c>
      <c r="Q1221" s="8">
        <f t="shared" si="116"/>
        <v>42633.461956018517</v>
      </c>
      <c r="R1221" s="8">
        <f t="shared" si="117"/>
        <v>42663.461956018517</v>
      </c>
      <c r="S1221" t="str">
        <f t="shared" si="118"/>
        <v>photography</v>
      </c>
      <c r="T1221" t="str">
        <f t="shared" si="119"/>
        <v>photobooks</v>
      </c>
    </row>
    <row r="1222" spans="1:20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114"/>
        <v>104</v>
      </c>
      <c r="P1222">
        <f t="shared" si="115"/>
        <v>111.18</v>
      </c>
      <c r="Q1222" s="8">
        <f t="shared" si="116"/>
        <v>42211.628611111111</v>
      </c>
      <c r="R1222" s="8">
        <f t="shared" si="117"/>
        <v>42241.628611111111</v>
      </c>
      <c r="S1222" t="str">
        <f t="shared" si="118"/>
        <v>photography</v>
      </c>
      <c r="T1222" t="str">
        <f t="shared" si="119"/>
        <v>photobooks</v>
      </c>
    </row>
    <row r="1223" spans="1:20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114"/>
        <v>111</v>
      </c>
      <c r="P1223">
        <f t="shared" si="115"/>
        <v>23.8</v>
      </c>
      <c r="Q1223" s="8">
        <f t="shared" si="116"/>
        <v>42680.47555555556</v>
      </c>
      <c r="R1223" s="8">
        <f t="shared" si="117"/>
        <v>42708</v>
      </c>
      <c r="S1223" t="str">
        <f t="shared" si="118"/>
        <v>photography</v>
      </c>
      <c r="T1223" t="str">
        <f t="shared" si="119"/>
        <v>photobooks</v>
      </c>
    </row>
    <row r="1224" spans="1:20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114"/>
        <v>280</v>
      </c>
      <c r="P1224">
        <f t="shared" si="115"/>
        <v>81.27</v>
      </c>
      <c r="Q1224" s="8">
        <f t="shared" si="116"/>
        <v>42430.720451388886</v>
      </c>
      <c r="R1224" s="8">
        <f t="shared" si="117"/>
        <v>42461.166666666672</v>
      </c>
      <c r="S1224" t="str">
        <f t="shared" si="118"/>
        <v>photography</v>
      </c>
      <c r="T1224" t="str">
        <f t="shared" si="119"/>
        <v>photobooks</v>
      </c>
    </row>
    <row r="1225" spans="1:20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114"/>
        <v>112</v>
      </c>
      <c r="P1225">
        <f t="shared" si="115"/>
        <v>116.21</v>
      </c>
      <c r="Q1225" s="8">
        <f t="shared" si="116"/>
        <v>42654.177187499998</v>
      </c>
      <c r="R1225" s="8">
        <f t="shared" si="117"/>
        <v>42684.218854166669</v>
      </c>
      <c r="S1225" t="str">
        <f t="shared" si="118"/>
        <v>photography</v>
      </c>
      <c r="T1225" t="str">
        <f t="shared" si="119"/>
        <v>photobooks</v>
      </c>
    </row>
    <row r="1226" spans="1:20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114"/>
        <v>7</v>
      </c>
      <c r="P1226">
        <f t="shared" si="115"/>
        <v>58.89</v>
      </c>
      <c r="Q1226" s="8">
        <f t="shared" si="116"/>
        <v>41736.549791666665</v>
      </c>
      <c r="R1226" s="8">
        <f t="shared" si="117"/>
        <v>41796.549791666665</v>
      </c>
      <c r="S1226" t="str">
        <f t="shared" si="118"/>
        <v>music</v>
      </c>
      <c r="T1226" t="str">
        <f t="shared" si="119"/>
        <v>world music</v>
      </c>
    </row>
    <row r="1227" spans="1:20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114"/>
        <v>4</v>
      </c>
      <c r="P1227">
        <f t="shared" si="115"/>
        <v>44</v>
      </c>
      <c r="Q1227" s="8">
        <f t="shared" si="116"/>
        <v>41509.905995370369</v>
      </c>
      <c r="R1227" s="8">
        <f t="shared" si="117"/>
        <v>41569.905995370369</v>
      </c>
      <c r="S1227" t="str">
        <f t="shared" si="118"/>
        <v>music</v>
      </c>
      <c r="T1227" t="str">
        <f t="shared" si="119"/>
        <v>world music</v>
      </c>
    </row>
    <row r="1228" spans="1:20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114"/>
        <v>4</v>
      </c>
      <c r="P1228">
        <f t="shared" si="115"/>
        <v>48.43</v>
      </c>
      <c r="Q1228" s="8">
        <f t="shared" si="116"/>
        <v>41715.874780092592</v>
      </c>
      <c r="R1228" s="8">
        <f t="shared" si="117"/>
        <v>41750.041666666664</v>
      </c>
      <c r="S1228" t="str">
        <f t="shared" si="118"/>
        <v>music</v>
      </c>
      <c r="T1228" t="str">
        <f t="shared" si="119"/>
        <v>world music</v>
      </c>
    </row>
    <row r="1229" spans="1:20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114"/>
        <v>0</v>
      </c>
      <c r="P1229" t="e">
        <f t="shared" si="115"/>
        <v>#DIV/0!</v>
      </c>
      <c r="Q1229" s="8">
        <f t="shared" si="116"/>
        <v>41827.919166666667</v>
      </c>
      <c r="R1229" s="8">
        <f t="shared" si="117"/>
        <v>41858.291666666664</v>
      </c>
      <c r="S1229" t="str">
        <f t="shared" si="118"/>
        <v>music</v>
      </c>
      <c r="T1229" t="str">
        <f t="shared" si="119"/>
        <v>world music</v>
      </c>
    </row>
    <row r="1230" spans="1:20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114"/>
        <v>29</v>
      </c>
      <c r="P1230">
        <f t="shared" si="115"/>
        <v>61.04</v>
      </c>
      <c r="Q1230" s="8">
        <f t="shared" si="116"/>
        <v>40754.729259259257</v>
      </c>
      <c r="R1230" s="8">
        <f t="shared" si="117"/>
        <v>40814.729259259257</v>
      </c>
      <c r="S1230" t="str">
        <f t="shared" si="118"/>
        <v>music</v>
      </c>
      <c r="T1230" t="str">
        <f t="shared" si="119"/>
        <v>world music</v>
      </c>
    </row>
    <row r="1231" spans="1:20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114"/>
        <v>1</v>
      </c>
      <c r="P1231">
        <f t="shared" si="115"/>
        <v>25</v>
      </c>
      <c r="Q1231" s="8">
        <f t="shared" si="116"/>
        <v>40985.459803240738</v>
      </c>
      <c r="R1231" s="8">
        <f t="shared" si="117"/>
        <v>41015.666666666664</v>
      </c>
      <c r="S1231" t="str">
        <f t="shared" si="118"/>
        <v>music</v>
      </c>
      <c r="T1231" t="str">
        <f t="shared" si="119"/>
        <v>world music</v>
      </c>
    </row>
    <row r="1232" spans="1:20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114"/>
        <v>0</v>
      </c>
      <c r="P1232" t="e">
        <f t="shared" si="115"/>
        <v>#DIV/0!</v>
      </c>
      <c r="Q1232" s="8">
        <f t="shared" si="116"/>
        <v>40568.972569444442</v>
      </c>
      <c r="R1232" s="8">
        <f t="shared" si="117"/>
        <v>40598.972569444442</v>
      </c>
      <c r="S1232" t="str">
        <f t="shared" si="118"/>
        <v>music</v>
      </c>
      <c r="T1232" t="str">
        <f t="shared" si="119"/>
        <v>world music</v>
      </c>
    </row>
    <row r="1233" spans="1:20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114"/>
        <v>0</v>
      </c>
      <c r="P1233" t="e">
        <f t="shared" si="115"/>
        <v>#DIV/0!</v>
      </c>
      <c r="Q1233" s="8">
        <f t="shared" si="116"/>
        <v>42193.941759259258</v>
      </c>
      <c r="R1233" s="8">
        <f t="shared" si="117"/>
        <v>42244.041666666672</v>
      </c>
      <c r="S1233" t="str">
        <f t="shared" si="118"/>
        <v>music</v>
      </c>
      <c r="T1233" t="str">
        <f t="shared" si="119"/>
        <v>world music</v>
      </c>
    </row>
    <row r="1234" spans="1:20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114"/>
        <v>1</v>
      </c>
      <c r="P1234">
        <f t="shared" si="115"/>
        <v>40</v>
      </c>
      <c r="Q1234" s="8">
        <f t="shared" si="116"/>
        <v>41506.848032407412</v>
      </c>
      <c r="R1234" s="8">
        <f t="shared" si="117"/>
        <v>41553.848032407412</v>
      </c>
      <c r="S1234" t="str">
        <f t="shared" si="118"/>
        <v>music</v>
      </c>
      <c r="T1234" t="str">
        <f t="shared" si="119"/>
        <v>world music</v>
      </c>
    </row>
    <row r="1235" spans="1:20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114"/>
        <v>12</v>
      </c>
      <c r="P1235">
        <f t="shared" si="115"/>
        <v>19.329999999999998</v>
      </c>
      <c r="Q1235" s="8">
        <f t="shared" si="116"/>
        <v>40939.948773148149</v>
      </c>
      <c r="R1235" s="8">
        <f t="shared" si="117"/>
        <v>40960.948773148149</v>
      </c>
      <c r="S1235" t="str">
        <f t="shared" si="118"/>
        <v>music</v>
      </c>
      <c r="T1235" t="str">
        <f t="shared" si="119"/>
        <v>world music</v>
      </c>
    </row>
    <row r="1236" spans="1:20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114"/>
        <v>0</v>
      </c>
      <c r="P1236" t="e">
        <f t="shared" si="115"/>
        <v>#DIV/0!</v>
      </c>
      <c r="Q1236" s="8">
        <f t="shared" si="116"/>
        <v>42007.788680555561</v>
      </c>
      <c r="R1236" s="8">
        <f t="shared" si="117"/>
        <v>42037.788680555561</v>
      </c>
      <c r="S1236" t="str">
        <f t="shared" si="118"/>
        <v>music</v>
      </c>
      <c r="T1236" t="str">
        <f t="shared" si="119"/>
        <v>world music</v>
      </c>
    </row>
    <row r="1237" spans="1:20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114"/>
        <v>3</v>
      </c>
      <c r="P1237">
        <f t="shared" si="115"/>
        <v>35</v>
      </c>
      <c r="Q1237" s="8">
        <f t="shared" si="116"/>
        <v>41583.135405092595</v>
      </c>
      <c r="R1237" s="8">
        <f t="shared" si="117"/>
        <v>41623.135405092595</v>
      </c>
      <c r="S1237" t="str">
        <f t="shared" si="118"/>
        <v>music</v>
      </c>
      <c r="T1237" t="str">
        <f t="shared" si="119"/>
        <v>world music</v>
      </c>
    </row>
    <row r="1238" spans="1:20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114"/>
        <v>0</v>
      </c>
      <c r="P1238" t="e">
        <f t="shared" si="115"/>
        <v>#DIV/0!</v>
      </c>
      <c r="Q1238" s="8">
        <f t="shared" si="116"/>
        <v>41110.680138888885</v>
      </c>
      <c r="R1238" s="8">
        <f t="shared" si="117"/>
        <v>41118.666666666664</v>
      </c>
      <c r="S1238" t="str">
        <f t="shared" si="118"/>
        <v>music</v>
      </c>
      <c r="T1238" t="str">
        <f t="shared" si="119"/>
        <v>world music</v>
      </c>
    </row>
    <row r="1239" spans="1:20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114"/>
        <v>0</v>
      </c>
      <c r="P1239" t="e">
        <f t="shared" si="115"/>
        <v>#DIV/0!</v>
      </c>
      <c r="Q1239" s="8">
        <f t="shared" si="116"/>
        <v>41125.283159722225</v>
      </c>
      <c r="R1239" s="8">
        <f t="shared" si="117"/>
        <v>41145.283159722225</v>
      </c>
      <c r="S1239" t="str">
        <f t="shared" si="118"/>
        <v>music</v>
      </c>
      <c r="T1239" t="str">
        <f t="shared" si="119"/>
        <v>world music</v>
      </c>
    </row>
    <row r="1240" spans="1:20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114"/>
        <v>18</v>
      </c>
      <c r="P1240">
        <f t="shared" si="115"/>
        <v>59.33</v>
      </c>
      <c r="Q1240" s="8">
        <f t="shared" si="116"/>
        <v>40731.61037037037</v>
      </c>
      <c r="R1240" s="8">
        <f t="shared" si="117"/>
        <v>40761.61037037037</v>
      </c>
      <c r="S1240" t="str">
        <f t="shared" si="118"/>
        <v>music</v>
      </c>
      <c r="T1240" t="str">
        <f t="shared" si="119"/>
        <v>world music</v>
      </c>
    </row>
    <row r="1241" spans="1:20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114"/>
        <v>0</v>
      </c>
      <c r="P1241" t="e">
        <f t="shared" si="115"/>
        <v>#DIV/0!</v>
      </c>
      <c r="Q1241" s="8">
        <f t="shared" si="116"/>
        <v>40883.962581018517</v>
      </c>
      <c r="R1241" s="8">
        <f t="shared" si="117"/>
        <v>40913.962581018517</v>
      </c>
      <c r="S1241" t="str">
        <f t="shared" si="118"/>
        <v>music</v>
      </c>
      <c r="T1241" t="str">
        <f t="shared" si="119"/>
        <v>world music</v>
      </c>
    </row>
    <row r="1242" spans="1:20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114"/>
        <v>3</v>
      </c>
      <c r="P1242">
        <f t="shared" si="115"/>
        <v>30.13</v>
      </c>
      <c r="Q1242" s="8">
        <f t="shared" si="116"/>
        <v>41409.040011574078</v>
      </c>
      <c r="R1242" s="8">
        <f t="shared" si="117"/>
        <v>41467.910416666666</v>
      </c>
      <c r="S1242" t="str">
        <f t="shared" si="118"/>
        <v>music</v>
      </c>
      <c r="T1242" t="str">
        <f t="shared" si="119"/>
        <v>world music</v>
      </c>
    </row>
    <row r="1243" spans="1:20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114"/>
        <v>51</v>
      </c>
      <c r="P1243">
        <f t="shared" si="115"/>
        <v>74.62</v>
      </c>
      <c r="Q1243" s="8">
        <f t="shared" si="116"/>
        <v>41923.837731481479</v>
      </c>
      <c r="R1243" s="8">
        <f t="shared" si="117"/>
        <v>41946.249305555553</v>
      </c>
      <c r="S1243" t="str">
        <f t="shared" si="118"/>
        <v>music</v>
      </c>
      <c r="T1243" t="str">
        <f t="shared" si="119"/>
        <v>world music</v>
      </c>
    </row>
    <row r="1244" spans="1:20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114"/>
        <v>1</v>
      </c>
      <c r="P1244">
        <f t="shared" si="115"/>
        <v>5</v>
      </c>
      <c r="Q1244" s="8">
        <f t="shared" si="116"/>
        <v>40782.165532407409</v>
      </c>
      <c r="R1244" s="8">
        <f t="shared" si="117"/>
        <v>40797.554166666669</v>
      </c>
      <c r="S1244" t="str">
        <f t="shared" si="118"/>
        <v>music</v>
      </c>
      <c r="T1244" t="str">
        <f t="shared" si="119"/>
        <v>world music</v>
      </c>
    </row>
    <row r="1245" spans="1:20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114"/>
        <v>14</v>
      </c>
      <c r="P1245">
        <f t="shared" si="115"/>
        <v>44.5</v>
      </c>
      <c r="Q1245" s="8">
        <f t="shared" si="116"/>
        <v>40671.879293981481</v>
      </c>
      <c r="R1245" s="8">
        <f t="shared" si="117"/>
        <v>40732.875</v>
      </c>
      <c r="S1245" t="str">
        <f t="shared" si="118"/>
        <v>music</v>
      </c>
      <c r="T1245" t="str">
        <f t="shared" si="119"/>
        <v>world music</v>
      </c>
    </row>
    <row r="1246" spans="1:20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114"/>
        <v>104</v>
      </c>
      <c r="P1246">
        <f t="shared" si="115"/>
        <v>46.13</v>
      </c>
      <c r="Q1246" s="8">
        <f t="shared" si="116"/>
        <v>41355.825497685182</v>
      </c>
      <c r="R1246" s="8">
        <f t="shared" si="117"/>
        <v>41386.875</v>
      </c>
      <c r="S1246" t="str">
        <f t="shared" si="118"/>
        <v>music</v>
      </c>
      <c r="T1246" t="str">
        <f t="shared" si="119"/>
        <v>rock</v>
      </c>
    </row>
    <row r="1247" spans="1:20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114"/>
        <v>120</v>
      </c>
      <c r="P1247">
        <f t="shared" si="115"/>
        <v>141.47</v>
      </c>
      <c r="Q1247" s="8">
        <f t="shared" si="116"/>
        <v>41774.599930555552</v>
      </c>
      <c r="R1247" s="8">
        <f t="shared" si="117"/>
        <v>41804.599930555552</v>
      </c>
      <c r="S1247" t="str">
        <f t="shared" si="118"/>
        <v>music</v>
      </c>
      <c r="T1247" t="str">
        <f t="shared" si="119"/>
        <v>rock</v>
      </c>
    </row>
    <row r="1248" spans="1:20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114"/>
        <v>117</v>
      </c>
      <c r="P1248">
        <f t="shared" si="115"/>
        <v>75.48</v>
      </c>
      <c r="Q1248" s="8">
        <f t="shared" si="116"/>
        <v>40838.043391203704</v>
      </c>
      <c r="R1248" s="8">
        <f t="shared" si="117"/>
        <v>40883.085057870368</v>
      </c>
      <c r="S1248" t="str">
        <f t="shared" si="118"/>
        <v>music</v>
      </c>
      <c r="T1248" t="str">
        <f t="shared" si="119"/>
        <v>rock</v>
      </c>
    </row>
    <row r="1249" spans="1:20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114"/>
        <v>122</v>
      </c>
      <c r="P1249">
        <f t="shared" si="115"/>
        <v>85.5</v>
      </c>
      <c r="Q1249" s="8">
        <f t="shared" si="116"/>
        <v>41370.292303240742</v>
      </c>
      <c r="R1249" s="8">
        <f t="shared" si="117"/>
        <v>41400.292303240742</v>
      </c>
      <c r="S1249" t="str">
        <f t="shared" si="118"/>
        <v>music</v>
      </c>
      <c r="T1249" t="str">
        <f t="shared" si="119"/>
        <v>rock</v>
      </c>
    </row>
    <row r="1250" spans="1:20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114"/>
        <v>152</v>
      </c>
      <c r="P1250">
        <f t="shared" si="115"/>
        <v>64.25</v>
      </c>
      <c r="Q1250" s="8">
        <f t="shared" si="116"/>
        <v>41767.656863425924</v>
      </c>
      <c r="R1250" s="8">
        <f t="shared" si="117"/>
        <v>41803.290972222225</v>
      </c>
      <c r="S1250" t="str">
        <f t="shared" si="118"/>
        <v>music</v>
      </c>
      <c r="T1250" t="str">
        <f t="shared" si="119"/>
        <v>rock</v>
      </c>
    </row>
    <row r="1251" spans="1:20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114"/>
        <v>104</v>
      </c>
      <c r="P1251">
        <f t="shared" si="115"/>
        <v>64.47</v>
      </c>
      <c r="Q1251" s="8">
        <f t="shared" si="116"/>
        <v>41067.74086805556</v>
      </c>
      <c r="R1251" s="8">
        <f t="shared" si="117"/>
        <v>41097.74086805556</v>
      </c>
      <c r="S1251" t="str">
        <f t="shared" si="118"/>
        <v>music</v>
      </c>
      <c r="T1251" t="str">
        <f t="shared" si="119"/>
        <v>rock</v>
      </c>
    </row>
    <row r="1252" spans="1:20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114"/>
        <v>200</v>
      </c>
      <c r="P1252">
        <f t="shared" si="115"/>
        <v>118.2</v>
      </c>
      <c r="Q1252" s="8">
        <f t="shared" si="116"/>
        <v>41843.64271990741</v>
      </c>
      <c r="R1252" s="8">
        <f t="shared" si="117"/>
        <v>41888.64271990741</v>
      </c>
      <c r="S1252" t="str">
        <f t="shared" si="118"/>
        <v>music</v>
      </c>
      <c r="T1252" t="str">
        <f t="shared" si="119"/>
        <v>rock</v>
      </c>
    </row>
    <row r="1253" spans="1:20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114"/>
        <v>102</v>
      </c>
      <c r="P1253">
        <f t="shared" si="115"/>
        <v>82.54</v>
      </c>
      <c r="Q1253" s="8">
        <f t="shared" si="116"/>
        <v>40751.814432870371</v>
      </c>
      <c r="R1253" s="8">
        <f t="shared" si="117"/>
        <v>40811.814432870371</v>
      </c>
      <c r="S1253" t="str">
        <f t="shared" si="118"/>
        <v>music</v>
      </c>
      <c r="T1253" t="str">
        <f t="shared" si="119"/>
        <v>rock</v>
      </c>
    </row>
    <row r="1254" spans="1:20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114"/>
        <v>138</v>
      </c>
      <c r="P1254">
        <f t="shared" si="115"/>
        <v>34.17</v>
      </c>
      <c r="Q1254" s="8">
        <f t="shared" si="116"/>
        <v>41543.988067129627</v>
      </c>
      <c r="R1254" s="8">
        <f t="shared" si="117"/>
        <v>41571.988067129627</v>
      </c>
      <c r="S1254" t="str">
        <f t="shared" si="118"/>
        <v>music</v>
      </c>
      <c r="T1254" t="str">
        <f t="shared" si="119"/>
        <v>rock</v>
      </c>
    </row>
    <row r="1255" spans="1:20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114"/>
        <v>303833</v>
      </c>
      <c r="P1255">
        <f t="shared" si="115"/>
        <v>42.73</v>
      </c>
      <c r="Q1255" s="8">
        <f t="shared" si="116"/>
        <v>41855.783645833333</v>
      </c>
      <c r="R1255" s="8">
        <f t="shared" si="117"/>
        <v>41885.783645833333</v>
      </c>
      <c r="S1255" t="str">
        <f t="shared" si="118"/>
        <v>music</v>
      </c>
      <c r="T1255" t="str">
        <f t="shared" si="119"/>
        <v>rock</v>
      </c>
    </row>
    <row r="1256" spans="1:20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114"/>
        <v>199</v>
      </c>
      <c r="P1256">
        <f t="shared" si="115"/>
        <v>94.49</v>
      </c>
      <c r="Q1256" s="8">
        <f t="shared" si="116"/>
        <v>40487.621365740742</v>
      </c>
      <c r="R1256" s="8">
        <f t="shared" si="117"/>
        <v>40544.207638888889</v>
      </c>
      <c r="S1256" t="str">
        <f t="shared" si="118"/>
        <v>music</v>
      </c>
      <c r="T1256" t="str">
        <f t="shared" si="119"/>
        <v>rock</v>
      </c>
    </row>
    <row r="1257" spans="1:20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114"/>
        <v>202</v>
      </c>
      <c r="P1257">
        <f t="shared" si="115"/>
        <v>55.7</v>
      </c>
      <c r="Q1257" s="8">
        <f t="shared" si="116"/>
        <v>41579.845509259263</v>
      </c>
      <c r="R1257" s="8">
        <f t="shared" si="117"/>
        <v>41609.887175925927</v>
      </c>
      <c r="S1257" t="str">
        <f t="shared" si="118"/>
        <v>music</v>
      </c>
      <c r="T1257" t="str">
        <f t="shared" si="119"/>
        <v>rock</v>
      </c>
    </row>
    <row r="1258" spans="1:20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114"/>
        <v>118</v>
      </c>
      <c r="P1258">
        <f t="shared" si="115"/>
        <v>98.03</v>
      </c>
      <c r="Q1258" s="8">
        <f t="shared" si="116"/>
        <v>40921.919340277782</v>
      </c>
      <c r="R1258" s="8">
        <f t="shared" si="117"/>
        <v>40951.919340277782</v>
      </c>
      <c r="S1258" t="str">
        <f t="shared" si="118"/>
        <v>music</v>
      </c>
      <c r="T1258" t="str">
        <f t="shared" si="119"/>
        <v>rock</v>
      </c>
    </row>
    <row r="1259" spans="1:20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114"/>
        <v>295</v>
      </c>
      <c r="P1259">
        <f t="shared" si="115"/>
        <v>92.1</v>
      </c>
      <c r="Q1259" s="8">
        <f t="shared" si="116"/>
        <v>40587.085532407407</v>
      </c>
      <c r="R1259" s="8">
        <f t="shared" si="117"/>
        <v>40636.043865740743</v>
      </c>
      <c r="S1259" t="str">
        <f t="shared" si="118"/>
        <v>music</v>
      </c>
      <c r="T1259" t="str">
        <f t="shared" si="119"/>
        <v>rock</v>
      </c>
    </row>
    <row r="1260" spans="1:20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114"/>
        <v>213</v>
      </c>
      <c r="P1260">
        <f t="shared" si="115"/>
        <v>38.18</v>
      </c>
      <c r="Q1260" s="8">
        <f t="shared" si="116"/>
        <v>41487.611250000002</v>
      </c>
      <c r="R1260" s="8">
        <f t="shared" si="117"/>
        <v>41517.611250000002</v>
      </c>
      <c r="S1260" t="str">
        <f t="shared" si="118"/>
        <v>music</v>
      </c>
      <c r="T1260" t="str">
        <f t="shared" si="119"/>
        <v>rock</v>
      </c>
    </row>
    <row r="1261" spans="1:20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114"/>
        <v>104</v>
      </c>
      <c r="P1261">
        <f t="shared" si="115"/>
        <v>27.15</v>
      </c>
      <c r="Q1261" s="8">
        <f t="shared" si="116"/>
        <v>41766.970648148148</v>
      </c>
      <c r="R1261" s="8">
        <f t="shared" si="117"/>
        <v>41799.165972222225</v>
      </c>
      <c r="S1261" t="str">
        <f t="shared" si="118"/>
        <v>music</v>
      </c>
      <c r="T1261" t="str">
        <f t="shared" si="119"/>
        <v>rock</v>
      </c>
    </row>
    <row r="1262" spans="1:20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114"/>
        <v>114</v>
      </c>
      <c r="P1262">
        <f t="shared" si="115"/>
        <v>50.69</v>
      </c>
      <c r="Q1262" s="8">
        <f t="shared" si="116"/>
        <v>41666.842824074076</v>
      </c>
      <c r="R1262" s="8">
        <f t="shared" si="117"/>
        <v>41696.842824074076</v>
      </c>
      <c r="S1262" t="str">
        <f t="shared" si="118"/>
        <v>music</v>
      </c>
      <c r="T1262" t="str">
        <f t="shared" si="119"/>
        <v>rock</v>
      </c>
    </row>
    <row r="1263" spans="1:20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114"/>
        <v>101</v>
      </c>
      <c r="P1263">
        <f t="shared" si="115"/>
        <v>38.94</v>
      </c>
      <c r="Q1263" s="8">
        <f t="shared" si="116"/>
        <v>41638.342905092592</v>
      </c>
      <c r="R1263" s="8">
        <f t="shared" si="117"/>
        <v>41668.342905092592</v>
      </c>
      <c r="S1263" t="str">
        <f t="shared" si="118"/>
        <v>music</v>
      </c>
      <c r="T1263" t="str">
        <f t="shared" si="119"/>
        <v>rock</v>
      </c>
    </row>
    <row r="1264" spans="1:20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114"/>
        <v>125</v>
      </c>
      <c r="P1264">
        <f t="shared" si="115"/>
        <v>77.64</v>
      </c>
      <c r="Q1264" s="8">
        <f t="shared" si="116"/>
        <v>41656.762638888889</v>
      </c>
      <c r="R1264" s="8">
        <f t="shared" si="117"/>
        <v>41686.762638888889</v>
      </c>
      <c r="S1264" t="str">
        <f t="shared" si="118"/>
        <v>music</v>
      </c>
      <c r="T1264" t="str">
        <f t="shared" si="119"/>
        <v>rock</v>
      </c>
    </row>
    <row r="1265" spans="1:20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114"/>
        <v>119</v>
      </c>
      <c r="P1265">
        <f t="shared" si="115"/>
        <v>43.54</v>
      </c>
      <c r="Q1265" s="8">
        <f t="shared" si="116"/>
        <v>41692.084143518521</v>
      </c>
      <c r="R1265" s="8">
        <f t="shared" si="117"/>
        <v>41727.041666666664</v>
      </c>
      <c r="S1265" t="str">
        <f t="shared" si="118"/>
        <v>music</v>
      </c>
      <c r="T1265" t="str">
        <f t="shared" si="119"/>
        <v>rock</v>
      </c>
    </row>
    <row r="1266" spans="1:20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114"/>
        <v>166</v>
      </c>
      <c r="P1266">
        <f t="shared" si="115"/>
        <v>31.82</v>
      </c>
      <c r="Q1266" s="8">
        <f t="shared" si="116"/>
        <v>41547.662997685184</v>
      </c>
      <c r="R1266" s="8">
        <f t="shared" si="117"/>
        <v>41576.662997685184</v>
      </c>
      <c r="S1266" t="str">
        <f t="shared" si="118"/>
        <v>music</v>
      </c>
      <c r="T1266" t="str">
        <f t="shared" si="119"/>
        <v>rock</v>
      </c>
    </row>
    <row r="1267" spans="1:20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114"/>
        <v>119</v>
      </c>
      <c r="P1267">
        <f t="shared" si="115"/>
        <v>63.18</v>
      </c>
      <c r="Q1267" s="8">
        <f t="shared" si="116"/>
        <v>40465.655266203699</v>
      </c>
      <c r="R1267" s="8">
        <f t="shared" si="117"/>
        <v>40512.655266203699</v>
      </c>
      <c r="S1267" t="str">
        <f t="shared" si="118"/>
        <v>music</v>
      </c>
      <c r="T1267" t="str">
        <f t="shared" si="119"/>
        <v>rock</v>
      </c>
    </row>
    <row r="1268" spans="1:20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114"/>
        <v>100</v>
      </c>
      <c r="P1268">
        <f t="shared" si="115"/>
        <v>190.9</v>
      </c>
      <c r="Q1268" s="8">
        <f t="shared" si="116"/>
        <v>41620.87667824074</v>
      </c>
      <c r="R1268" s="8">
        <f t="shared" si="117"/>
        <v>41650.87667824074</v>
      </c>
      <c r="S1268" t="str">
        <f t="shared" si="118"/>
        <v>music</v>
      </c>
      <c r="T1268" t="str">
        <f t="shared" si="119"/>
        <v>rock</v>
      </c>
    </row>
    <row r="1269" spans="1:20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114"/>
        <v>102</v>
      </c>
      <c r="P1269">
        <f t="shared" si="115"/>
        <v>140.86000000000001</v>
      </c>
      <c r="Q1269" s="8">
        <f t="shared" si="116"/>
        <v>41449.585162037038</v>
      </c>
      <c r="R1269" s="8">
        <f t="shared" si="117"/>
        <v>41479.585162037038</v>
      </c>
      <c r="S1269" t="str">
        <f t="shared" si="118"/>
        <v>music</v>
      </c>
      <c r="T1269" t="str">
        <f t="shared" si="119"/>
        <v>rock</v>
      </c>
    </row>
    <row r="1270" spans="1:20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114"/>
        <v>117</v>
      </c>
      <c r="P1270">
        <f t="shared" si="115"/>
        <v>76.92</v>
      </c>
      <c r="Q1270" s="8">
        <f t="shared" si="116"/>
        <v>41507.845451388886</v>
      </c>
      <c r="R1270" s="8">
        <f t="shared" si="117"/>
        <v>41537.845451388886</v>
      </c>
      <c r="S1270" t="str">
        <f t="shared" si="118"/>
        <v>music</v>
      </c>
      <c r="T1270" t="str">
        <f t="shared" si="119"/>
        <v>rock</v>
      </c>
    </row>
    <row r="1271" spans="1:20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114"/>
        <v>109</v>
      </c>
      <c r="P1271">
        <f t="shared" si="115"/>
        <v>99.16</v>
      </c>
      <c r="Q1271" s="8">
        <f t="shared" si="116"/>
        <v>42445.823055555549</v>
      </c>
      <c r="R1271" s="8">
        <f t="shared" si="117"/>
        <v>42476</v>
      </c>
      <c r="S1271" t="str">
        <f t="shared" si="118"/>
        <v>music</v>
      </c>
      <c r="T1271" t="str">
        <f t="shared" si="119"/>
        <v>rock</v>
      </c>
    </row>
    <row r="1272" spans="1:20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114"/>
        <v>115</v>
      </c>
      <c r="P1272">
        <f t="shared" si="115"/>
        <v>67.88</v>
      </c>
      <c r="Q1272" s="8">
        <f t="shared" si="116"/>
        <v>40933.856967592597</v>
      </c>
      <c r="R1272" s="8">
        <f t="shared" si="117"/>
        <v>40993.815300925926</v>
      </c>
      <c r="S1272" t="str">
        <f t="shared" si="118"/>
        <v>music</v>
      </c>
      <c r="T1272" t="str">
        <f t="shared" si="119"/>
        <v>rock</v>
      </c>
    </row>
    <row r="1273" spans="1:20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114"/>
        <v>102</v>
      </c>
      <c r="P1273">
        <f t="shared" si="115"/>
        <v>246.29</v>
      </c>
      <c r="Q1273" s="8">
        <f t="shared" si="116"/>
        <v>41561.683553240742</v>
      </c>
      <c r="R1273" s="8">
        <f t="shared" si="117"/>
        <v>41591.725219907406</v>
      </c>
      <c r="S1273" t="str">
        <f t="shared" si="118"/>
        <v>music</v>
      </c>
      <c r="T1273" t="str">
        <f t="shared" si="119"/>
        <v>rock</v>
      </c>
    </row>
    <row r="1274" spans="1:20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114"/>
        <v>106</v>
      </c>
      <c r="P1274">
        <f t="shared" si="115"/>
        <v>189.29</v>
      </c>
      <c r="Q1274" s="8">
        <f t="shared" si="116"/>
        <v>40274.745127314818</v>
      </c>
      <c r="R1274" s="8">
        <f t="shared" si="117"/>
        <v>40344.166666666664</v>
      </c>
      <c r="S1274" t="str">
        <f t="shared" si="118"/>
        <v>music</v>
      </c>
      <c r="T1274" t="str">
        <f t="shared" si="119"/>
        <v>rock</v>
      </c>
    </row>
    <row r="1275" spans="1:20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114"/>
        <v>104</v>
      </c>
      <c r="P1275">
        <f t="shared" si="115"/>
        <v>76.67</v>
      </c>
      <c r="Q1275" s="8">
        <f t="shared" si="116"/>
        <v>41852.730219907404</v>
      </c>
      <c r="R1275" s="8">
        <f t="shared" si="117"/>
        <v>41882.730219907404</v>
      </c>
      <c r="S1275" t="str">
        <f t="shared" si="118"/>
        <v>music</v>
      </c>
      <c r="T1275" t="str">
        <f t="shared" si="119"/>
        <v>rock</v>
      </c>
    </row>
    <row r="1276" spans="1:20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114"/>
        <v>155</v>
      </c>
      <c r="P1276">
        <f t="shared" si="115"/>
        <v>82.96</v>
      </c>
      <c r="Q1276" s="8">
        <f t="shared" si="116"/>
        <v>41116.690104166664</v>
      </c>
      <c r="R1276" s="8">
        <f t="shared" si="117"/>
        <v>41151.690104166664</v>
      </c>
      <c r="S1276" t="str">
        <f t="shared" si="118"/>
        <v>music</v>
      </c>
      <c r="T1276" t="str">
        <f t="shared" si="119"/>
        <v>rock</v>
      </c>
    </row>
    <row r="1277" spans="1:20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114"/>
        <v>162</v>
      </c>
      <c r="P1277">
        <f t="shared" si="115"/>
        <v>62.52</v>
      </c>
      <c r="Q1277" s="8">
        <f t="shared" si="116"/>
        <v>41458.867905092593</v>
      </c>
      <c r="R1277" s="8">
        <f t="shared" si="117"/>
        <v>41493.867905092593</v>
      </c>
      <c r="S1277" t="str">
        <f t="shared" si="118"/>
        <v>music</v>
      </c>
      <c r="T1277" t="str">
        <f t="shared" si="119"/>
        <v>rock</v>
      </c>
    </row>
    <row r="1278" spans="1:20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114"/>
        <v>104</v>
      </c>
      <c r="P1278">
        <f t="shared" si="115"/>
        <v>46.07</v>
      </c>
      <c r="Q1278" s="8">
        <f t="shared" si="116"/>
        <v>40007.704247685186</v>
      </c>
      <c r="R1278" s="8">
        <f t="shared" si="117"/>
        <v>40057.166666666664</v>
      </c>
      <c r="S1278" t="str">
        <f t="shared" si="118"/>
        <v>music</v>
      </c>
      <c r="T1278" t="str">
        <f t="shared" si="119"/>
        <v>rock</v>
      </c>
    </row>
    <row r="1279" spans="1:20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114"/>
        <v>106</v>
      </c>
      <c r="P1279">
        <f t="shared" si="115"/>
        <v>38.54</v>
      </c>
      <c r="Q1279" s="8">
        <f t="shared" si="116"/>
        <v>41121.561886574076</v>
      </c>
      <c r="R1279" s="8">
        <f t="shared" si="117"/>
        <v>41156.561886574076</v>
      </c>
      <c r="S1279" t="str">
        <f t="shared" si="118"/>
        <v>music</v>
      </c>
      <c r="T1279" t="str">
        <f t="shared" si="119"/>
        <v>rock</v>
      </c>
    </row>
    <row r="1280" spans="1:20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114"/>
        <v>155</v>
      </c>
      <c r="P1280">
        <f t="shared" si="115"/>
        <v>53.01</v>
      </c>
      <c r="Q1280" s="8">
        <f t="shared" si="116"/>
        <v>41786.555162037039</v>
      </c>
      <c r="R1280" s="8">
        <f t="shared" si="117"/>
        <v>41815.083333333336</v>
      </c>
      <c r="S1280" t="str">
        <f t="shared" si="118"/>
        <v>music</v>
      </c>
      <c r="T1280" t="str">
        <f t="shared" si="119"/>
        <v>rock</v>
      </c>
    </row>
    <row r="1281" spans="1:20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114"/>
        <v>111</v>
      </c>
      <c r="P1281">
        <f t="shared" si="115"/>
        <v>73.36</v>
      </c>
      <c r="Q1281" s="8">
        <f t="shared" si="116"/>
        <v>41682.099189814813</v>
      </c>
      <c r="R1281" s="8">
        <f t="shared" si="117"/>
        <v>41722.057523148149</v>
      </c>
      <c r="S1281" t="str">
        <f t="shared" si="118"/>
        <v>music</v>
      </c>
      <c r="T1281" t="str">
        <f t="shared" si="119"/>
        <v>rock</v>
      </c>
    </row>
    <row r="1282" spans="1:20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114"/>
        <v>111</v>
      </c>
      <c r="P1282">
        <f t="shared" si="115"/>
        <v>127.98</v>
      </c>
      <c r="Q1282" s="8">
        <f t="shared" si="116"/>
        <v>40513.757569444446</v>
      </c>
      <c r="R1282" s="8">
        <f t="shared" si="117"/>
        <v>40603.757569444446</v>
      </c>
      <c r="S1282" t="str">
        <f t="shared" si="118"/>
        <v>music</v>
      </c>
      <c r="T1282" t="str">
        <f t="shared" si="119"/>
        <v>rock</v>
      </c>
    </row>
    <row r="1283" spans="1:20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120">ROUND(E1283/D1283*100,0)</f>
        <v>111</v>
      </c>
      <c r="P1283">
        <f t="shared" ref="P1283:P1346" si="121">ROUND(E1283/L1283,2)</f>
        <v>104.73</v>
      </c>
      <c r="Q1283" s="8">
        <f t="shared" ref="Q1283:Q1346" si="122">(((J1283/60)/60)/24)+DATE(1970,1,1)</f>
        <v>41463.743472222224</v>
      </c>
      <c r="R1283" s="8">
        <f t="shared" ref="R1283:R1346" si="123">(((I1283/60)/60)/24)+DATE(1970,1,1)</f>
        <v>41483.743472222224</v>
      </c>
      <c r="S1283" t="str">
        <f t="shared" ref="S1283:S1346" si="124">LEFT(N1283,SEARCH("/",N1283)-1)</f>
        <v>music</v>
      </c>
      <c r="T1283" t="str">
        <f t="shared" ref="T1283:T1346" si="125">RIGHT(N1283,LEN(N1283)-SEARCH("/",N1283))</f>
        <v>rock</v>
      </c>
    </row>
    <row r="1284" spans="1:20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120"/>
        <v>124</v>
      </c>
      <c r="P1284">
        <f t="shared" si="121"/>
        <v>67.67</v>
      </c>
      <c r="Q1284" s="8">
        <f t="shared" si="122"/>
        <v>41586.475173611114</v>
      </c>
      <c r="R1284" s="8">
        <f t="shared" si="123"/>
        <v>41617.207638888889</v>
      </c>
      <c r="S1284" t="str">
        <f t="shared" si="124"/>
        <v>music</v>
      </c>
      <c r="T1284" t="str">
        <f t="shared" si="125"/>
        <v>rock</v>
      </c>
    </row>
    <row r="1285" spans="1:20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120"/>
        <v>211</v>
      </c>
      <c r="P1285">
        <f t="shared" si="121"/>
        <v>95.93</v>
      </c>
      <c r="Q1285" s="8">
        <f t="shared" si="122"/>
        <v>41320.717465277776</v>
      </c>
      <c r="R1285" s="8">
        <f t="shared" si="123"/>
        <v>41344.166666666664</v>
      </c>
      <c r="S1285" t="str">
        <f t="shared" si="124"/>
        <v>music</v>
      </c>
      <c r="T1285" t="str">
        <f t="shared" si="125"/>
        <v>rock</v>
      </c>
    </row>
    <row r="1286" spans="1:20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120"/>
        <v>101</v>
      </c>
      <c r="P1286">
        <f t="shared" si="121"/>
        <v>65.16</v>
      </c>
      <c r="Q1286" s="8">
        <f t="shared" si="122"/>
        <v>42712.23474537037</v>
      </c>
      <c r="R1286" s="8">
        <f t="shared" si="123"/>
        <v>42735.707638888889</v>
      </c>
      <c r="S1286" t="str">
        <f t="shared" si="124"/>
        <v>theater</v>
      </c>
      <c r="T1286" t="str">
        <f t="shared" si="125"/>
        <v>plays</v>
      </c>
    </row>
    <row r="1287" spans="1:20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120"/>
        <v>102</v>
      </c>
      <c r="P1287">
        <f t="shared" si="121"/>
        <v>32.270000000000003</v>
      </c>
      <c r="Q1287" s="8">
        <f t="shared" si="122"/>
        <v>42160.583043981482</v>
      </c>
      <c r="R1287" s="8">
        <f t="shared" si="123"/>
        <v>42175.583043981482</v>
      </c>
      <c r="S1287" t="str">
        <f t="shared" si="124"/>
        <v>theater</v>
      </c>
      <c r="T1287" t="str">
        <f t="shared" si="125"/>
        <v>plays</v>
      </c>
    </row>
    <row r="1288" spans="1:20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120"/>
        <v>108</v>
      </c>
      <c r="P1288">
        <f t="shared" si="121"/>
        <v>81.25</v>
      </c>
      <c r="Q1288" s="8">
        <f t="shared" si="122"/>
        <v>42039.384571759263</v>
      </c>
      <c r="R1288" s="8">
        <f t="shared" si="123"/>
        <v>42052.583333333328</v>
      </c>
      <c r="S1288" t="str">
        <f t="shared" si="124"/>
        <v>theater</v>
      </c>
      <c r="T1288" t="str">
        <f t="shared" si="125"/>
        <v>plays</v>
      </c>
    </row>
    <row r="1289" spans="1:20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120"/>
        <v>242</v>
      </c>
      <c r="P1289">
        <f t="shared" si="121"/>
        <v>24.2</v>
      </c>
      <c r="Q1289" s="8">
        <f t="shared" si="122"/>
        <v>42107.621018518519</v>
      </c>
      <c r="R1289" s="8">
        <f t="shared" si="123"/>
        <v>42167.621018518519</v>
      </c>
      <c r="S1289" t="str">
        <f t="shared" si="124"/>
        <v>theater</v>
      </c>
      <c r="T1289" t="str">
        <f t="shared" si="125"/>
        <v>plays</v>
      </c>
    </row>
    <row r="1290" spans="1:20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120"/>
        <v>100</v>
      </c>
      <c r="P1290">
        <f t="shared" si="121"/>
        <v>65.87</v>
      </c>
      <c r="Q1290" s="8">
        <f t="shared" si="122"/>
        <v>42561.154664351852</v>
      </c>
      <c r="R1290" s="8">
        <f t="shared" si="123"/>
        <v>42592.166666666672</v>
      </c>
      <c r="S1290" t="str">
        <f t="shared" si="124"/>
        <v>theater</v>
      </c>
      <c r="T1290" t="str">
        <f t="shared" si="125"/>
        <v>plays</v>
      </c>
    </row>
    <row r="1291" spans="1:20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120"/>
        <v>125</v>
      </c>
      <c r="P1291">
        <f t="shared" si="121"/>
        <v>36.08</v>
      </c>
      <c r="Q1291" s="8">
        <f t="shared" si="122"/>
        <v>42709.134780092587</v>
      </c>
      <c r="R1291" s="8">
        <f t="shared" si="123"/>
        <v>42739.134780092587</v>
      </c>
      <c r="S1291" t="str">
        <f t="shared" si="124"/>
        <v>theater</v>
      </c>
      <c r="T1291" t="str">
        <f t="shared" si="125"/>
        <v>plays</v>
      </c>
    </row>
    <row r="1292" spans="1:20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120"/>
        <v>109</v>
      </c>
      <c r="P1292">
        <f t="shared" si="121"/>
        <v>44.19</v>
      </c>
      <c r="Q1292" s="8">
        <f t="shared" si="122"/>
        <v>42086.614942129629</v>
      </c>
      <c r="R1292" s="8">
        <f t="shared" si="123"/>
        <v>42117.290972222225</v>
      </c>
      <c r="S1292" t="str">
        <f t="shared" si="124"/>
        <v>theater</v>
      </c>
      <c r="T1292" t="str">
        <f t="shared" si="125"/>
        <v>plays</v>
      </c>
    </row>
    <row r="1293" spans="1:20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120"/>
        <v>146</v>
      </c>
      <c r="P1293">
        <f t="shared" si="121"/>
        <v>104.07</v>
      </c>
      <c r="Q1293" s="8">
        <f t="shared" si="122"/>
        <v>42064.652673611112</v>
      </c>
      <c r="R1293" s="8">
        <f t="shared" si="123"/>
        <v>42101.291666666672</v>
      </c>
      <c r="S1293" t="str">
        <f t="shared" si="124"/>
        <v>theater</v>
      </c>
      <c r="T1293" t="str">
        <f t="shared" si="125"/>
        <v>plays</v>
      </c>
    </row>
    <row r="1294" spans="1:20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120"/>
        <v>110</v>
      </c>
      <c r="P1294">
        <f t="shared" si="121"/>
        <v>35.96</v>
      </c>
      <c r="Q1294" s="8">
        <f t="shared" si="122"/>
        <v>42256.764212962968</v>
      </c>
      <c r="R1294" s="8">
        <f t="shared" si="123"/>
        <v>42283.957638888889</v>
      </c>
      <c r="S1294" t="str">
        <f t="shared" si="124"/>
        <v>theater</v>
      </c>
      <c r="T1294" t="str">
        <f t="shared" si="125"/>
        <v>plays</v>
      </c>
    </row>
    <row r="1295" spans="1:20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120"/>
        <v>102</v>
      </c>
      <c r="P1295">
        <f t="shared" si="121"/>
        <v>127.79</v>
      </c>
      <c r="Q1295" s="8">
        <f t="shared" si="122"/>
        <v>42292.701053240744</v>
      </c>
      <c r="R1295" s="8">
        <f t="shared" si="123"/>
        <v>42322.742719907401</v>
      </c>
      <c r="S1295" t="str">
        <f t="shared" si="124"/>
        <v>theater</v>
      </c>
      <c r="T1295" t="str">
        <f t="shared" si="125"/>
        <v>plays</v>
      </c>
    </row>
    <row r="1296" spans="1:20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120"/>
        <v>122</v>
      </c>
      <c r="P1296">
        <f t="shared" si="121"/>
        <v>27.73</v>
      </c>
      <c r="Q1296" s="8">
        <f t="shared" si="122"/>
        <v>42278.453668981485</v>
      </c>
      <c r="R1296" s="8">
        <f t="shared" si="123"/>
        <v>42296.458333333328</v>
      </c>
      <c r="S1296" t="str">
        <f t="shared" si="124"/>
        <v>theater</v>
      </c>
      <c r="T1296" t="str">
        <f t="shared" si="125"/>
        <v>plays</v>
      </c>
    </row>
    <row r="1297" spans="1:20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120"/>
        <v>102</v>
      </c>
      <c r="P1297">
        <f t="shared" si="121"/>
        <v>39.83</v>
      </c>
      <c r="Q1297" s="8">
        <f t="shared" si="122"/>
        <v>42184.572881944448</v>
      </c>
      <c r="R1297" s="8">
        <f t="shared" si="123"/>
        <v>42214.708333333328</v>
      </c>
      <c r="S1297" t="str">
        <f t="shared" si="124"/>
        <v>theater</v>
      </c>
      <c r="T1297" t="str">
        <f t="shared" si="125"/>
        <v>plays</v>
      </c>
    </row>
    <row r="1298" spans="1:20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120"/>
        <v>141</v>
      </c>
      <c r="P1298">
        <f t="shared" si="121"/>
        <v>52.17</v>
      </c>
      <c r="Q1298" s="8">
        <f t="shared" si="122"/>
        <v>42423.050613425927</v>
      </c>
      <c r="R1298" s="8">
        <f t="shared" si="123"/>
        <v>42443.008946759262</v>
      </c>
      <c r="S1298" t="str">
        <f t="shared" si="124"/>
        <v>theater</v>
      </c>
      <c r="T1298" t="str">
        <f t="shared" si="125"/>
        <v>plays</v>
      </c>
    </row>
    <row r="1299" spans="1:20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120"/>
        <v>110</v>
      </c>
      <c r="P1299">
        <f t="shared" si="121"/>
        <v>92.04</v>
      </c>
      <c r="Q1299" s="8">
        <f t="shared" si="122"/>
        <v>42461.747199074074</v>
      </c>
      <c r="R1299" s="8">
        <f t="shared" si="123"/>
        <v>42491.747199074074</v>
      </c>
      <c r="S1299" t="str">
        <f t="shared" si="124"/>
        <v>theater</v>
      </c>
      <c r="T1299" t="str">
        <f t="shared" si="125"/>
        <v>plays</v>
      </c>
    </row>
    <row r="1300" spans="1:20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120"/>
        <v>105</v>
      </c>
      <c r="P1300">
        <f t="shared" si="121"/>
        <v>63.42</v>
      </c>
      <c r="Q1300" s="8">
        <f t="shared" si="122"/>
        <v>42458.680925925932</v>
      </c>
      <c r="R1300" s="8">
        <f t="shared" si="123"/>
        <v>42488.680925925932</v>
      </c>
      <c r="S1300" t="str">
        <f t="shared" si="124"/>
        <v>theater</v>
      </c>
      <c r="T1300" t="str">
        <f t="shared" si="125"/>
        <v>plays</v>
      </c>
    </row>
    <row r="1301" spans="1:20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120"/>
        <v>124</v>
      </c>
      <c r="P1301">
        <f t="shared" si="121"/>
        <v>135.63</v>
      </c>
      <c r="Q1301" s="8">
        <f t="shared" si="122"/>
        <v>42169.814340277779</v>
      </c>
      <c r="R1301" s="8">
        <f t="shared" si="123"/>
        <v>42199.814340277779</v>
      </c>
      <c r="S1301" t="str">
        <f t="shared" si="124"/>
        <v>theater</v>
      </c>
      <c r="T1301" t="str">
        <f t="shared" si="125"/>
        <v>plays</v>
      </c>
    </row>
    <row r="1302" spans="1:20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120"/>
        <v>135</v>
      </c>
      <c r="P1302">
        <f t="shared" si="121"/>
        <v>168.75</v>
      </c>
      <c r="Q1302" s="8">
        <f t="shared" si="122"/>
        <v>42483.675208333334</v>
      </c>
      <c r="R1302" s="8">
        <f t="shared" si="123"/>
        <v>42522.789583333331</v>
      </c>
      <c r="S1302" t="str">
        <f t="shared" si="124"/>
        <v>theater</v>
      </c>
      <c r="T1302" t="str">
        <f t="shared" si="125"/>
        <v>plays</v>
      </c>
    </row>
    <row r="1303" spans="1:20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120"/>
        <v>103</v>
      </c>
      <c r="P1303">
        <f t="shared" si="121"/>
        <v>70.86</v>
      </c>
      <c r="Q1303" s="8">
        <f t="shared" si="122"/>
        <v>42195.749745370369</v>
      </c>
      <c r="R1303" s="8">
        <f t="shared" si="123"/>
        <v>42206.125</v>
      </c>
      <c r="S1303" t="str">
        <f t="shared" si="124"/>
        <v>theater</v>
      </c>
      <c r="T1303" t="str">
        <f t="shared" si="125"/>
        <v>plays</v>
      </c>
    </row>
    <row r="1304" spans="1:20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120"/>
        <v>100</v>
      </c>
      <c r="P1304">
        <f t="shared" si="121"/>
        <v>50</v>
      </c>
      <c r="Q1304" s="8">
        <f t="shared" si="122"/>
        <v>42675.057997685188</v>
      </c>
      <c r="R1304" s="8">
        <f t="shared" si="123"/>
        <v>42705.099664351852</v>
      </c>
      <c r="S1304" t="str">
        <f t="shared" si="124"/>
        <v>theater</v>
      </c>
      <c r="T1304" t="str">
        <f t="shared" si="125"/>
        <v>plays</v>
      </c>
    </row>
    <row r="1305" spans="1:20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120"/>
        <v>130</v>
      </c>
      <c r="P1305">
        <f t="shared" si="121"/>
        <v>42.21</v>
      </c>
      <c r="Q1305" s="8">
        <f t="shared" si="122"/>
        <v>42566.441203703704</v>
      </c>
      <c r="R1305" s="8">
        <f t="shared" si="123"/>
        <v>42582.458333333328</v>
      </c>
      <c r="S1305" t="str">
        <f t="shared" si="124"/>
        <v>theater</v>
      </c>
      <c r="T1305" t="str">
        <f t="shared" si="125"/>
        <v>plays</v>
      </c>
    </row>
    <row r="1306" spans="1:20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120"/>
        <v>40</v>
      </c>
      <c r="P1306">
        <f t="shared" si="121"/>
        <v>152.41</v>
      </c>
      <c r="Q1306" s="8">
        <f t="shared" si="122"/>
        <v>42747.194502314815</v>
      </c>
      <c r="R1306" s="8">
        <f t="shared" si="123"/>
        <v>42807.152835648143</v>
      </c>
      <c r="S1306" t="str">
        <f t="shared" si="124"/>
        <v>technology</v>
      </c>
      <c r="T1306" t="str">
        <f t="shared" si="125"/>
        <v>wearables</v>
      </c>
    </row>
    <row r="1307" spans="1:20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120"/>
        <v>26</v>
      </c>
      <c r="P1307">
        <f t="shared" si="121"/>
        <v>90.62</v>
      </c>
      <c r="Q1307" s="8">
        <f t="shared" si="122"/>
        <v>42543.665601851855</v>
      </c>
      <c r="R1307" s="8">
        <f t="shared" si="123"/>
        <v>42572.729166666672</v>
      </c>
      <c r="S1307" t="str">
        <f t="shared" si="124"/>
        <v>technology</v>
      </c>
      <c r="T1307" t="str">
        <f t="shared" si="125"/>
        <v>wearables</v>
      </c>
    </row>
    <row r="1308" spans="1:20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120"/>
        <v>65</v>
      </c>
      <c r="P1308">
        <f t="shared" si="121"/>
        <v>201.6</v>
      </c>
      <c r="Q1308" s="8">
        <f t="shared" si="122"/>
        <v>41947.457569444443</v>
      </c>
      <c r="R1308" s="8">
        <f t="shared" si="123"/>
        <v>41977.457569444443</v>
      </c>
      <c r="S1308" t="str">
        <f t="shared" si="124"/>
        <v>technology</v>
      </c>
      <c r="T1308" t="str">
        <f t="shared" si="125"/>
        <v>wearables</v>
      </c>
    </row>
    <row r="1309" spans="1:20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120"/>
        <v>12</v>
      </c>
      <c r="P1309">
        <f t="shared" si="121"/>
        <v>127.93</v>
      </c>
      <c r="Q1309" s="8">
        <f t="shared" si="122"/>
        <v>42387.503229166665</v>
      </c>
      <c r="R1309" s="8">
        <f t="shared" si="123"/>
        <v>42417.503229166665</v>
      </c>
      <c r="S1309" t="str">
        <f t="shared" si="124"/>
        <v>technology</v>
      </c>
      <c r="T1309" t="str">
        <f t="shared" si="125"/>
        <v>wearables</v>
      </c>
    </row>
    <row r="1310" spans="1:20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120"/>
        <v>11</v>
      </c>
      <c r="P1310">
        <f t="shared" si="121"/>
        <v>29.89</v>
      </c>
      <c r="Q1310" s="8">
        <f t="shared" si="122"/>
        <v>42611.613564814819</v>
      </c>
      <c r="R1310" s="8">
        <f t="shared" si="123"/>
        <v>42651.613564814819</v>
      </c>
      <c r="S1310" t="str">
        <f t="shared" si="124"/>
        <v>technology</v>
      </c>
      <c r="T1310" t="str">
        <f t="shared" si="125"/>
        <v>wearables</v>
      </c>
    </row>
    <row r="1311" spans="1:20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120"/>
        <v>112</v>
      </c>
      <c r="P1311">
        <f t="shared" si="121"/>
        <v>367.97</v>
      </c>
      <c r="Q1311" s="8">
        <f t="shared" si="122"/>
        <v>42257.882731481484</v>
      </c>
      <c r="R1311" s="8">
        <f t="shared" si="123"/>
        <v>42292.882731481484</v>
      </c>
      <c r="S1311" t="str">
        <f t="shared" si="124"/>
        <v>technology</v>
      </c>
      <c r="T1311" t="str">
        <f t="shared" si="125"/>
        <v>wearables</v>
      </c>
    </row>
    <row r="1312" spans="1:20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120"/>
        <v>16</v>
      </c>
      <c r="P1312">
        <f t="shared" si="121"/>
        <v>129.16999999999999</v>
      </c>
      <c r="Q1312" s="8">
        <f t="shared" si="122"/>
        <v>42556.667245370365</v>
      </c>
      <c r="R1312" s="8">
        <f t="shared" si="123"/>
        <v>42601.667245370365</v>
      </c>
      <c r="S1312" t="str">
        <f t="shared" si="124"/>
        <v>technology</v>
      </c>
      <c r="T1312" t="str">
        <f t="shared" si="125"/>
        <v>wearables</v>
      </c>
    </row>
    <row r="1313" spans="1:20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120"/>
        <v>32</v>
      </c>
      <c r="P1313">
        <f t="shared" si="121"/>
        <v>800.7</v>
      </c>
      <c r="Q1313" s="8">
        <f t="shared" si="122"/>
        <v>42669.802303240736</v>
      </c>
      <c r="R1313" s="8">
        <f t="shared" si="123"/>
        <v>42704.843969907408</v>
      </c>
      <c r="S1313" t="str">
        <f t="shared" si="124"/>
        <v>technology</v>
      </c>
      <c r="T1313" t="str">
        <f t="shared" si="125"/>
        <v>wearables</v>
      </c>
    </row>
    <row r="1314" spans="1:20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120"/>
        <v>1</v>
      </c>
      <c r="P1314">
        <f t="shared" si="121"/>
        <v>28</v>
      </c>
      <c r="Q1314" s="8">
        <f t="shared" si="122"/>
        <v>42082.702800925923</v>
      </c>
      <c r="R1314" s="8">
        <f t="shared" si="123"/>
        <v>42112.702800925923</v>
      </c>
      <c r="S1314" t="str">
        <f t="shared" si="124"/>
        <v>technology</v>
      </c>
      <c r="T1314" t="str">
        <f t="shared" si="125"/>
        <v>wearables</v>
      </c>
    </row>
    <row r="1315" spans="1:20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120"/>
        <v>31</v>
      </c>
      <c r="P1315">
        <f t="shared" si="121"/>
        <v>102.02</v>
      </c>
      <c r="Q1315" s="8">
        <f t="shared" si="122"/>
        <v>42402.709652777776</v>
      </c>
      <c r="R1315" s="8">
        <f t="shared" si="123"/>
        <v>42432.709652777776</v>
      </c>
      <c r="S1315" t="str">
        <f t="shared" si="124"/>
        <v>technology</v>
      </c>
      <c r="T1315" t="str">
        <f t="shared" si="125"/>
        <v>wearables</v>
      </c>
    </row>
    <row r="1316" spans="1:20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120"/>
        <v>1</v>
      </c>
      <c r="P1316">
        <f t="shared" si="121"/>
        <v>184.36</v>
      </c>
      <c r="Q1316" s="8">
        <f t="shared" si="122"/>
        <v>42604.669675925921</v>
      </c>
      <c r="R1316" s="8">
        <f t="shared" si="123"/>
        <v>42664.669675925921</v>
      </c>
      <c r="S1316" t="str">
        <f t="shared" si="124"/>
        <v>technology</v>
      </c>
      <c r="T1316" t="str">
        <f t="shared" si="125"/>
        <v>wearables</v>
      </c>
    </row>
    <row r="1317" spans="1:20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120"/>
        <v>40</v>
      </c>
      <c r="P1317">
        <f t="shared" si="121"/>
        <v>162.91999999999999</v>
      </c>
      <c r="Q1317" s="8">
        <f t="shared" si="122"/>
        <v>42278.498240740737</v>
      </c>
      <c r="R1317" s="8">
        <f t="shared" si="123"/>
        <v>42314.041666666672</v>
      </c>
      <c r="S1317" t="str">
        <f t="shared" si="124"/>
        <v>technology</v>
      </c>
      <c r="T1317" t="str">
        <f t="shared" si="125"/>
        <v>wearables</v>
      </c>
    </row>
    <row r="1318" spans="1:20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120"/>
        <v>0</v>
      </c>
      <c r="P1318">
        <f t="shared" si="121"/>
        <v>1</v>
      </c>
      <c r="Q1318" s="8">
        <f t="shared" si="122"/>
        <v>42393.961909722217</v>
      </c>
      <c r="R1318" s="8">
        <f t="shared" si="123"/>
        <v>42428.961909722217</v>
      </c>
      <c r="S1318" t="str">
        <f t="shared" si="124"/>
        <v>technology</v>
      </c>
      <c r="T1318" t="str">
        <f t="shared" si="125"/>
        <v>wearables</v>
      </c>
    </row>
    <row r="1319" spans="1:20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120"/>
        <v>6</v>
      </c>
      <c r="P1319">
        <f t="shared" si="121"/>
        <v>603.53</v>
      </c>
      <c r="Q1319" s="8">
        <f t="shared" si="122"/>
        <v>42520.235486111109</v>
      </c>
      <c r="R1319" s="8">
        <f t="shared" si="123"/>
        <v>42572.583333333328</v>
      </c>
      <c r="S1319" t="str">
        <f t="shared" si="124"/>
        <v>technology</v>
      </c>
      <c r="T1319" t="str">
        <f t="shared" si="125"/>
        <v>wearables</v>
      </c>
    </row>
    <row r="1320" spans="1:20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120"/>
        <v>15</v>
      </c>
      <c r="P1320">
        <f t="shared" si="121"/>
        <v>45.41</v>
      </c>
      <c r="Q1320" s="8">
        <f t="shared" si="122"/>
        <v>41985.043657407412</v>
      </c>
      <c r="R1320" s="8">
        <f t="shared" si="123"/>
        <v>42015.043657407412</v>
      </c>
      <c r="S1320" t="str">
        <f t="shared" si="124"/>
        <v>technology</v>
      </c>
      <c r="T1320" t="str">
        <f t="shared" si="125"/>
        <v>wearables</v>
      </c>
    </row>
    <row r="1321" spans="1:20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120"/>
        <v>15</v>
      </c>
      <c r="P1321">
        <f t="shared" si="121"/>
        <v>97.33</v>
      </c>
      <c r="Q1321" s="8">
        <f t="shared" si="122"/>
        <v>41816.812094907407</v>
      </c>
      <c r="R1321" s="8">
        <f t="shared" si="123"/>
        <v>41831.666666666664</v>
      </c>
      <c r="S1321" t="str">
        <f t="shared" si="124"/>
        <v>technology</v>
      </c>
      <c r="T1321" t="str">
        <f t="shared" si="125"/>
        <v>wearables</v>
      </c>
    </row>
    <row r="1322" spans="1:20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120"/>
        <v>1</v>
      </c>
      <c r="P1322">
        <f t="shared" si="121"/>
        <v>167.67</v>
      </c>
      <c r="Q1322" s="8">
        <f t="shared" si="122"/>
        <v>42705.690347222218</v>
      </c>
      <c r="R1322" s="8">
        <f t="shared" si="123"/>
        <v>42734.958333333328</v>
      </c>
      <c r="S1322" t="str">
        <f t="shared" si="124"/>
        <v>technology</v>
      </c>
      <c r="T1322" t="str">
        <f t="shared" si="125"/>
        <v>wearables</v>
      </c>
    </row>
    <row r="1323" spans="1:20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120"/>
        <v>1</v>
      </c>
      <c r="P1323">
        <f t="shared" si="121"/>
        <v>859.86</v>
      </c>
      <c r="Q1323" s="8">
        <f t="shared" si="122"/>
        <v>42697.74927083333</v>
      </c>
      <c r="R1323" s="8">
        <f t="shared" si="123"/>
        <v>42727.74927083333</v>
      </c>
      <c r="S1323" t="str">
        <f t="shared" si="124"/>
        <v>technology</v>
      </c>
      <c r="T1323" t="str">
        <f t="shared" si="125"/>
        <v>wearables</v>
      </c>
    </row>
    <row r="1324" spans="1:20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120"/>
        <v>0</v>
      </c>
      <c r="P1324">
        <f t="shared" si="121"/>
        <v>26.5</v>
      </c>
      <c r="Q1324" s="8">
        <f t="shared" si="122"/>
        <v>42115.656539351854</v>
      </c>
      <c r="R1324" s="8">
        <f t="shared" si="123"/>
        <v>42145.656539351854</v>
      </c>
      <c r="S1324" t="str">
        <f t="shared" si="124"/>
        <v>technology</v>
      </c>
      <c r="T1324" t="str">
        <f t="shared" si="125"/>
        <v>wearables</v>
      </c>
    </row>
    <row r="1325" spans="1:20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120"/>
        <v>9</v>
      </c>
      <c r="P1325">
        <f t="shared" si="121"/>
        <v>30.27</v>
      </c>
      <c r="Q1325" s="8">
        <f t="shared" si="122"/>
        <v>42451.698449074072</v>
      </c>
      <c r="R1325" s="8">
        <f t="shared" si="123"/>
        <v>42486.288194444445</v>
      </c>
      <c r="S1325" t="str">
        <f t="shared" si="124"/>
        <v>technology</v>
      </c>
      <c r="T1325" t="str">
        <f t="shared" si="125"/>
        <v>wearables</v>
      </c>
    </row>
    <row r="1326" spans="1:20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120"/>
        <v>10</v>
      </c>
      <c r="P1326">
        <f t="shared" si="121"/>
        <v>54.67</v>
      </c>
      <c r="Q1326" s="8">
        <f t="shared" si="122"/>
        <v>42626.633703703701</v>
      </c>
      <c r="R1326" s="8">
        <f t="shared" si="123"/>
        <v>42656.633703703701</v>
      </c>
      <c r="S1326" t="str">
        <f t="shared" si="124"/>
        <v>technology</v>
      </c>
      <c r="T1326" t="str">
        <f t="shared" si="125"/>
        <v>wearables</v>
      </c>
    </row>
    <row r="1327" spans="1:20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120"/>
        <v>2</v>
      </c>
      <c r="P1327">
        <f t="shared" si="121"/>
        <v>60.75</v>
      </c>
      <c r="Q1327" s="8">
        <f t="shared" si="122"/>
        <v>42704.086053240739</v>
      </c>
      <c r="R1327" s="8">
        <f t="shared" si="123"/>
        <v>42734.086053240739</v>
      </c>
      <c r="S1327" t="str">
        <f t="shared" si="124"/>
        <v>technology</v>
      </c>
      <c r="T1327" t="str">
        <f t="shared" si="125"/>
        <v>wearables</v>
      </c>
    </row>
    <row r="1328" spans="1:20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120"/>
        <v>1</v>
      </c>
      <c r="P1328">
        <f t="shared" si="121"/>
        <v>102.73</v>
      </c>
      <c r="Q1328" s="8">
        <f t="shared" si="122"/>
        <v>41974.791990740734</v>
      </c>
      <c r="R1328" s="8">
        <f t="shared" si="123"/>
        <v>42019.791990740734</v>
      </c>
      <c r="S1328" t="str">
        <f t="shared" si="124"/>
        <v>technology</v>
      </c>
      <c r="T1328" t="str">
        <f t="shared" si="125"/>
        <v>wearables</v>
      </c>
    </row>
    <row r="1329" spans="1:20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120"/>
        <v>4</v>
      </c>
      <c r="P1329">
        <f t="shared" si="121"/>
        <v>41.59</v>
      </c>
      <c r="Q1329" s="8">
        <f t="shared" si="122"/>
        <v>42123.678645833337</v>
      </c>
      <c r="R1329" s="8">
        <f t="shared" si="123"/>
        <v>42153.678645833337</v>
      </c>
      <c r="S1329" t="str">
        <f t="shared" si="124"/>
        <v>technology</v>
      </c>
      <c r="T1329" t="str">
        <f t="shared" si="125"/>
        <v>wearables</v>
      </c>
    </row>
    <row r="1330" spans="1:20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120"/>
        <v>2</v>
      </c>
      <c r="P1330">
        <f t="shared" si="121"/>
        <v>116.53</v>
      </c>
      <c r="Q1330" s="8">
        <f t="shared" si="122"/>
        <v>42612.642754629633</v>
      </c>
      <c r="R1330" s="8">
        <f t="shared" si="123"/>
        <v>42657.642754629633</v>
      </c>
      <c r="S1330" t="str">
        <f t="shared" si="124"/>
        <v>technology</v>
      </c>
      <c r="T1330" t="str">
        <f t="shared" si="125"/>
        <v>wearables</v>
      </c>
    </row>
    <row r="1331" spans="1:20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120"/>
        <v>1</v>
      </c>
      <c r="P1331">
        <f t="shared" si="121"/>
        <v>45.33</v>
      </c>
      <c r="Q1331" s="8">
        <f t="shared" si="122"/>
        <v>41935.221585648149</v>
      </c>
      <c r="R1331" s="8">
        <f t="shared" si="123"/>
        <v>41975.263252314813</v>
      </c>
      <c r="S1331" t="str">
        <f t="shared" si="124"/>
        <v>technology</v>
      </c>
      <c r="T1331" t="str">
        <f t="shared" si="125"/>
        <v>wearables</v>
      </c>
    </row>
    <row r="1332" spans="1:20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120"/>
        <v>22</v>
      </c>
      <c r="P1332">
        <f t="shared" si="121"/>
        <v>157.46</v>
      </c>
      <c r="Q1332" s="8">
        <f t="shared" si="122"/>
        <v>42522.276724537034</v>
      </c>
      <c r="R1332" s="8">
        <f t="shared" si="123"/>
        <v>42553.166666666672</v>
      </c>
      <c r="S1332" t="str">
        <f t="shared" si="124"/>
        <v>technology</v>
      </c>
      <c r="T1332" t="str">
        <f t="shared" si="125"/>
        <v>wearables</v>
      </c>
    </row>
    <row r="1333" spans="1:20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120"/>
        <v>1</v>
      </c>
      <c r="P1333">
        <f t="shared" si="121"/>
        <v>100.5</v>
      </c>
      <c r="Q1333" s="8">
        <f t="shared" si="122"/>
        <v>42569.50409722222</v>
      </c>
      <c r="R1333" s="8">
        <f t="shared" si="123"/>
        <v>42599.50409722222</v>
      </c>
      <c r="S1333" t="str">
        <f t="shared" si="124"/>
        <v>technology</v>
      </c>
      <c r="T1333" t="str">
        <f t="shared" si="125"/>
        <v>wearables</v>
      </c>
    </row>
    <row r="1334" spans="1:20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120"/>
        <v>0</v>
      </c>
      <c r="P1334" t="e">
        <f t="shared" si="121"/>
        <v>#DIV/0!</v>
      </c>
      <c r="Q1334" s="8">
        <f t="shared" si="122"/>
        <v>42732.060277777782</v>
      </c>
      <c r="R1334" s="8">
        <f t="shared" si="123"/>
        <v>42762.060277777782</v>
      </c>
      <c r="S1334" t="str">
        <f t="shared" si="124"/>
        <v>technology</v>
      </c>
      <c r="T1334" t="str">
        <f t="shared" si="125"/>
        <v>wearables</v>
      </c>
    </row>
    <row r="1335" spans="1:20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120"/>
        <v>0</v>
      </c>
      <c r="P1335" t="e">
        <f t="shared" si="121"/>
        <v>#DIV/0!</v>
      </c>
      <c r="Q1335" s="8">
        <f t="shared" si="122"/>
        <v>41806.106770833336</v>
      </c>
      <c r="R1335" s="8">
        <f t="shared" si="123"/>
        <v>41836.106770833336</v>
      </c>
      <c r="S1335" t="str">
        <f t="shared" si="124"/>
        <v>technology</v>
      </c>
      <c r="T1335" t="str">
        <f t="shared" si="125"/>
        <v>wearables</v>
      </c>
    </row>
    <row r="1336" spans="1:20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120"/>
        <v>11</v>
      </c>
      <c r="P1336">
        <f t="shared" si="121"/>
        <v>51.82</v>
      </c>
      <c r="Q1336" s="8">
        <f t="shared" si="122"/>
        <v>42410.774155092593</v>
      </c>
      <c r="R1336" s="8">
        <f t="shared" si="123"/>
        <v>42440.774155092593</v>
      </c>
      <c r="S1336" t="str">
        <f t="shared" si="124"/>
        <v>technology</v>
      </c>
      <c r="T1336" t="str">
        <f t="shared" si="125"/>
        <v>wearables</v>
      </c>
    </row>
    <row r="1337" spans="1:20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120"/>
        <v>20</v>
      </c>
      <c r="P1337">
        <f t="shared" si="121"/>
        <v>308.75</v>
      </c>
      <c r="Q1337" s="8">
        <f t="shared" si="122"/>
        <v>42313.936365740738</v>
      </c>
      <c r="R1337" s="8">
        <f t="shared" si="123"/>
        <v>42343.936365740738</v>
      </c>
      <c r="S1337" t="str">
        <f t="shared" si="124"/>
        <v>technology</v>
      </c>
      <c r="T1337" t="str">
        <f t="shared" si="125"/>
        <v>wearables</v>
      </c>
    </row>
    <row r="1338" spans="1:20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120"/>
        <v>85</v>
      </c>
      <c r="P1338">
        <f t="shared" si="121"/>
        <v>379.23</v>
      </c>
      <c r="Q1338" s="8">
        <f t="shared" si="122"/>
        <v>41955.863750000004</v>
      </c>
      <c r="R1338" s="8">
        <f t="shared" si="123"/>
        <v>41990.863750000004</v>
      </c>
      <c r="S1338" t="str">
        <f t="shared" si="124"/>
        <v>technology</v>
      </c>
      <c r="T1338" t="str">
        <f t="shared" si="125"/>
        <v>wearables</v>
      </c>
    </row>
    <row r="1339" spans="1:20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120"/>
        <v>49</v>
      </c>
      <c r="P1339">
        <f t="shared" si="121"/>
        <v>176.36</v>
      </c>
      <c r="Q1339" s="8">
        <f t="shared" si="122"/>
        <v>42767.577303240745</v>
      </c>
      <c r="R1339" s="8">
        <f t="shared" si="123"/>
        <v>42797.577303240745</v>
      </c>
      <c r="S1339" t="str">
        <f t="shared" si="124"/>
        <v>technology</v>
      </c>
      <c r="T1339" t="str">
        <f t="shared" si="125"/>
        <v>wearables</v>
      </c>
    </row>
    <row r="1340" spans="1:20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120"/>
        <v>3</v>
      </c>
      <c r="P1340">
        <f t="shared" si="121"/>
        <v>66.069999999999993</v>
      </c>
      <c r="Q1340" s="8">
        <f t="shared" si="122"/>
        <v>42188.803622685184</v>
      </c>
      <c r="R1340" s="8">
        <f t="shared" si="123"/>
        <v>42218.803622685184</v>
      </c>
      <c r="S1340" t="str">
        <f t="shared" si="124"/>
        <v>technology</v>
      </c>
      <c r="T1340" t="str">
        <f t="shared" si="125"/>
        <v>wearables</v>
      </c>
    </row>
    <row r="1341" spans="1:20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120"/>
        <v>7</v>
      </c>
      <c r="P1341">
        <f t="shared" si="121"/>
        <v>89.65</v>
      </c>
      <c r="Q1341" s="8">
        <f t="shared" si="122"/>
        <v>41936.647164351853</v>
      </c>
      <c r="R1341" s="8">
        <f t="shared" si="123"/>
        <v>41981.688831018517</v>
      </c>
      <c r="S1341" t="str">
        <f t="shared" si="124"/>
        <v>technology</v>
      </c>
      <c r="T1341" t="str">
        <f t="shared" si="125"/>
        <v>wearables</v>
      </c>
    </row>
    <row r="1342" spans="1:20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120"/>
        <v>0</v>
      </c>
      <c r="P1342" t="e">
        <f t="shared" si="121"/>
        <v>#DIV/0!</v>
      </c>
      <c r="Q1342" s="8">
        <f t="shared" si="122"/>
        <v>41836.595520833333</v>
      </c>
      <c r="R1342" s="8">
        <f t="shared" si="123"/>
        <v>41866.595520833333</v>
      </c>
      <c r="S1342" t="str">
        <f t="shared" si="124"/>
        <v>technology</v>
      </c>
      <c r="T1342" t="str">
        <f t="shared" si="125"/>
        <v>wearables</v>
      </c>
    </row>
    <row r="1343" spans="1:20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120"/>
        <v>70</v>
      </c>
      <c r="P1343">
        <f t="shared" si="121"/>
        <v>382.39</v>
      </c>
      <c r="Q1343" s="8">
        <f t="shared" si="122"/>
        <v>42612.624039351853</v>
      </c>
      <c r="R1343" s="8">
        <f t="shared" si="123"/>
        <v>42644.624039351853</v>
      </c>
      <c r="S1343" t="str">
        <f t="shared" si="124"/>
        <v>technology</v>
      </c>
      <c r="T1343" t="str">
        <f t="shared" si="125"/>
        <v>wearables</v>
      </c>
    </row>
    <row r="1344" spans="1:20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120"/>
        <v>0</v>
      </c>
      <c r="P1344">
        <f t="shared" si="121"/>
        <v>100</v>
      </c>
      <c r="Q1344" s="8">
        <f t="shared" si="122"/>
        <v>42172.816423611104</v>
      </c>
      <c r="R1344" s="8">
        <f t="shared" si="123"/>
        <v>42202.816423611104</v>
      </c>
      <c r="S1344" t="str">
        <f t="shared" si="124"/>
        <v>technology</v>
      </c>
      <c r="T1344" t="str">
        <f t="shared" si="125"/>
        <v>wearables</v>
      </c>
    </row>
    <row r="1345" spans="1:20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120"/>
        <v>102</v>
      </c>
      <c r="P1345">
        <f t="shared" si="121"/>
        <v>158.36000000000001</v>
      </c>
      <c r="Q1345" s="8">
        <f t="shared" si="122"/>
        <v>42542.526423611111</v>
      </c>
      <c r="R1345" s="8">
        <f t="shared" si="123"/>
        <v>42601.165972222225</v>
      </c>
      <c r="S1345" t="str">
        <f t="shared" si="124"/>
        <v>technology</v>
      </c>
      <c r="T1345" t="str">
        <f t="shared" si="125"/>
        <v>wearables</v>
      </c>
    </row>
    <row r="1346" spans="1:20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120"/>
        <v>378</v>
      </c>
      <c r="P1346">
        <f t="shared" si="121"/>
        <v>40.76</v>
      </c>
      <c r="Q1346" s="8">
        <f t="shared" si="122"/>
        <v>42522.789803240739</v>
      </c>
      <c r="R1346" s="8">
        <f t="shared" si="123"/>
        <v>42551.789803240739</v>
      </c>
      <c r="S1346" t="str">
        <f t="shared" si="124"/>
        <v>publishing</v>
      </c>
      <c r="T1346" t="str">
        <f t="shared" si="125"/>
        <v>nonfiction</v>
      </c>
    </row>
    <row r="1347" spans="1:20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126">ROUND(E1347/D1347*100,0)</f>
        <v>125</v>
      </c>
      <c r="P1347">
        <f t="shared" ref="P1347:P1410" si="127">ROUND(E1347/L1347,2)</f>
        <v>53.57</v>
      </c>
      <c r="Q1347" s="8">
        <f t="shared" ref="Q1347:Q1410" si="128">(((J1347/60)/60)/24)+DATE(1970,1,1)</f>
        <v>41799.814340277779</v>
      </c>
      <c r="R1347" s="8">
        <f t="shared" ref="R1347:R1410" si="129">(((I1347/60)/60)/24)+DATE(1970,1,1)</f>
        <v>41834.814340277779</v>
      </c>
      <c r="S1347" t="str">
        <f t="shared" ref="S1347:S1410" si="130">LEFT(N1347,SEARCH("/",N1347)-1)</f>
        <v>publishing</v>
      </c>
      <c r="T1347" t="str">
        <f t="shared" ref="T1347:T1410" si="131">RIGHT(N1347,LEN(N1347)-SEARCH("/",N1347))</f>
        <v>nonfiction</v>
      </c>
    </row>
    <row r="1348" spans="1:20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126"/>
        <v>147</v>
      </c>
      <c r="P1348">
        <f t="shared" si="127"/>
        <v>48.45</v>
      </c>
      <c r="Q1348" s="8">
        <f t="shared" si="128"/>
        <v>41422.075821759259</v>
      </c>
      <c r="R1348" s="8">
        <f t="shared" si="129"/>
        <v>41452.075821759259</v>
      </c>
      <c r="S1348" t="str">
        <f t="shared" si="130"/>
        <v>publishing</v>
      </c>
      <c r="T1348" t="str">
        <f t="shared" si="131"/>
        <v>nonfiction</v>
      </c>
    </row>
    <row r="1349" spans="1:20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126"/>
        <v>102</v>
      </c>
      <c r="P1349">
        <f t="shared" si="127"/>
        <v>82.42</v>
      </c>
      <c r="Q1349" s="8">
        <f t="shared" si="128"/>
        <v>42040.638020833328</v>
      </c>
      <c r="R1349" s="8">
        <f t="shared" si="129"/>
        <v>42070.638020833328</v>
      </c>
      <c r="S1349" t="str">
        <f t="shared" si="130"/>
        <v>publishing</v>
      </c>
      <c r="T1349" t="str">
        <f t="shared" si="131"/>
        <v>nonfiction</v>
      </c>
    </row>
    <row r="1350" spans="1:20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126"/>
        <v>102</v>
      </c>
      <c r="P1350">
        <f t="shared" si="127"/>
        <v>230.19</v>
      </c>
      <c r="Q1350" s="8">
        <f t="shared" si="128"/>
        <v>41963.506168981476</v>
      </c>
      <c r="R1350" s="8">
        <f t="shared" si="129"/>
        <v>41991.506168981476</v>
      </c>
      <c r="S1350" t="str">
        <f t="shared" si="130"/>
        <v>publishing</v>
      </c>
      <c r="T1350" t="str">
        <f t="shared" si="131"/>
        <v>nonfiction</v>
      </c>
    </row>
    <row r="1351" spans="1:20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126"/>
        <v>204</v>
      </c>
      <c r="P1351">
        <f t="shared" si="127"/>
        <v>59.36</v>
      </c>
      <c r="Q1351" s="8">
        <f t="shared" si="128"/>
        <v>42317.33258101852</v>
      </c>
      <c r="R1351" s="8">
        <f t="shared" si="129"/>
        <v>42354.290972222225</v>
      </c>
      <c r="S1351" t="str">
        <f t="shared" si="130"/>
        <v>publishing</v>
      </c>
      <c r="T1351" t="str">
        <f t="shared" si="131"/>
        <v>nonfiction</v>
      </c>
    </row>
    <row r="1352" spans="1:20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126"/>
        <v>104</v>
      </c>
      <c r="P1352">
        <f t="shared" si="127"/>
        <v>66.7</v>
      </c>
      <c r="Q1352" s="8">
        <f t="shared" si="128"/>
        <v>42334.013124999998</v>
      </c>
      <c r="R1352" s="8">
        <f t="shared" si="129"/>
        <v>42364.013124999998</v>
      </c>
      <c r="S1352" t="str">
        <f t="shared" si="130"/>
        <v>publishing</v>
      </c>
      <c r="T1352" t="str">
        <f t="shared" si="131"/>
        <v>nonfiction</v>
      </c>
    </row>
    <row r="1353" spans="1:20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126"/>
        <v>101</v>
      </c>
      <c r="P1353">
        <f t="shared" si="127"/>
        <v>168.78</v>
      </c>
      <c r="Q1353" s="8">
        <f t="shared" si="128"/>
        <v>42382.74009259259</v>
      </c>
      <c r="R1353" s="8">
        <f t="shared" si="129"/>
        <v>42412.74009259259</v>
      </c>
      <c r="S1353" t="str">
        <f t="shared" si="130"/>
        <v>publishing</v>
      </c>
      <c r="T1353" t="str">
        <f t="shared" si="131"/>
        <v>nonfiction</v>
      </c>
    </row>
    <row r="1354" spans="1:20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126"/>
        <v>136</v>
      </c>
      <c r="P1354">
        <f t="shared" si="127"/>
        <v>59.97</v>
      </c>
      <c r="Q1354" s="8">
        <f t="shared" si="128"/>
        <v>42200.578310185185</v>
      </c>
      <c r="R1354" s="8">
        <f t="shared" si="129"/>
        <v>42252.165972222225</v>
      </c>
      <c r="S1354" t="str">
        <f t="shared" si="130"/>
        <v>publishing</v>
      </c>
      <c r="T1354" t="str">
        <f t="shared" si="131"/>
        <v>nonfiction</v>
      </c>
    </row>
    <row r="1355" spans="1:20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126"/>
        <v>134</v>
      </c>
      <c r="P1355">
        <f t="shared" si="127"/>
        <v>31.81</v>
      </c>
      <c r="Q1355" s="8">
        <f t="shared" si="128"/>
        <v>41309.11791666667</v>
      </c>
      <c r="R1355" s="8">
        <f t="shared" si="129"/>
        <v>41344</v>
      </c>
      <c r="S1355" t="str">
        <f t="shared" si="130"/>
        <v>publishing</v>
      </c>
      <c r="T1355" t="str">
        <f t="shared" si="131"/>
        <v>nonfiction</v>
      </c>
    </row>
    <row r="1356" spans="1:20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126"/>
        <v>130</v>
      </c>
      <c r="P1356">
        <f t="shared" si="127"/>
        <v>24.42</v>
      </c>
      <c r="Q1356" s="8">
        <f t="shared" si="128"/>
        <v>42502.807627314818</v>
      </c>
      <c r="R1356" s="8">
        <f t="shared" si="129"/>
        <v>42532.807627314818</v>
      </c>
      <c r="S1356" t="str">
        <f t="shared" si="130"/>
        <v>publishing</v>
      </c>
      <c r="T1356" t="str">
        <f t="shared" si="131"/>
        <v>nonfiction</v>
      </c>
    </row>
    <row r="1357" spans="1:20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126"/>
        <v>123</v>
      </c>
      <c r="P1357">
        <f t="shared" si="127"/>
        <v>25.35</v>
      </c>
      <c r="Q1357" s="8">
        <f t="shared" si="128"/>
        <v>41213.254687499997</v>
      </c>
      <c r="R1357" s="8">
        <f t="shared" si="129"/>
        <v>41243.416666666664</v>
      </c>
      <c r="S1357" t="str">
        <f t="shared" si="130"/>
        <v>publishing</v>
      </c>
      <c r="T1357" t="str">
        <f t="shared" si="131"/>
        <v>nonfiction</v>
      </c>
    </row>
    <row r="1358" spans="1:20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126"/>
        <v>183</v>
      </c>
      <c r="P1358">
        <f t="shared" si="127"/>
        <v>71.44</v>
      </c>
      <c r="Q1358" s="8">
        <f t="shared" si="128"/>
        <v>41430.038888888892</v>
      </c>
      <c r="R1358" s="8">
        <f t="shared" si="129"/>
        <v>41460.038888888892</v>
      </c>
      <c r="S1358" t="str">
        <f t="shared" si="130"/>
        <v>publishing</v>
      </c>
      <c r="T1358" t="str">
        <f t="shared" si="131"/>
        <v>nonfiction</v>
      </c>
    </row>
    <row r="1359" spans="1:20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126"/>
        <v>125</v>
      </c>
      <c r="P1359">
        <f t="shared" si="127"/>
        <v>38.549999999999997</v>
      </c>
      <c r="Q1359" s="8">
        <f t="shared" si="128"/>
        <v>41304.962233796294</v>
      </c>
      <c r="R1359" s="8">
        <f t="shared" si="129"/>
        <v>41334.249305555553</v>
      </c>
      <c r="S1359" t="str">
        <f t="shared" si="130"/>
        <v>publishing</v>
      </c>
      <c r="T1359" t="str">
        <f t="shared" si="131"/>
        <v>nonfiction</v>
      </c>
    </row>
    <row r="1360" spans="1:20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126"/>
        <v>112</v>
      </c>
      <c r="P1360">
        <f t="shared" si="127"/>
        <v>68.37</v>
      </c>
      <c r="Q1360" s="8">
        <f t="shared" si="128"/>
        <v>40689.570868055554</v>
      </c>
      <c r="R1360" s="8">
        <f t="shared" si="129"/>
        <v>40719.570868055554</v>
      </c>
      <c r="S1360" t="str">
        <f t="shared" si="130"/>
        <v>publishing</v>
      </c>
      <c r="T1360" t="str">
        <f t="shared" si="131"/>
        <v>nonfiction</v>
      </c>
    </row>
    <row r="1361" spans="1:20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126"/>
        <v>116</v>
      </c>
      <c r="P1361">
        <f t="shared" si="127"/>
        <v>40.21</v>
      </c>
      <c r="Q1361" s="8">
        <f t="shared" si="128"/>
        <v>40668.814699074072</v>
      </c>
      <c r="R1361" s="8">
        <f t="shared" si="129"/>
        <v>40730.814699074072</v>
      </c>
      <c r="S1361" t="str">
        <f t="shared" si="130"/>
        <v>publishing</v>
      </c>
      <c r="T1361" t="str">
        <f t="shared" si="131"/>
        <v>nonfiction</v>
      </c>
    </row>
    <row r="1362" spans="1:20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126"/>
        <v>173</v>
      </c>
      <c r="P1362">
        <f t="shared" si="127"/>
        <v>32.07</v>
      </c>
      <c r="Q1362" s="8">
        <f t="shared" si="128"/>
        <v>41095.900694444441</v>
      </c>
      <c r="R1362" s="8">
        <f t="shared" si="129"/>
        <v>41123.900694444441</v>
      </c>
      <c r="S1362" t="str">
        <f t="shared" si="130"/>
        <v>publishing</v>
      </c>
      <c r="T1362" t="str">
        <f t="shared" si="131"/>
        <v>nonfiction</v>
      </c>
    </row>
    <row r="1363" spans="1:20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126"/>
        <v>126</v>
      </c>
      <c r="P1363">
        <f t="shared" si="127"/>
        <v>28.63</v>
      </c>
      <c r="Q1363" s="8">
        <f t="shared" si="128"/>
        <v>41781.717268518521</v>
      </c>
      <c r="R1363" s="8">
        <f t="shared" si="129"/>
        <v>41811.717268518521</v>
      </c>
      <c r="S1363" t="str">
        <f t="shared" si="130"/>
        <v>publishing</v>
      </c>
      <c r="T1363" t="str">
        <f t="shared" si="131"/>
        <v>nonfiction</v>
      </c>
    </row>
    <row r="1364" spans="1:20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126"/>
        <v>109</v>
      </c>
      <c r="P1364">
        <f t="shared" si="127"/>
        <v>43.64</v>
      </c>
      <c r="Q1364" s="8">
        <f t="shared" si="128"/>
        <v>41464.934386574074</v>
      </c>
      <c r="R1364" s="8">
        <f t="shared" si="129"/>
        <v>41524.934386574074</v>
      </c>
      <c r="S1364" t="str">
        <f t="shared" si="130"/>
        <v>publishing</v>
      </c>
      <c r="T1364" t="str">
        <f t="shared" si="131"/>
        <v>nonfiction</v>
      </c>
    </row>
    <row r="1365" spans="1:20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126"/>
        <v>100</v>
      </c>
      <c r="P1365">
        <f t="shared" si="127"/>
        <v>40</v>
      </c>
      <c r="Q1365" s="8">
        <f t="shared" si="128"/>
        <v>42396.8440625</v>
      </c>
      <c r="R1365" s="8">
        <f t="shared" si="129"/>
        <v>42415.332638888889</v>
      </c>
      <c r="S1365" t="str">
        <f t="shared" si="130"/>
        <v>publishing</v>
      </c>
      <c r="T1365" t="str">
        <f t="shared" si="131"/>
        <v>nonfiction</v>
      </c>
    </row>
    <row r="1366" spans="1:20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126"/>
        <v>119</v>
      </c>
      <c r="P1366">
        <f t="shared" si="127"/>
        <v>346.04</v>
      </c>
      <c r="Q1366" s="8">
        <f t="shared" si="128"/>
        <v>41951.695671296293</v>
      </c>
      <c r="R1366" s="8">
        <f t="shared" si="129"/>
        <v>42011.6956712963</v>
      </c>
      <c r="S1366" t="str">
        <f t="shared" si="130"/>
        <v>music</v>
      </c>
      <c r="T1366" t="str">
        <f t="shared" si="131"/>
        <v>rock</v>
      </c>
    </row>
    <row r="1367" spans="1:20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126"/>
        <v>100</v>
      </c>
      <c r="P1367">
        <f t="shared" si="127"/>
        <v>81.739999999999995</v>
      </c>
      <c r="Q1367" s="8">
        <f t="shared" si="128"/>
        <v>42049.733240740738</v>
      </c>
      <c r="R1367" s="8">
        <f t="shared" si="129"/>
        <v>42079.691574074073</v>
      </c>
      <c r="S1367" t="str">
        <f t="shared" si="130"/>
        <v>music</v>
      </c>
      <c r="T1367" t="str">
        <f t="shared" si="131"/>
        <v>rock</v>
      </c>
    </row>
    <row r="1368" spans="1:20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126"/>
        <v>126</v>
      </c>
      <c r="P1368">
        <f t="shared" si="127"/>
        <v>64.540000000000006</v>
      </c>
      <c r="Q1368" s="8">
        <f t="shared" si="128"/>
        <v>41924.996099537035</v>
      </c>
      <c r="R1368" s="8">
        <f t="shared" si="129"/>
        <v>41970.037766203706</v>
      </c>
      <c r="S1368" t="str">
        <f t="shared" si="130"/>
        <v>music</v>
      </c>
      <c r="T1368" t="str">
        <f t="shared" si="131"/>
        <v>rock</v>
      </c>
    </row>
    <row r="1369" spans="1:20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126"/>
        <v>114</v>
      </c>
      <c r="P1369">
        <f t="shared" si="127"/>
        <v>63.48</v>
      </c>
      <c r="Q1369" s="8">
        <f t="shared" si="128"/>
        <v>42292.002893518518</v>
      </c>
      <c r="R1369" s="8">
        <f t="shared" si="129"/>
        <v>42322.044560185182</v>
      </c>
      <c r="S1369" t="str">
        <f t="shared" si="130"/>
        <v>music</v>
      </c>
      <c r="T1369" t="str">
        <f t="shared" si="131"/>
        <v>rock</v>
      </c>
    </row>
    <row r="1370" spans="1:20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126"/>
        <v>111</v>
      </c>
      <c r="P1370">
        <f t="shared" si="127"/>
        <v>63.62</v>
      </c>
      <c r="Q1370" s="8">
        <f t="shared" si="128"/>
        <v>42146.190902777773</v>
      </c>
      <c r="R1370" s="8">
        <f t="shared" si="129"/>
        <v>42170.190902777773</v>
      </c>
      <c r="S1370" t="str">
        <f t="shared" si="130"/>
        <v>music</v>
      </c>
      <c r="T1370" t="str">
        <f t="shared" si="131"/>
        <v>rock</v>
      </c>
    </row>
    <row r="1371" spans="1:20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126"/>
        <v>105</v>
      </c>
      <c r="P1371">
        <f t="shared" si="127"/>
        <v>83.97</v>
      </c>
      <c r="Q1371" s="8">
        <f t="shared" si="128"/>
        <v>41710.594282407408</v>
      </c>
      <c r="R1371" s="8">
        <f t="shared" si="129"/>
        <v>41740.594282407408</v>
      </c>
      <c r="S1371" t="str">
        <f t="shared" si="130"/>
        <v>music</v>
      </c>
      <c r="T1371" t="str">
        <f t="shared" si="131"/>
        <v>rock</v>
      </c>
    </row>
    <row r="1372" spans="1:20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126"/>
        <v>104</v>
      </c>
      <c r="P1372">
        <f t="shared" si="127"/>
        <v>77.75</v>
      </c>
      <c r="Q1372" s="8">
        <f t="shared" si="128"/>
        <v>41548.00335648148</v>
      </c>
      <c r="R1372" s="8">
        <f t="shared" si="129"/>
        <v>41563.00335648148</v>
      </c>
      <c r="S1372" t="str">
        <f t="shared" si="130"/>
        <v>music</v>
      </c>
      <c r="T1372" t="str">
        <f t="shared" si="131"/>
        <v>rock</v>
      </c>
    </row>
    <row r="1373" spans="1:20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126"/>
        <v>107</v>
      </c>
      <c r="P1373">
        <f t="shared" si="127"/>
        <v>107.07</v>
      </c>
      <c r="Q1373" s="8">
        <f t="shared" si="128"/>
        <v>42101.758587962962</v>
      </c>
      <c r="R1373" s="8">
        <f t="shared" si="129"/>
        <v>42131.758587962962</v>
      </c>
      <c r="S1373" t="str">
        <f t="shared" si="130"/>
        <v>music</v>
      </c>
      <c r="T1373" t="str">
        <f t="shared" si="131"/>
        <v>rock</v>
      </c>
    </row>
    <row r="1374" spans="1:20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126"/>
        <v>124</v>
      </c>
      <c r="P1374">
        <f t="shared" si="127"/>
        <v>38.75</v>
      </c>
      <c r="Q1374" s="8">
        <f t="shared" si="128"/>
        <v>41072.739953703705</v>
      </c>
      <c r="R1374" s="8">
        <f t="shared" si="129"/>
        <v>41102.739953703705</v>
      </c>
      <c r="S1374" t="str">
        <f t="shared" si="130"/>
        <v>music</v>
      </c>
      <c r="T1374" t="str">
        <f t="shared" si="131"/>
        <v>rock</v>
      </c>
    </row>
    <row r="1375" spans="1:20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126"/>
        <v>105</v>
      </c>
      <c r="P1375">
        <f t="shared" si="127"/>
        <v>201.94</v>
      </c>
      <c r="Q1375" s="8">
        <f t="shared" si="128"/>
        <v>42704.95177083333</v>
      </c>
      <c r="R1375" s="8">
        <f t="shared" si="129"/>
        <v>42734.95177083333</v>
      </c>
      <c r="S1375" t="str">
        <f t="shared" si="130"/>
        <v>music</v>
      </c>
      <c r="T1375" t="str">
        <f t="shared" si="131"/>
        <v>rock</v>
      </c>
    </row>
    <row r="1376" spans="1:20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126"/>
        <v>189</v>
      </c>
      <c r="P1376">
        <f t="shared" si="127"/>
        <v>43.06</v>
      </c>
      <c r="Q1376" s="8">
        <f t="shared" si="128"/>
        <v>42424.161898148144</v>
      </c>
      <c r="R1376" s="8">
        <f t="shared" si="129"/>
        <v>42454.12023148148</v>
      </c>
      <c r="S1376" t="str">
        <f t="shared" si="130"/>
        <v>music</v>
      </c>
      <c r="T1376" t="str">
        <f t="shared" si="131"/>
        <v>rock</v>
      </c>
    </row>
    <row r="1377" spans="1:20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126"/>
        <v>171</v>
      </c>
      <c r="P1377">
        <f t="shared" si="127"/>
        <v>62.87</v>
      </c>
      <c r="Q1377" s="8">
        <f t="shared" si="128"/>
        <v>42720.066192129627</v>
      </c>
      <c r="R1377" s="8">
        <f t="shared" si="129"/>
        <v>42750.066192129627</v>
      </c>
      <c r="S1377" t="str">
        <f t="shared" si="130"/>
        <v>music</v>
      </c>
      <c r="T1377" t="str">
        <f t="shared" si="131"/>
        <v>rock</v>
      </c>
    </row>
    <row r="1378" spans="1:20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126"/>
        <v>252</v>
      </c>
      <c r="P1378">
        <f t="shared" si="127"/>
        <v>55.61</v>
      </c>
      <c r="Q1378" s="8">
        <f t="shared" si="128"/>
        <v>42677.669050925921</v>
      </c>
      <c r="R1378" s="8">
        <f t="shared" si="129"/>
        <v>42707.710717592592</v>
      </c>
      <c r="S1378" t="str">
        <f t="shared" si="130"/>
        <v>music</v>
      </c>
      <c r="T1378" t="str">
        <f t="shared" si="131"/>
        <v>rock</v>
      </c>
    </row>
    <row r="1379" spans="1:20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126"/>
        <v>116</v>
      </c>
      <c r="P1379">
        <f t="shared" si="127"/>
        <v>48.71</v>
      </c>
      <c r="Q1379" s="8">
        <f t="shared" si="128"/>
        <v>42747.219560185185</v>
      </c>
      <c r="R1379" s="8">
        <f t="shared" si="129"/>
        <v>42769.174305555556</v>
      </c>
      <c r="S1379" t="str">
        <f t="shared" si="130"/>
        <v>music</v>
      </c>
      <c r="T1379" t="str">
        <f t="shared" si="131"/>
        <v>rock</v>
      </c>
    </row>
    <row r="1380" spans="1:20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126"/>
        <v>203</v>
      </c>
      <c r="P1380">
        <f t="shared" si="127"/>
        <v>30.58</v>
      </c>
      <c r="Q1380" s="8">
        <f t="shared" si="128"/>
        <v>42568.759374999994</v>
      </c>
      <c r="R1380" s="8">
        <f t="shared" si="129"/>
        <v>42583.759374999994</v>
      </c>
      <c r="S1380" t="str">
        <f t="shared" si="130"/>
        <v>music</v>
      </c>
      <c r="T1380" t="str">
        <f t="shared" si="131"/>
        <v>rock</v>
      </c>
    </row>
    <row r="1381" spans="1:20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126"/>
        <v>112</v>
      </c>
      <c r="P1381">
        <f t="shared" si="127"/>
        <v>73.91</v>
      </c>
      <c r="Q1381" s="8">
        <f t="shared" si="128"/>
        <v>42130.491620370376</v>
      </c>
      <c r="R1381" s="8">
        <f t="shared" si="129"/>
        <v>42160.491620370376</v>
      </c>
      <c r="S1381" t="str">
        <f t="shared" si="130"/>
        <v>music</v>
      </c>
      <c r="T1381" t="str">
        <f t="shared" si="131"/>
        <v>rock</v>
      </c>
    </row>
    <row r="1382" spans="1:20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126"/>
        <v>424</v>
      </c>
      <c r="P1382">
        <f t="shared" si="127"/>
        <v>21.2</v>
      </c>
      <c r="Q1382" s="8">
        <f t="shared" si="128"/>
        <v>42141.762800925921</v>
      </c>
      <c r="R1382" s="8">
        <f t="shared" si="129"/>
        <v>42164.083333333328</v>
      </c>
      <c r="S1382" t="str">
        <f t="shared" si="130"/>
        <v>music</v>
      </c>
      <c r="T1382" t="str">
        <f t="shared" si="131"/>
        <v>rock</v>
      </c>
    </row>
    <row r="1383" spans="1:20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126"/>
        <v>107</v>
      </c>
      <c r="P1383">
        <f t="shared" si="127"/>
        <v>73.36</v>
      </c>
      <c r="Q1383" s="8">
        <f t="shared" si="128"/>
        <v>42703.214409722219</v>
      </c>
      <c r="R1383" s="8">
        <f t="shared" si="129"/>
        <v>42733.214409722219</v>
      </c>
      <c r="S1383" t="str">
        <f t="shared" si="130"/>
        <v>music</v>
      </c>
      <c r="T1383" t="str">
        <f t="shared" si="131"/>
        <v>rock</v>
      </c>
    </row>
    <row r="1384" spans="1:20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126"/>
        <v>104</v>
      </c>
      <c r="P1384">
        <f t="shared" si="127"/>
        <v>56.41</v>
      </c>
      <c r="Q1384" s="8">
        <f t="shared" si="128"/>
        <v>41370.800185185188</v>
      </c>
      <c r="R1384" s="8">
        <f t="shared" si="129"/>
        <v>41400.800185185188</v>
      </c>
      <c r="S1384" t="str">
        <f t="shared" si="130"/>
        <v>music</v>
      </c>
      <c r="T1384" t="str">
        <f t="shared" si="131"/>
        <v>rock</v>
      </c>
    </row>
    <row r="1385" spans="1:20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126"/>
        <v>212</v>
      </c>
      <c r="P1385">
        <f t="shared" si="127"/>
        <v>50.25</v>
      </c>
      <c r="Q1385" s="8">
        <f t="shared" si="128"/>
        <v>42707.074976851851</v>
      </c>
      <c r="R1385" s="8">
        <f t="shared" si="129"/>
        <v>42727.074976851851</v>
      </c>
      <c r="S1385" t="str">
        <f t="shared" si="130"/>
        <v>music</v>
      </c>
      <c r="T1385" t="str">
        <f t="shared" si="131"/>
        <v>rock</v>
      </c>
    </row>
    <row r="1386" spans="1:20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126"/>
        <v>124</v>
      </c>
      <c r="P1386">
        <f t="shared" si="127"/>
        <v>68.94</v>
      </c>
      <c r="Q1386" s="8">
        <f t="shared" si="128"/>
        <v>42160.735208333332</v>
      </c>
      <c r="R1386" s="8">
        <f t="shared" si="129"/>
        <v>42190.735208333332</v>
      </c>
      <c r="S1386" t="str">
        <f t="shared" si="130"/>
        <v>music</v>
      </c>
      <c r="T1386" t="str">
        <f t="shared" si="131"/>
        <v>rock</v>
      </c>
    </row>
    <row r="1387" spans="1:20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126"/>
        <v>110</v>
      </c>
      <c r="P1387">
        <f t="shared" si="127"/>
        <v>65.91</v>
      </c>
      <c r="Q1387" s="8">
        <f t="shared" si="128"/>
        <v>42433.688900462963</v>
      </c>
      <c r="R1387" s="8">
        <f t="shared" si="129"/>
        <v>42489.507638888885</v>
      </c>
      <c r="S1387" t="str">
        <f t="shared" si="130"/>
        <v>music</v>
      </c>
      <c r="T1387" t="str">
        <f t="shared" si="131"/>
        <v>rock</v>
      </c>
    </row>
    <row r="1388" spans="1:20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126"/>
        <v>219</v>
      </c>
      <c r="P1388">
        <f t="shared" si="127"/>
        <v>62.5</v>
      </c>
      <c r="Q1388" s="8">
        <f t="shared" si="128"/>
        <v>42184.646863425922</v>
      </c>
      <c r="R1388" s="8">
        <f t="shared" si="129"/>
        <v>42214.646863425922</v>
      </c>
      <c r="S1388" t="str">
        <f t="shared" si="130"/>
        <v>music</v>
      </c>
      <c r="T1388" t="str">
        <f t="shared" si="131"/>
        <v>rock</v>
      </c>
    </row>
    <row r="1389" spans="1:20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126"/>
        <v>137</v>
      </c>
      <c r="P1389">
        <f t="shared" si="127"/>
        <v>70.06</v>
      </c>
      <c r="Q1389" s="8">
        <f t="shared" si="128"/>
        <v>42126.92123842593</v>
      </c>
      <c r="R1389" s="8">
        <f t="shared" si="129"/>
        <v>42158.1875</v>
      </c>
      <c r="S1389" t="str">
        <f t="shared" si="130"/>
        <v>music</v>
      </c>
      <c r="T1389" t="str">
        <f t="shared" si="131"/>
        <v>rock</v>
      </c>
    </row>
    <row r="1390" spans="1:20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126"/>
        <v>135</v>
      </c>
      <c r="P1390">
        <f t="shared" si="127"/>
        <v>60.18</v>
      </c>
      <c r="Q1390" s="8">
        <f t="shared" si="128"/>
        <v>42634.614780092597</v>
      </c>
      <c r="R1390" s="8">
        <f t="shared" si="129"/>
        <v>42660.676388888889</v>
      </c>
      <c r="S1390" t="str">
        <f t="shared" si="130"/>
        <v>music</v>
      </c>
      <c r="T1390" t="str">
        <f t="shared" si="131"/>
        <v>rock</v>
      </c>
    </row>
    <row r="1391" spans="1:20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126"/>
        <v>145</v>
      </c>
      <c r="P1391">
        <f t="shared" si="127"/>
        <v>21.38</v>
      </c>
      <c r="Q1391" s="8">
        <f t="shared" si="128"/>
        <v>42565.480983796297</v>
      </c>
      <c r="R1391" s="8">
        <f t="shared" si="129"/>
        <v>42595.480983796297</v>
      </c>
      <c r="S1391" t="str">
        <f t="shared" si="130"/>
        <v>music</v>
      </c>
      <c r="T1391" t="str">
        <f t="shared" si="131"/>
        <v>rock</v>
      </c>
    </row>
    <row r="1392" spans="1:20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126"/>
        <v>109</v>
      </c>
      <c r="P1392">
        <f t="shared" si="127"/>
        <v>160.79</v>
      </c>
      <c r="Q1392" s="8">
        <f t="shared" si="128"/>
        <v>42087.803310185183</v>
      </c>
      <c r="R1392" s="8">
        <f t="shared" si="129"/>
        <v>42121.716666666667</v>
      </c>
      <c r="S1392" t="str">
        <f t="shared" si="130"/>
        <v>music</v>
      </c>
      <c r="T1392" t="str">
        <f t="shared" si="131"/>
        <v>rock</v>
      </c>
    </row>
    <row r="1393" spans="1:20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126"/>
        <v>110</v>
      </c>
      <c r="P1393">
        <f t="shared" si="127"/>
        <v>42.38</v>
      </c>
      <c r="Q1393" s="8">
        <f t="shared" si="128"/>
        <v>42193.650671296295</v>
      </c>
      <c r="R1393" s="8">
        <f t="shared" si="129"/>
        <v>42238.207638888889</v>
      </c>
      <c r="S1393" t="str">
        <f t="shared" si="130"/>
        <v>music</v>
      </c>
      <c r="T1393" t="str">
        <f t="shared" si="131"/>
        <v>rock</v>
      </c>
    </row>
    <row r="1394" spans="1:20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126"/>
        <v>114</v>
      </c>
      <c r="P1394">
        <f t="shared" si="127"/>
        <v>27.32</v>
      </c>
      <c r="Q1394" s="8">
        <f t="shared" si="128"/>
        <v>42401.154930555553</v>
      </c>
      <c r="R1394" s="8">
        <f t="shared" si="129"/>
        <v>42432.154930555553</v>
      </c>
      <c r="S1394" t="str">
        <f t="shared" si="130"/>
        <v>music</v>
      </c>
      <c r="T1394" t="str">
        <f t="shared" si="131"/>
        <v>rock</v>
      </c>
    </row>
    <row r="1395" spans="1:20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126"/>
        <v>102</v>
      </c>
      <c r="P1395">
        <f t="shared" si="127"/>
        <v>196.83</v>
      </c>
      <c r="Q1395" s="8">
        <f t="shared" si="128"/>
        <v>42553.681979166664</v>
      </c>
      <c r="R1395" s="8">
        <f t="shared" si="129"/>
        <v>42583.681979166664</v>
      </c>
      <c r="S1395" t="str">
        <f t="shared" si="130"/>
        <v>music</v>
      </c>
      <c r="T1395" t="str">
        <f t="shared" si="131"/>
        <v>rock</v>
      </c>
    </row>
    <row r="1396" spans="1:20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126"/>
        <v>122</v>
      </c>
      <c r="P1396">
        <f t="shared" si="127"/>
        <v>53.88</v>
      </c>
      <c r="Q1396" s="8">
        <f t="shared" si="128"/>
        <v>42752.144976851851</v>
      </c>
      <c r="R1396" s="8">
        <f t="shared" si="129"/>
        <v>42795.125</v>
      </c>
      <c r="S1396" t="str">
        <f t="shared" si="130"/>
        <v>music</v>
      </c>
      <c r="T1396" t="str">
        <f t="shared" si="131"/>
        <v>rock</v>
      </c>
    </row>
    <row r="1397" spans="1:20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126"/>
        <v>112</v>
      </c>
      <c r="P1397">
        <f t="shared" si="127"/>
        <v>47.76</v>
      </c>
      <c r="Q1397" s="8">
        <f t="shared" si="128"/>
        <v>42719.90834490741</v>
      </c>
      <c r="R1397" s="8">
        <f t="shared" si="129"/>
        <v>42749.90834490741</v>
      </c>
      <c r="S1397" t="str">
        <f t="shared" si="130"/>
        <v>music</v>
      </c>
      <c r="T1397" t="str">
        <f t="shared" si="131"/>
        <v>rock</v>
      </c>
    </row>
    <row r="1398" spans="1:20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126"/>
        <v>107</v>
      </c>
      <c r="P1398">
        <f t="shared" si="127"/>
        <v>88.19</v>
      </c>
      <c r="Q1398" s="8">
        <f t="shared" si="128"/>
        <v>42018.99863425926</v>
      </c>
      <c r="R1398" s="8">
        <f t="shared" si="129"/>
        <v>42048.99863425926</v>
      </c>
      <c r="S1398" t="str">
        <f t="shared" si="130"/>
        <v>music</v>
      </c>
      <c r="T1398" t="str">
        <f t="shared" si="131"/>
        <v>rock</v>
      </c>
    </row>
    <row r="1399" spans="1:20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126"/>
        <v>114</v>
      </c>
      <c r="P1399">
        <f t="shared" si="127"/>
        <v>72.06</v>
      </c>
      <c r="Q1399" s="8">
        <f t="shared" si="128"/>
        <v>42640.917939814812</v>
      </c>
      <c r="R1399" s="8">
        <f t="shared" si="129"/>
        <v>42670.888194444444</v>
      </c>
      <c r="S1399" t="str">
        <f t="shared" si="130"/>
        <v>music</v>
      </c>
      <c r="T1399" t="str">
        <f t="shared" si="131"/>
        <v>rock</v>
      </c>
    </row>
    <row r="1400" spans="1:20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126"/>
        <v>110</v>
      </c>
      <c r="P1400">
        <f t="shared" si="127"/>
        <v>74.25</v>
      </c>
      <c r="Q1400" s="8">
        <f t="shared" si="128"/>
        <v>42526.874236111107</v>
      </c>
      <c r="R1400" s="8">
        <f t="shared" si="129"/>
        <v>42556.874236111107</v>
      </c>
      <c r="S1400" t="str">
        <f t="shared" si="130"/>
        <v>music</v>
      </c>
      <c r="T1400" t="str">
        <f t="shared" si="131"/>
        <v>rock</v>
      </c>
    </row>
    <row r="1401" spans="1:20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126"/>
        <v>126</v>
      </c>
      <c r="P1401">
        <f t="shared" si="127"/>
        <v>61.7</v>
      </c>
      <c r="Q1401" s="8">
        <f t="shared" si="128"/>
        <v>41889.004317129627</v>
      </c>
      <c r="R1401" s="8">
        <f t="shared" si="129"/>
        <v>41919.004317129627</v>
      </c>
      <c r="S1401" t="str">
        <f t="shared" si="130"/>
        <v>music</v>
      </c>
      <c r="T1401" t="str">
        <f t="shared" si="131"/>
        <v>rock</v>
      </c>
    </row>
    <row r="1402" spans="1:20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126"/>
        <v>167</v>
      </c>
      <c r="P1402">
        <f t="shared" si="127"/>
        <v>17.239999999999998</v>
      </c>
      <c r="Q1402" s="8">
        <f t="shared" si="128"/>
        <v>42498.341122685189</v>
      </c>
      <c r="R1402" s="8">
        <f t="shared" si="129"/>
        <v>42533.229166666672</v>
      </c>
      <c r="S1402" t="str">
        <f t="shared" si="130"/>
        <v>music</v>
      </c>
      <c r="T1402" t="str">
        <f t="shared" si="131"/>
        <v>rock</v>
      </c>
    </row>
    <row r="1403" spans="1:20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126"/>
        <v>497</v>
      </c>
      <c r="P1403">
        <f t="shared" si="127"/>
        <v>51.72</v>
      </c>
      <c r="Q1403" s="8">
        <f t="shared" si="128"/>
        <v>41399.99622685185</v>
      </c>
      <c r="R1403" s="8">
        <f t="shared" si="129"/>
        <v>41420.99622685185</v>
      </c>
      <c r="S1403" t="str">
        <f t="shared" si="130"/>
        <v>music</v>
      </c>
      <c r="T1403" t="str">
        <f t="shared" si="131"/>
        <v>rock</v>
      </c>
    </row>
    <row r="1404" spans="1:20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126"/>
        <v>109</v>
      </c>
      <c r="P1404">
        <f t="shared" si="127"/>
        <v>24.15</v>
      </c>
      <c r="Q1404" s="8">
        <f t="shared" si="128"/>
        <v>42065.053368055553</v>
      </c>
      <c r="R1404" s="8">
        <f t="shared" si="129"/>
        <v>42125.011701388896</v>
      </c>
      <c r="S1404" t="str">
        <f t="shared" si="130"/>
        <v>music</v>
      </c>
      <c r="T1404" t="str">
        <f t="shared" si="131"/>
        <v>rock</v>
      </c>
    </row>
    <row r="1405" spans="1:20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126"/>
        <v>103</v>
      </c>
      <c r="P1405">
        <f t="shared" si="127"/>
        <v>62.17</v>
      </c>
      <c r="Q1405" s="8">
        <f t="shared" si="128"/>
        <v>41451.062905092593</v>
      </c>
      <c r="R1405" s="8">
        <f t="shared" si="129"/>
        <v>41481.062905092593</v>
      </c>
      <c r="S1405" t="str">
        <f t="shared" si="130"/>
        <v>music</v>
      </c>
      <c r="T1405" t="str">
        <f t="shared" si="131"/>
        <v>rock</v>
      </c>
    </row>
    <row r="1406" spans="1:20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126"/>
        <v>2</v>
      </c>
      <c r="P1406">
        <f t="shared" si="127"/>
        <v>48.2</v>
      </c>
      <c r="Q1406" s="8">
        <f t="shared" si="128"/>
        <v>42032.510243055556</v>
      </c>
      <c r="R1406" s="8">
        <f t="shared" si="129"/>
        <v>42057.510243055556</v>
      </c>
      <c r="S1406" t="str">
        <f t="shared" si="130"/>
        <v>publishing</v>
      </c>
      <c r="T1406" t="str">
        <f t="shared" si="131"/>
        <v>translations</v>
      </c>
    </row>
    <row r="1407" spans="1:20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126"/>
        <v>0</v>
      </c>
      <c r="P1407">
        <f t="shared" si="127"/>
        <v>6.18</v>
      </c>
      <c r="Q1407" s="8">
        <f t="shared" si="128"/>
        <v>41941.680567129632</v>
      </c>
      <c r="R1407" s="8">
        <f t="shared" si="129"/>
        <v>41971.722233796296</v>
      </c>
      <c r="S1407" t="str">
        <f t="shared" si="130"/>
        <v>publishing</v>
      </c>
      <c r="T1407" t="str">
        <f t="shared" si="131"/>
        <v>translations</v>
      </c>
    </row>
    <row r="1408" spans="1:20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126"/>
        <v>0</v>
      </c>
      <c r="P1408">
        <f t="shared" si="127"/>
        <v>5</v>
      </c>
      <c r="Q1408" s="8">
        <f t="shared" si="128"/>
        <v>42297.432951388888</v>
      </c>
      <c r="R1408" s="8">
        <f t="shared" si="129"/>
        <v>42350.416666666672</v>
      </c>
      <c r="S1408" t="str">
        <f t="shared" si="130"/>
        <v>publishing</v>
      </c>
      <c r="T1408" t="str">
        <f t="shared" si="131"/>
        <v>translations</v>
      </c>
    </row>
    <row r="1409" spans="1:20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126"/>
        <v>1</v>
      </c>
      <c r="P1409">
        <f t="shared" si="127"/>
        <v>7.5</v>
      </c>
      <c r="Q1409" s="8">
        <f t="shared" si="128"/>
        <v>41838.536782407406</v>
      </c>
      <c r="R1409" s="8">
        <f t="shared" si="129"/>
        <v>41863.536782407406</v>
      </c>
      <c r="S1409" t="str">
        <f t="shared" si="130"/>
        <v>publishing</v>
      </c>
      <c r="T1409" t="str">
        <f t="shared" si="131"/>
        <v>translations</v>
      </c>
    </row>
    <row r="1410" spans="1:20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126"/>
        <v>7</v>
      </c>
      <c r="P1410">
        <f t="shared" si="127"/>
        <v>12</v>
      </c>
      <c r="Q1410" s="8">
        <f t="shared" si="128"/>
        <v>42291.872175925921</v>
      </c>
      <c r="R1410" s="8">
        <f t="shared" si="129"/>
        <v>42321.913842592592</v>
      </c>
      <c r="S1410" t="str">
        <f t="shared" si="130"/>
        <v>publishing</v>
      </c>
      <c r="T1410" t="str">
        <f t="shared" si="131"/>
        <v>translations</v>
      </c>
    </row>
    <row r="1411" spans="1:20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132">ROUND(E1411/D1411*100,0)</f>
        <v>0</v>
      </c>
      <c r="P1411" t="e">
        <f t="shared" ref="P1411:P1474" si="133">ROUND(E1411/L1411,2)</f>
        <v>#DIV/0!</v>
      </c>
      <c r="Q1411" s="8">
        <f t="shared" ref="Q1411:Q1474" si="134">(((J1411/60)/60)/24)+DATE(1970,1,1)</f>
        <v>41945.133506944447</v>
      </c>
      <c r="R1411" s="8">
        <f t="shared" ref="R1411:R1474" si="135">(((I1411/60)/60)/24)+DATE(1970,1,1)</f>
        <v>42005.175173611111</v>
      </c>
      <c r="S1411" t="str">
        <f t="shared" ref="S1411:S1474" si="136">LEFT(N1411,SEARCH("/",N1411)-1)</f>
        <v>publishing</v>
      </c>
      <c r="T1411" t="str">
        <f t="shared" ref="T1411:T1474" si="137">RIGHT(N1411,LEN(N1411)-SEARCH("/",N1411))</f>
        <v>translations</v>
      </c>
    </row>
    <row r="1412" spans="1:20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132"/>
        <v>0</v>
      </c>
      <c r="P1412">
        <f t="shared" si="133"/>
        <v>1</v>
      </c>
      <c r="Q1412" s="8">
        <f t="shared" si="134"/>
        <v>42479.318518518514</v>
      </c>
      <c r="R1412" s="8">
        <f t="shared" si="135"/>
        <v>42524.318518518514</v>
      </c>
      <c r="S1412" t="str">
        <f t="shared" si="136"/>
        <v>publishing</v>
      </c>
      <c r="T1412" t="str">
        <f t="shared" si="137"/>
        <v>translations</v>
      </c>
    </row>
    <row r="1413" spans="1:20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132"/>
        <v>0</v>
      </c>
      <c r="P1413">
        <f t="shared" si="133"/>
        <v>2.33</v>
      </c>
      <c r="Q1413" s="8">
        <f t="shared" si="134"/>
        <v>42013.059027777781</v>
      </c>
      <c r="R1413" s="8">
        <f t="shared" si="135"/>
        <v>42041.059027777781</v>
      </c>
      <c r="S1413" t="str">
        <f t="shared" si="136"/>
        <v>publishing</v>
      </c>
      <c r="T1413" t="str">
        <f t="shared" si="137"/>
        <v>translations</v>
      </c>
    </row>
    <row r="1414" spans="1:20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132"/>
        <v>5</v>
      </c>
      <c r="P1414">
        <f t="shared" si="133"/>
        <v>24.62</v>
      </c>
      <c r="Q1414" s="8">
        <f t="shared" si="134"/>
        <v>41947.063645833332</v>
      </c>
      <c r="R1414" s="8">
        <f t="shared" si="135"/>
        <v>41977.063645833332</v>
      </c>
      <c r="S1414" t="str">
        <f t="shared" si="136"/>
        <v>publishing</v>
      </c>
      <c r="T1414" t="str">
        <f t="shared" si="137"/>
        <v>translations</v>
      </c>
    </row>
    <row r="1415" spans="1:20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132"/>
        <v>5</v>
      </c>
      <c r="P1415">
        <f t="shared" si="133"/>
        <v>100</v>
      </c>
      <c r="Q1415" s="8">
        <f t="shared" si="134"/>
        <v>42360.437152777777</v>
      </c>
      <c r="R1415" s="8">
        <f t="shared" si="135"/>
        <v>42420.437152777777</v>
      </c>
      <c r="S1415" t="str">
        <f t="shared" si="136"/>
        <v>publishing</v>
      </c>
      <c r="T1415" t="str">
        <f t="shared" si="137"/>
        <v>translations</v>
      </c>
    </row>
    <row r="1416" spans="1:20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132"/>
        <v>0</v>
      </c>
      <c r="P1416">
        <f t="shared" si="133"/>
        <v>1</v>
      </c>
      <c r="Q1416" s="8">
        <f t="shared" si="134"/>
        <v>42708.25309027778</v>
      </c>
      <c r="R1416" s="8">
        <f t="shared" si="135"/>
        <v>42738.25309027778</v>
      </c>
      <c r="S1416" t="str">
        <f t="shared" si="136"/>
        <v>publishing</v>
      </c>
      <c r="T1416" t="str">
        <f t="shared" si="137"/>
        <v>translations</v>
      </c>
    </row>
    <row r="1417" spans="1:20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132"/>
        <v>18</v>
      </c>
      <c r="P1417">
        <f t="shared" si="133"/>
        <v>88.89</v>
      </c>
      <c r="Q1417" s="8">
        <f t="shared" si="134"/>
        <v>42192.675821759258</v>
      </c>
      <c r="R1417" s="8">
        <f t="shared" si="135"/>
        <v>42232.675821759258</v>
      </c>
      <c r="S1417" t="str">
        <f t="shared" si="136"/>
        <v>publishing</v>
      </c>
      <c r="T1417" t="str">
        <f t="shared" si="137"/>
        <v>translations</v>
      </c>
    </row>
    <row r="1418" spans="1:20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132"/>
        <v>0</v>
      </c>
      <c r="P1418" t="e">
        <f t="shared" si="133"/>
        <v>#DIV/0!</v>
      </c>
      <c r="Q1418" s="8">
        <f t="shared" si="134"/>
        <v>42299.926145833335</v>
      </c>
      <c r="R1418" s="8">
        <f t="shared" si="135"/>
        <v>42329.967812499999</v>
      </c>
      <c r="S1418" t="str">
        <f t="shared" si="136"/>
        <v>publishing</v>
      </c>
      <c r="T1418" t="str">
        <f t="shared" si="137"/>
        <v>translations</v>
      </c>
    </row>
    <row r="1419" spans="1:20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132"/>
        <v>1</v>
      </c>
      <c r="P1419">
        <f t="shared" si="133"/>
        <v>27.5</v>
      </c>
      <c r="Q1419" s="8">
        <f t="shared" si="134"/>
        <v>42232.15016203704</v>
      </c>
      <c r="R1419" s="8">
        <f t="shared" si="135"/>
        <v>42262.465972222228</v>
      </c>
      <c r="S1419" t="str">
        <f t="shared" si="136"/>
        <v>publishing</v>
      </c>
      <c r="T1419" t="str">
        <f t="shared" si="137"/>
        <v>translations</v>
      </c>
    </row>
    <row r="1420" spans="1:20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132"/>
        <v>0</v>
      </c>
      <c r="P1420">
        <f t="shared" si="133"/>
        <v>6</v>
      </c>
      <c r="Q1420" s="8">
        <f t="shared" si="134"/>
        <v>42395.456412037034</v>
      </c>
      <c r="R1420" s="8">
        <f t="shared" si="135"/>
        <v>42425.456412037034</v>
      </c>
      <c r="S1420" t="str">
        <f t="shared" si="136"/>
        <v>publishing</v>
      </c>
      <c r="T1420" t="str">
        <f t="shared" si="137"/>
        <v>translations</v>
      </c>
    </row>
    <row r="1421" spans="1:20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132"/>
        <v>7</v>
      </c>
      <c r="P1421">
        <f t="shared" si="133"/>
        <v>44.5</v>
      </c>
      <c r="Q1421" s="8">
        <f t="shared" si="134"/>
        <v>42622.456238425926</v>
      </c>
      <c r="R1421" s="8">
        <f t="shared" si="135"/>
        <v>42652.456238425926</v>
      </c>
      <c r="S1421" t="str">
        <f t="shared" si="136"/>
        <v>publishing</v>
      </c>
      <c r="T1421" t="str">
        <f t="shared" si="137"/>
        <v>translations</v>
      </c>
    </row>
    <row r="1422" spans="1:20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132"/>
        <v>3</v>
      </c>
      <c r="P1422">
        <f t="shared" si="133"/>
        <v>1</v>
      </c>
      <c r="Q1422" s="8">
        <f t="shared" si="134"/>
        <v>42524.667662037042</v>
      </c>
      <c r="R1422" s="8">
        <f t="shared" si="135"/>
        <v>42549.667662037042</v>
      </c>
      <c r="S1422" t="str">
        <f t="shared" si="136"/>
        <v>publishing</v>
      </c>
      <c r="T1422" t="str">
        <f t="shared" si="137"/>
        <v>translations</v>
      </c>
    </row>
    <row r="1423" spans="1:20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132"/>
        <v>0</v>
      </c>
      <c r="P1423">
        <f t="shared" si="133"/>
        <v>100</v>
      </c>
      <c r="Q1423" s="8">
        <f t="shared" si="134"/>
        <v>42013.915613425925</v>
      </c>
      <c r="R1423" s="8">
        <f t="shared" si="135"/>
        <v>42043.915613425925</v>
      </c>
      <c r="S1423" t="str">
        <f t="shared" si="136"/>
        <v>publishing</v>
      </c>
      <c r="T1423" t="str">
        <f t="shared" si="137"/>
        <v>translations</v>
      </c>
    </row>
    <row r="1424" spans="1:20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132"/>
        <v>0</v>
      </c>
      <c r="P1424">
        <f t="shared" si="133"/>
        <v>13</v>
      </c>
      <c r="Q1424" s="8">
        <f t="shared" si="134"/>
        <v>42604.239629629628</v>
      </c>
      <c r="R1424" s="8">
        <f t="shared" si="135"/>
        <v>42634.239629629628</v>
      </c>
      <c r="S1424" t="str">
        <f t="shared" si="136"/>
        <v>publishing</v>
      </c>
      <c r="T1424" t="str">
        <f t="shared" si="137"/>
        <v>translations</v>
      </c>
    </row>
    <row r="1425" spans="1:20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132"/>
        <v>0</v>
      </c>
      <c r="P1425">
        <f t="shared" si="133"/>
        <v>100</v>
      </c>
      <c r="Q1425" s="8">
        <f t="shared" si="134"/>
        <v>42340.360312500001</v>
      </c>
      <c r="R1425" s="8">
        <f t="shared" si="135"/>
        <v>42370.360312500001</v>
      </c>
      <c r="S1425" t="str">
        <f t="shared" si="136"/>
        <v>publishing</v>
      </c>
      <c r="T1425" t="str">
        <f t="shared" si="137"/>
        <v>translations</v>
      </c>
    </row>
    <row r="1426" spans="1:20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132"/>
        <v>20</v>
      </c>
      <c r="P1426">
        <f t="shared" si="133"/>
        <v>109.07</v>
      </c>
      <c r="Q1426" s="8">
        <f t="shared" si="134"/>
        <v>42676.717615740738</v>
      </c>
      <c r="R1426" s="8">
        <f t="shared" si="135"/>
        <v>42689.759282407409</v>
      </c>
      <c r="S1426" t="str">
        <f t="shared" si="136"/>
        <v>publishing</v>
      </c>
      <c r="T1426" t="str">
        <f t="shared" si="137"/>
        <v>translations</v>
      </c>
    </row>
    <row r="1427" spans="1:20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132"/>
        <v>0</v>
      </c>
      <c r="P1427" t="e">
        <f t="shared" si="133"/>
        <v>#DIV/0!</v>
      </c>
      <c r="Q1427" s="8">
        <f t="shared" si="134"/>
        <v>42093.131469907406</v>
      </c>
      <c r="R1427" s="8">
        <f t="shared" si="135"/>
        <v>42123.131469907406</v>
      </c>
      <c r="S1427" t="str">
        <f t="shared" si="136"/>
        <v>publishing</v>
      </c>
      <c r="T1427" t="str">
        <f t="shared" si="137"/>
        <v>translations</v>
      </c>
    </row>
    <row r="1428" spans="1:20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132"/>
        <v>0</v>
      </c>
      <c r="P1428" t="e">
        <f t="shared" si="133"/>
        <v>#DIV/0!</v>
      </c>
      <c r="Q1428" s="8">
        <f t="shared" si="134"/>
        <v>42180.390277777777</v>
      </c>
      <c r="R1428" s="8">
        <f t="shared" si="135"/>
        <v>42240.390277777777</v>
      </c>
      <c r="S1428" t="str">
        <f t="shared" si="136"/>
        <v>publishing</v>
      </c>
      <c r="T1428" t="str">
        <f t="shared" si="137"/>
        <v>translations</v>
      </c>
    </row>
    <row r="1429" spans="1:20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132"/>
        <v>8</v>
      </c>
      <c r="P1429">
        <f t="shared" si="133"/>
        <v>104.75</v>
      </c>
      <c r="Q1429" s="8">
        <f t="shared" si="134"/>
        <v>42601.851678240739</v>
      </c>
      <c r="R1429" s="8">
        <f t="shared" si="135"/>
        <v>42631.851678240739</v>
      </c>
      <c r="S1429" t="str">
        <f t="shared" si="136"/>
        <v>publishing</v>
      </c>
      <c r="T1429" t="str">
        <f t="shared" si="137"/>
        <v>translations</v>
      </c>
    </row>
    <row r="1430" spans="1:20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132"/>
        <v>5</v>
      </c>
      <c r="P1430">
        <f t="shared" si="133"/>
        <v>15</v>
      </c>
      <c r="Q1430" s="8">
        <f t="shared" si="134"/>
        <v>42432.379826388889</v>
      </c>
      <c r="R1430" s="8">
        <f t="shared" si="135"/>
        <v>42462.338159722218</v>
      </c>
      <c r="S1430" t="str">
        <f t="shared" si="136"/>
        <v>publishing</v>
      </c>
      <c r="T1430" t="str">
        <f t="shared" si="137"/>
        <v>translations</v>
      </c>
    </row>
    <row r="1431" spans="1:20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132"/>
        <v>0</v>
      </c>
      <c r="P1431" t="e">
        <f t="shared" si="133"/>
        <v>#DIV/0!</v>
      </c>
      <c r="Q1431" s="8">
        <f t="shared" si="134"/>
        <v>42074.060671296291</v>
      </c>
      <c r="R1431" s="8">
        <f t="shared" si="135"/>
        <v>42104.060671296291</v>
      </c>
      <c r="S1431" t="str">
        <f t="shared" si="136"/>
        <v>publishing</v>
      </c>
      <c r="T1431" t="str">
        <f t="shared" si="137"/>
        <v>translations</v>
      </c>
    </row>
    <row r="1432" spans="1:20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132"/>
        <v>8</v>
      </c>
      <c r="P1432">
        <f t="shared" si="133"/>
        <v>80.599999999999994</v>
      </c>
      <c r="Q1432" s="8">
        <f t="shared" si="134"/>
        <v>41961.813518518517</v>
      </c>
      <c r="R1432" s="8">
        <f t="shared" si="135"/>
        <v>41992.813518518517</v>
      </c>
      <c r="S1432" t="str">
        <f t="shared" si="136"/>
        <v>publishing</v>
      </c>
      <c r="T1432" t="str">
        <f t="shared" si="137"/>
        <v>translations</v>
      </c>
    </row>
    <row r="1433" spans="1:20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132"/>
        <v>32</v>
      </c>
      <c r="P1433">
        <f t="shared" si="133"/>
        <v>115.55</v>
      </c>
      <c r="Q1433" s="8">
        <f t="shared" si="134"/>
        <v>42304.210833333331</v>
      </c>
      <c r="R1433" s="8">
        <f t="shared" si="135"/>
        <v>42334.252500000002</v>
      </c>
      <c r="S1433" t="str">
        <f t="shared" si="136"/>
        <v>publishing</v>
      </c>
      <c r="T1433" t="str">
        <f t="shared" si="137"/>
        <v>translations</v>
      </c>
    </row>
    <row r="1434" spans="1:20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132"/>
        <v>0</v>
      </c>
      <c r="P1434" t="e">
        <f t="shared" si="133"/>
        <v>#DIV/0!</v>
      </c>
      <c r="Q1434" s="8">
        <f t="shared" si="134"/>
        <v>42175.780416666668</v>
      </c>
      <c r="R1434" s="8">
        <f t="shared" si="135"/>
        <v>42205.780416666668</v>
      </c>
      <c r="S1434" t="str">
        <f t="shared" si="136"/>
        <v>publishing</v>
      </c>
      <c r="T1434" t="str">
        <f t="shared" si="137"/>
        <v>translations</v>
      </c>
    </row>
    <row r="1435" spans="1:20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132"/>
        <v>7</v>
      </c>
      <c r="P1435">
        <f t="shared" si="133"/>
        <v>80.5</v>
      </c>
      <c r="Q1435" s="8">
        <f t="shared" si="134"/>
        <v>42673.625868055555</v>
      </c>
      <c r="R1435" s="8">
        <f t="shared" si="135"/>
        <v>42714.458333333328</v>
      </c>
      <c r="S1435" t="str">
        <f t="shared" si="136"/>
        <v>publishing</v>
      </c>
      <c r="T1435" t="str">
        <f t="shared" si="137"/>
        <v>translations</v>
      </c>
    </row>
    <row r="1436" spans="1:20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132"/>
        <v>10</v>
      </c>
      <c r="P1436">
        <f t="shared" si="133"/>
        <v>744.55</v>
      </c>
      <c r="Q1436" s="8">
        <f t="shared" si="134"/>
        <v>42142.767106481479</v>
      </c>
      <c r="R1436" s="8">
        <f t="shared" si="135"/>
        <v>42163.625</v>
      </c>
      <c r="S1436" t="str">
        <f t="shared" si="136"/>
        <v>publishing</v>
      </c>
      <c r="T1436" t="str">
        <f t="shared" si="137"/>
        <v>translations</v>
      </c>
    </row>
    <row r="1437" spans="1:20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132"/>
        <v>0</v>
      </c>
      <c r="P1437">
        <f t="shared" si="133"/>
        <v>7.5</v>
      </c>
      <c r="Q1437" s="8">
        <f t="shared" si="134"/>
        <v>42258.780324074076</v>
      </c>
      <c r="R1437" s="8">
        <f t="shared" si="135"/>
        <v>42288.780324074076</v>
      </c>
      <c r="S1437" t="str">
        <f t="shared" si="136"/>
        <v>publishing</v>
      </c>
      <c r="T1437" t="str">
        <f t="shared" si="137"/>
        <v>translations</v>
      </c>
    </row>
    <row r="1438" spans="1:20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132"/>
        <v>1</v>
      </c>
      <c r="P1438">
        <f t="shared" si="133"/>
        <v>38.5</v>
      </c>
      <c r="Q1438" s="8">
        <f t="shared" si="134"/>
        <v>42391.35019675926</v>
      </c>
      <c r="R1438" s="8">
        <f t="shared" si="135"/>
        <v>42421.35019675926</v>
      </c>
      <c r="S1438" t="str">
        <f t="shared" si="136"/>
        <v>publishing</v>
      </c>
      <c r="T1438" t="str">
        <f t="shared" si="137"/>
        <v>translations</v>
      </c>
    </row>
    <row r="1439" spans="1:20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132"/>
        <v>27</v>
      </c>
      <c r="P1439">
        <f t="shared" si="133"/>
        <v>36.68</v>
      </c>
      <c r="Q1439" s="8">
        <f t="shared" si="134"/>
        <v>41796.531701388885</v>
      </c>
      <c r="R1439" s="8">
        <f t="shared" si="135"/>
        <v>41833.207638888889</v>
      </c>
      <c r="S1439" t="str">
        <f t="shared" si="136"/>
        <v>publishing</v>
      </c>
      <c r="T1439" t="str">
        <f t="shared" si="137"/>
        <v>translations</v>
      </c>
    </row>
    <row r="1440" spans="1:20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132"/>
        <v>3</v>
      </c>
      <c r="P1440">
        <f t="shared" si="133"/>
        <v>75</v>
      </c>
      <c r="Q1440" s="8">
        <f t="shared" si="134"/>
        <v>42457.871516203704</v>
      </c>
      <c r="R1440" s="8">
        <f t="shared" si="135"/>
        <v>42487.579861111109</v>
      </c>
      <c r="S1440" t="str">
        <f t="shared" si="136"/>
        <v>publishing</v>
      </c>
      <c r="T1440" t="str">
        <f t="shared" si="137"/>
        <v>translations</v>
      </c>
    </row>
    <row r="1441" spans="1:20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132"/>
        <v>7</v>
      </c>
      <c r="P1441">
        <f t="shared" si="133"/>
        <v>30</v>
      </c>
      <c r="Q1441" s="8">
        <f t="shared" si="134"/>
        <v>42040.829872685179</v>
      </c>
      <c r="R1441" s="8">
        <f t="shared" si="135"/>
        <v>42070.829872685179</v>
      </c>
      <c r="S1441" t="str">
        <f t="shared" si="136"/>
        <v>publishing</v>
      </c>
      <c r="T1441" t="str">
        <f t="shared" si="137"/>
        <v>translations</v>
      </c>
    </row>
    <row r="1442" spans="1:20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132"/>
        <v>0</v>
      </c>
      <c r="P1442">
        <f t="shared" si="133"/>
        <v>1</v>
      </c>
      <c r="Q1442" s="8">
        <f t="shared" si="134"/>
        <v>42486.748414351852</v>
      </c>
      <c r="R1442" s="8">
        <f t="shared" si="135"/>
        <v>42516.748414351852</v>
      </c>
      <c r="S1442" t="str">
        <f t="shared" si="136"/>
        <v>publishing</v>
      </c>
      <c r="T1442" t="str">
        <f t="shared" si="137"/>
        <v>translations</v>
      </c>
    </row>
    <row r="1443" spans="1:20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132"/>
        <v>1</v>
      </c>
      <c r="P1443">
        <f t="shared" si="133"/>
        <v>673.33</v>
      </c>
      <c r="Q1443" s="8">
        <f t="shared" si="134"/>
        <v>42198.765844907408</v>
      </c>
      <c r="R1443" s="8">
        <f t="shared" si="135"/>
        <v>42258.765844907408</v>
      </c>
      <c r="S1443" t="str">
        <f t="shared" si="136"/>
        <v>publishing</v>
      </c>
      <c r="T1443" t="str">
        <f t="shared" si="137"/>
        <v>translations</v>
      </c>
    </row>
    <row r="1444" spans="1:20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132"/>
        <v>0</v>
      </c>
      <c r="P1444" t="e">
        <f t="shared" si="133"/>
        <v>#DIV/0!</v>
      </c>
      <c r="Q1444" s="8">
        <f t="shared" si="134"/>
        <v>42485.64534722222</v>
      </c>
      <c r="R1444" s="8">
        <f t="shared" si="135"/>
        <v>42515.64534722222</v>
      </c>
      <c r="S1444" t="str">
        <f t="shared" si="136"/>
        <v>publishing</v>
      </c>
      <c r="T1444" t="str">
        <f t="shared" si="137"/>
        <v>translations</v>
      </c>
    </row>
    <row r="1445" spans="1:20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132"/>
        <v>0</v>
      </c>
      <c r="P1445" t="e">
        <f t="shared" si="133"/>
        <v>#DIV/0!</v>
      </c>
      <c r="Q1445" s="8">
        <f t="shared" si="134"/>
        <v>42707.926030092596</v>
      </c>
      <c r="R1445" s="8">
        <f t="shared" si="135"/>
        <v>42737.926030092596</v>
      </c>
      <c r="S1445" t="str">
        <f t="shared" si="136"/>
        <v>publishing</v>
      </c>
      <c r="T1445" t="str">
        <f t="shared" si="137"/>
        <v>translations</v>
      </c>
    </row>
    <row r="1446" spans="1:20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132"/>
        <v>0</v>
      </c>
      <c r="P1446" t="e">
        <f t="shared" si="133"/>
        <v>#DIV/0!</v>
      </c>
      <c r="Q1446" s="8">
        <f t="shared" si="134"/>
        <v>42199.873402777783</v>
      </c>
      <c r="R1446" s="8">
        <f t="shared" si="135"/>
        <v>42259.873402777783</v>
      </c>
      <c r="S1446" t="str">
        <f t="shared" si="136"/>
        <v>publishing</v>
      </c>
      <c r="T1446" t="str">
        <f t="shared" si="137"/>
        <v>translations</v>
      </c>
    </row>
    <row r="1447" spans="1:20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132"/>
        <v>0</v>
      </c>
      <c r="P1447" t="e">
        <f t="shared" si="133"/>
        <v>#DIV/0!</v>
      </c>
      <c r="Q1447" s="8">
        <f t="shared" si="134"/>
        <v>42139.542303240742</v>
      </c>
      <c r="R1447" s="8">
        <f t="shared" si="135"/>
        <v>42169.542303240742</v>
      </c>
      <c r="S1447" t="str">
        <f t="shared" si="136"/>
        <v>publishing</v>
      </c>
      <c r="T1447" t="str">
        <f t="shared" si="137"/>
        <v>translations</v>
      </c>
    </row>
    <row r="1448" spans="1:20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132"/>
        <v>0</v>
      </c>
      <c r="P1448" t="e">
        <f t="shared" si="133"/>
        <v>#DIV/0!</v>
      </c>
      <c r="Q1448" s="8">
        <f t="shared" si="134"/>
        <v>42461.447662037041</v>
      </c>
      <c r="R1448" s="8">
        <f t="shared" si="135"/>
        <v>42481.447662037041</v>
      </c>
      <c r="S1448" t="str">
        <f t="shared" si="136"/>
        <v>publishing</v>
      </c>
      <c r="T1448" t="str">
        <f t="shared" si="137"/>
        <v>translations</v>
      </c>
    </row>
    <row r="1449" spans="1:20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132"/>
        <v>0</v>
      </c>
      <c r="P1449">
        <f t="shared" si="133"/>
        <v>25</v>
      </c>
      <c r="Q1449" s="8">
        <f t="shared" si="134"/>
        <v>42529.730717592596</v>
      </c>
      <c r="R1449" s="8">
        <f t="shared" si="135"/>
        <v>42559.730717592596</v>
      </c>
      <c r="S1449" t="str">
        <f t="shared" si="136"/>
        <v>publishing</v>
      </c>
      <c r="T1449" t="str">
        <f t="shared" si="137"/>
        <v>translations</v>
      </c>
    </row>
    <row r="1450" spans="1:20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132"/>
        <v>0</v>
      </c>
      <c r="P1450" t="e">
        <f t="shared" si="133"/>
        <v>#DIV/0!</v>
      </c>
      <c r="Q1450" s="8">
        <f t="shared" si="134"/>
        <v>42115.936550925922</v>
      </c>
      <c r="R1450" s="8">
        <f t="shared" si="135"/>
        <v>42146.225694444445</v>
      </c>
      <c r="S1450" t="str">
        <f t="shared" si="136"/>
        <v>publishing</v>
      </c>
      <c r="T1450" t="str">
        <f t="shared" si="137"/>
        <v>translations</v>
      </c>
    </row>
    <row r="1451" spans="1:20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132"/>
        <v>0</v>
      </c>
      <c r="P1451" t="e">
        <f t="shared" si="133"/>
        <v>#DIV/0!</v>
      </c>
      <c r="Q1451" s="8">
        <f t="shared" si="134"/>
        <v>42086.811400462961</v>
      </c>
      <c r="R1451" s="8">
        <f t="shared" si="135"/>
        <v>42134.811400462961</v>
      </c>
      <c r="S1451" t="str">
        <f t="shared" si="136"/>
        <v>publishing</v>
      </c>
      <c r="T1451" t="str">
        <f t="shared" si="137"/>
        <v>translations</v>
      </c>
    </row>
    <row r="1452" spans="1:20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132"/>
        <v>0</v>
      </c>
      <c r="P1452">
        <f t="shared" si="133"/>
        <v>1</v>
      </c>
      <c r="Q1452" s="8">
        <f t="shared" si="134"/>
        <v>42390.171261574069</v>
      </c>
      <c r="R1452" s="8">
        <f t="shared" si="135"/>
        <v>42420.171261574069</v>
      </c>
      <c r="S1452" t="str">
        <f t="shared" si="136"/>
        <v>publishing</v>
      </c>
      <c r="T1452" t="str">
        <f t="shared" si="137"/>
        <v>translations</v>
      </c>
    </row>
    <row r="1453" spans="1:20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132"/>
        <v>0</v>
      </c>
      <c r="P1453">
        <f t="shared" si="133"/>
        <v>1</v>
      </c>
      <c r="Q1453" s="8">
        <f t="shared" si="134"/>
        <v>41931.959016203706</v>
      </c>
      <c r="R1453" s="8">
        <f t="shared" si="135"/>
        <v>41962.00068287037</v>
      </c>
      <c r="S1453" t="str">
        <f t="shared" si="136"/>
        <v>publishing</v>
      </c>
      <c r="T1453" t="str">
        <f t="shared" si="137"/>
        <v>translations</v>
      </c>
    </row>
    <row r="1454" spans="1:20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132"/>
        <v>0</v>
      </c>
      <c r="P1454" t="e">
        <f t="shared" si="133"/>
        <v>#DIV/0!</v>
      </c>
      <c r="Q1454" s="8">
        <f t="shared" si="134"/>
        <v>41818.703275462962</v>
      </c>
      <c r="R1454" s="8">
        <f t="shared" si="135"/>
        <v>41848.703275462962</v>
      </c>
      <c r="S1454" t="str">
        <f t="shared" si="136"/>
        <v>publishing</v>
      </c>
      <c r="T1454" t="str">
        <f t="shared" si="137"/>
        <v>translations</v>
      </c>
    </row>
    <row r="1455" spans="1:20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132"/>
        <v>0</v>
      </c>
      <c r="P1455" t="e">
        <f t="shared" si="133"/>
        <v>#DIV/0!</v>
      </c>
      <c r="Q1455" s="8">
        <f t="shared" si="134"/>
        <v>42795.696145833332</v>
      </c>
      <c r="R1455" s="8">
        <f t="shared" si="135"/>
        <v>42840.654479166667</v>
      </c>
      <c r="S1455" t="str">
        <f t="shared" si="136"/>
        <v>publishing</v>
      </c>
      <c r="T1455" t="str">
        <f t="shared" si="137"/>
        <v>translations</v>
      </c>
    </row>
    <row r="1456" spans="1:20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132"/>
        <v>1</v>
      </c>
      <c r="P1456">
        <f t="shared" si="133"/>
        <v>15</v>
      </c>
      <c r="Q1456" s="8">
        <f t="shared" si="134"/>
        <v>42463.866666666669</v>
      </c>
      <c r="R1456" s="8">
        <f t="shared" si="135"/>
        <v>42484.915972222225</v>
      </c>
      <c r="S1456" t="str">
        <f t="shared" si="136"/>
        <v>publishing</v>
      </c>
      <c r="T1456" t="str">
        <f t="shared" si="137"/>
        <v>translations</v>
      </c>
    </row>
    <row r="1457" spans="1:20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132"/>
        <v>11</v>
      </c>
      <c r="P1457">
        <f t="shared" si="133"/>
        <v>225</v>
      </c>
      <c r="Q1457" s="8">
        <f t="shared" si="134"/>
        <v>41832.672685185185</v>
      </c>
      <c r="R1457" s="8">
        <f t="shared" si="135"/>
        <v>41887.568749999999</v>
      </c>
      <c r="S1457" t="str">
        <f t="shared" si="136"/>
        <v>publishing</v>
      </c>
      <c r="T1457" t="str">
        <f t="shared" si="137"/>
        <v>translations</v>
      </c>
    </row>
    <row r="1458" spans="1:20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132"/>
        <v>3</v>
      </c>
      <c r="P1458">
        <f t="shared" si="133"/>
        <v>48.33</v>
      </c>
      <c r="Q1458" s="8">
        <f t="shared" si="134"/>
        <v>42708.668576388889</v>
      </c>
      <c r="R1458" s="8">
        <f t="shared" si="135"/>
        <v>42738.668576388889</v>
      </c>
      <c r="S1458" t="str">
        <f t="shared" si="136"/>
        <v>publishing</v>
      </c>
      <c r="T1458" t="str">
        <f t="shared" si="137"/>
        <v>translations</v>
      </c>
    </row>
    <row r="1459" spans="1:20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132"/>
        <v>0</v>
      </c>
      <c r="P1459" t="e">
        <f t="shared" si="133"/>
        <v>#DIV/0!</v>
      </c>
      <c r="Q1459" s="8">
        <f t="shared" si="134"/>
        <v>42289.89634259259</v>
      </c>
      <c r="R1459" s="8">
        <f t="shared" si="135"/>
        <v>42319.938009259262</v>
      </c>
      <c r="S1459" t="str">
        <f t="shared" si="136"/>
        <v>publishing</v>
      </c>
      <c r="T1459" t="str">
        <f t="shared" si="137"/>
        <v>translations</v>
      </c>
    </row>
    <row r="1460" spans="1:20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132"/>
        <v>0</v>
      </c>
      <c r="P1460" t="e">
        <f t="shared" si="133"/>
        <v>#DIV/0!</v>
      </c>
      <c r="Q1460" s="8">
        <f t="shared" si="134"/>
        <v>41831.705555555556</v>
      </c>
      <c r="R1460" s="8">
        <f t="shared" si="135"/>
        <v>41862.166666666664</v>
      </c>
      <c r="S1460" t="str">
        <f t="shared" si="136"/>
        <v>publishing</v>
      </c>
      <c r="T1460" t="str">
        <f t="shared" si="137"/>
        <v>translations</v>
      </c>
    </row>
    <row r="1461" spans="1:20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132"/>
        <v>0</v>
      </c>
      <c r="P1461" t="e">
        <f t="shared" si="133"/>
        <v>#DIV/0!</v>
      </c>
      <c r="Q1461" s="8">
        <f t="shared" si="134"/>
        <v>42312.204814814817</v>
      </c>
      <c r="R1461" s="8">
        <f t="shared" si="135"/>
        <v>42340.725694444445</v>
      </c>
      <c r="S1461" t="str">
        <f t="shared" si="136"/>
        <v>publishing</v>
      </c>
      <c r="T1461" t="str">
        <f t="shared" si="137"/>
        <v>translations</v>
      </c>
    </row>
    <row r="1462" spans="1:20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132"/>
        <v>0</v>
      </c>
      <c r="P1462" t="e">
        <f t="shared" si="133"/>
        <v>#DIV/0!</v>
      </c>
      <c r="Q1462" s="8">
        <f t="shared" si="134"/>
        <v>41915.896967592591</v>
      </c>
      <c r="R1462" s="8">
        <f t="shared" si="135"/>
        <v>41973.989583333328</v>
      </c>
      <c r="S1462" t="str">
        <f t="shared" si="136"/>
        <v>publishing</v>
      </c>
      <c r="T1462" t="str">
        <f t="shared" si="137"/>
        <v>translations</v>
      </c>
    </row>
    <row r="1463" spans="1:20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132"/>
        <v>101</v>
      </c>
      <c r="P1463">
        <f t="shared" si="133"/>
        <v>44.67</v>
      </c>
      <c r="Q1463" s="8">
        <f t="shared" si="134"/>
        <v>41899.645300925928</v>
      </c>
      <c r="R1463" s="8">
        <f t="shared" si="135"/>
        <v>41933</v>
      </c>
      <c r="S1463" t="str">
        <f t="shared" si="136"/>
        <v>publishing</v>
      </c>
      <c r="T1463" t="str">
        <f t="shared" si="137"/>
        <v>radio &amp; podcasts</v>
      </c>
    </row>
    <row r="1464" spans="1:20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132"/>
        <v>109</v>
      </c>
      <c r="P1464">
        <f t="shared" si="133"/>
        <v>28.94</v>
      </c>
      <c r="Q1464" s="8">
        <f t="shared" si="134"/>
        <v>41344.662858796299</v>
      </c>
      <c r="R1464" s="8">
        <f t="shared" si="135"/>
        <v>41374.662858796299</v>
      </c>
      <c r="S1464" t="str">
        <f t="shared" si="136"/>
        <v>publishing</v>
      </c>
      <c r="T1464" t="str">
        <f t="shared" si="137"/>
        <v>radio &amp; podcasts</v>
      </c>
    </row>
    <row r="1465" spans="1:20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132"/>
        <v>148</v>
      </c>
      <c r="P1465">
        <f t="shared" si="133"/>
        <v>35.44</v>
      </c>
      <c r="Q1465" s="8">
        <f t="shared" si="134"/>
        <v>41326.911319444444</v>
      </c>
      <c r="R1465" s="8">
        <f t="shared" si="135"/>
        <v>41371.869652777779</v>
      </c>
      <c r="S1465" t="str">
        <f t="shared" si="136"/>
        <v>publishing</v>
      </c>
      <c r="T1465" t="str">
        <f t="shared" si="137"/>
        <v>radio &amp; podcasts</v>
      </c>
    </row>
    <row r="1466" spans="1:20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132"/>
        <v>163</v>
      </c>
      <c r="P1466">
        <f t="shared" si="133"/>
        <v>34.869999999999997</v>
      </c>
      <c r="Q1466" s="8">
        <f t="shared" si="134"/>
        <v>41291.661550925928</v>
      </c>
      <c r="R1466" s="8">
        <f t="shared" si="135"/>
        <v>41321.661550925928</v>
      </c>
      <c r="S1466" t="str">
        <f t="shared" si="136"/>
        <v>publishing</v>
      </c>
      <c r="T1466" t="str">
        <f t="shared" si="137"/>
        <v>radio &amp; podcasts</v>
      </c>
    </row>
    <row r="1467" spans="1:20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132"/>
        <v>456</v>
      </c>
      <c r="P1467">
        <f t="shared" si="133"/>
        <v>52.62</v>
      </c>
      <c r="Q1467" s="8">
        <f t="shared" si="134"/>
        <v>40959.734398148146</v>
      </c>
      <c r="R1467" s="8">
        <f t="shared" si="135"/>
        <v>40990.125</v>
      </c>
      <c r="S1467" t="str">
        <f t="shared" si="136"/>
        <v>publishing</v>
      </c>
      <c r="T1467" t="str">
        <f t="shared" si="137"/>
        <v>radio &amp; podcasts</v>
      </c>
    </row>
    <row r="1468" spans="1:20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132"/>
        <v>108</v>
      </c>
      <c r="P1468">
        <f t="shared" si="133"/>
        <v>69.599999999999994</v>
      </c>
      <c r="Q1468" s="8">
        <f t="shared" si="134"/>
        <v>42340.172060185185</v>
      </c>
      <c r="R1468" s="8">
        <f t="shared" si="135"/>
        <v>42381.208333333328</v>
      </c>
      <c r="S1468" t="str">
        <f t="shared" si="136"/>
        <v>publishing</v>
      </c>
      <c r="T1468" t="str">
        <f t="shared" si="137"/>
        <v>radio &amp; podcasts</v>
      </c>
    </row>
    <row r="1469" spans="1:20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132"/>
        <v>115</v>
      </c>
      <c r="P1469">
        <f t="shared" si="133"/>
        <v>76.72</v>
      </c>
      <c r="Q1469" s="8">
        <f t="shared" si="134"/>
        <v>40933.80190972222</v>
      </c>
      <c r="R1469" s="8">
        <f t="shared" si="135"/>
        <v>40993.760243055556</v>
      </c>
      <c r="S1469" t="str">
        <f t="shared" si="136"/>
        <v>publishing</v>
      </c>
      <c r="T1469" t="str">
        <f t="shared" si="137"/>
        <v>radio &amp; podcasts</v>
      </c>
    </row>
    <row r="1470" spans="1:20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132"/>
        <v>102</v>
      </c>
      <c r="P1470">
        <f t="shared" si="133"/>
        <v>33.19</v>
      </c>
      <c r="Q1470" s="8">
        <f t="shared" si="134"/>
        <v>40646.014456018522</v>
      </c>
      <c r="R1470" s="8">
        <f t="shared" si="135"/>
        <v>40706.014456018522</v>
      </c>
      <c r="S1470" t="str">
        <f t="shared" si="136"/>
        <v>publishing</v>
      </c>
      <c r="T1470" t="str">
        <f t="shared" si="137"/>
        <v>radio &amp; podcasts</v>
      </c>
    </row>
    <row r="1471" spans="1:20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132"/>
        <v>108</v>
      </c>
      <c r="P1471">
        <f t="shared" si="133"/>
        <v>149.46</v>
      </c>
      <c r="Q1471" s="8">
        <f t="shared" si="134"/>
        <v>41290.598483796297</v>
      </c>
      <c r="R1471" s="8">
        <f t="shared" si="135"/>
        <v>41320.598483796297</v>
      </c>
      <c r="S1471" t="str">
        <f t="shared" si="136"/>
        <v>publishing</v>
      </c>
      <c r="T1471" t="str">
        <f t="shared" si="137"/>
        <v>radio &amp; podcasts</v>
      </c>
    </row>
    <row r="1472" spans="1:20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132"/>
        <v>125</v>
      </c>
      <c r="P1472">
        <f t="shared" si="133"/>
        <v>23.17</v>
      </c>
      <c r="Q1472" s="8">
        <f t="shared" si="134"/>
        <v>41250.827118055553</v>
      </c>
      <c r="R1472" s="8">
        <f t="shared" si="135"/>
        <v>41271.827118055553</v>
      </c>
      <c r="S1472" t="str">
        <f t="shared" si="136"/>
        <v>publishing</v>
      </c>
      <c r="T1472" t="str">
        <f t="shared" si="137"/>
        <v>radio &amp; podcasts</v>
      </c>
    </row>
    <row r="1473" spans="1:20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132"/>
        <v>104</v>
      </c>
      <c r="P1473">
        <f t="shared" si="133"/>
        <v>96.88</v>
      </c>
      <c r="Q1473" s="8">
        <f t="shared" si="134"/>
        <v>42073.957569444443</v>
      </c>
      <c r="R1473" s="8">
        <f t="shared" si="135"/>
        <v>42103.957569444443</v>
      </c>
      <c r="S1473" t="str">
        <f t="shared" si="136"/>
        <v>publishing</v>
      </c>
      <c r="T1473" t="str">
        <f t="shared" si="137"/>
        <v>radio &amp; podcasts</v>
      </c>
    </row>
    <row r="1474" spans="1:20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132"/>
        <v>139</v>
      </c>
      <c r="P1474">
        <f t="shared" si="133"/>
        <v>103.2</v>
      </c>
      <c r="Q1474" s="8">
        <f t="shared" si="134"/>
        <v>41533.542858796296</v>
      </c>
      <c r="R1474" s="8">
        <f t="shared" si="135"/>
        <v>41563.542858796296</v>
      </c>
      <c r="S1474" t="str">
        <f t="shared" si="136"/>
        <v>publishing</v>
      </c>
      <c r="T1474" t="str">
        <f t="shared" si="137"/>
        <v>radio &amp; podcasts</v>
      </c>
    </row>
    <row r="1475" spans="1:20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138">ROUND(E1475/D1475*100,0)</f>
        <v>121</v>
      </c>
      <c r="P1475">
        <f t="shared" ref="P1475:P1538" si="139">ROUND(E1475/L1475,2)</f>
        <v>38.46</v>
      </c>
      <c r="Q1475" s="8">
        <f t="shared" ref="Q1475:Q1538" si="140">(((J1475/60)/60)/24)+DATE(1970,1,1)</f>
        <v>40939.979618055557</v>
      </c>
      <c r="R1475" s="8">
        <f t="shared" ref="R1475:R1538" si="141">(((I1475/60)/60)/24)+DATE(1970,1,1)</f>
        <v>40969.979618055557</v>
      </c>
      <c r="S1475" t="str">
        <f t="shared" ref="S1475:S1538" si="142">LEFT(N1475,SEARCH("/",N1475)-1)</f>
        <v>publishing</v>
      </c>
      <c r="T1475" t="str">
        <f t="shared" ref="T1475:T1538" si="143">RIGHT(N1475,LEN(N1475)-SEARCH("/",N1475))</f>
        <v>radio &amp; podcasts</v>
      </c>
    </row>
    <row r="1476" spans="1:20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138"/>
        <v>112</v>
      </c>
      <c r="P1476">
        <f t="shared" si="139"/>
        <v>44.32</v>
      </c>
      <c r="Q1476" s="8">
        <f t="shared" si="140"/>
        <v>41500.727916666663</v>
      </c>
      <c r="R1476" s="8">
        <f t="shared" si="141"/>
        <v>41530.727916666663</v>
      </c>
      <c r="S1476" t="str">
        <f t="shared" si="142"/>
        <v>publishing</v>
      </c>
      <c r="T1476" t="str">
        <f t="shared" si="143"/>
        <v>radio &amp; podcasts</v>
      </c>
    </row>
    <row r="1477" spans="1:20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138"/>
        <v>189</v>
      </c>
      <c r="P1477">
        <f t="shared" si="139"/>
        <v>64.17</v>
      </c>
      <c r="Q1477" s="8">
        <f t="shared" si="140"/>
        <v>41960.722951388889</v>
      </c>
      <c r="R1477" s="8">
        <f t="shared" si="141"/>
        <v>41993.207638888889</v>
      </c>
      <c r="S1477" t="str">
        <f t="shared" si="142"/>
        <v>publishing</v>
      </c>
      <c r="T1477" t="str">
        <f t="shared" si="143"/>
        <v>radio &amp; podcasts</v>
      </c>
    </row>
    <row r="1478" spans="1:20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138"/>
        <v>662</v>
      </c>
      <c r="P1478">
        <f t="shared" si="139"/>
        <v>43.33</v>
      </c>
      <c r="Q1478" s="8">
        <f t="shared" si="140"/>
        <v>40766.041921296295</v>
      </c>
      <c r="R1478" s="8">
        <f t="shared" si="141"/>
        <v>40796.041921296295</v>
      </c>
      <c r="S1478" t="str">
        <f t="shared" si="142"/>
        <v>publishing</v>
      </c>
      <c r="T1478" t="str">
        <f t="shared" si="143"/>
        <v>radio &amp; podcasts</v>
      </c>
    </row>
    <row r="1479" spans="1:20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138"/>
        <v>111</v>
      </c>
      <c r="P1479">
        <f t="shared" si="139"/>
        <v>90.5</v>
      </c>
      <c r="Q1479" s="8">
        <f t="shared" si="140"/>
        <v>40840.615787037037</v>
      </c>
      <c r="R1479" s="8">
        <f t="shared" si="141"/>
        <v>40900.125</v>
      </c>
      <c r="S1479" t="str">
        <f t="shared" si="142"/>
        <v>publishing</v>
      </c>
      <c r="T1479" t="str">
        <f t="shared" si="143"/>
        <v>radio &amp; podcasts</v>
      </c>
    </row>
    <row r="1480" spans="1:20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138"/>
        <v>1182</v>
      </c>
      <c r="P1480">
        <f t="shared" si="139"/>
        <v>29.19</v>
      </c>
      <c r="Q1480" s="8">
        <f t="shared" si="140"/>
        <v>41394.871678240743</v>
      </c>
      <c r="R1480" s="8">
        <f t="shared" si="141"/>
        <v>41408.871678240743</v>
      </c>
      <c r="S1480" t="str">
        <f t="shared" si="142"/>
        <v>publishing</v>
      </c>
      <c r="T1480" t="str">
        <f t="shared" si="143"/>
        <v>radio &amp; podcasts</v>
      </c>
    </row>
    <row r="1481" spans="1:20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138"/>
        <v>137</v>
      </c>
      <c r="P1481">
        <f t="shared" si="139"/>
        <v>30.96</v>
      </c>
      <c r="Q1481" s="8">
        <f t="shared" si="140"/>
        <v>41754.745243055557</v>
      </c>
      <c r="R1481" s="8">
        <f t="shared" si="141"/>
        <v>41769.165972222225</v>
      </c>
      <c r="S1481" t="str">
        <f t="shared" si="142"/>
        <v>publishing</v>
      </c>
      <c r="T1481" t="str">
        <f t="shared" si="143"/>
        <v>radio &amp; podcasts</v>
      </c>
    </row>
    <row r="1482" spans="1:20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138"/>
        <v>117</v>
      </c>
      <c r="P1482">
        <f t="shared" si="139"/>
        <v>92.16</v>
      </c>
      <c r="Q1482" s="8">
        <f t="shared" si="140"/>
        <v>41464.934016203704</v>
      </c>
      <c r="R1482" s="8">
        <f t="shared" si="141"/>
        <v>41481.708333333336</v>
      </c>
      <c r="S1482" t="str">
        <f t="shared" si="142"/>
        <v>publishing</v>
      </c>
      <c r="T1482" t="str">
        <f t="shared" si="143"/>
        <v>radio &amp; podcasts</v>
      </c>
    </row>
    <row r="1483" spans="1:20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138"/>
        <v>2</v>
      </c>
      <c r="P1483">
        <f t="shared" si="139"/>
        <v>17.5</v>
      </c>
      <c r="Q1483" s="8">
        <f t="shared" si="140"/>
        <v>41550.922974537039</v>
      </c>
      <c r="R1483" s="8">
        <f t="shared" si="141"/>
        <v>41580.922974537039</v>
      </c>
      <c r="S1483" t="str">
        <f t="shared" si="142"/>
        <v>publishing</v>
      </c>
      <c r="T1483" t="str">
        <f t="shared" si="143"/>
        <v>fiction</v>
      </c>
    </row>
    <row r="1484" spans="1:20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138"/>
        <v>0</v>
      </c>
      <c r="P1484">
        <f t="shared" si="139"/>
        <v>5</v>
      </c>
      <c r="Q1484" s="8">
        <f t="shared" si="140"/>
        <v>41136.85805555556</v>
      </c>
      <c r="R1484" s="8">
        <f t="shared" si="141"/>
        <v>41159.32708333333</v>
      </c>
      <c r="S1484" t="str">
        <f t="shared" si="142"/>
        <v>publishing</v>
      </c>
      <c r="T1484" t="str">
        <f t="shared" si="143"/>
        <v>fiction</v>
      </c>
    </row>
    <row r="1485" spans="1:20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138"/>
        <v>1</v>
      </c>
      <c r="P1485">
        <f t="shared" si="139"/>
        <v>25</v>
      </c>
      <c r="Q1485" s="8">
        <f t="shared" si="140"/>
        <v>42548.192997685182</v>
      </c>
      <c r="R1485" s="8">
        <f t="shared" si="141"/>
        <v>42573.192997685182</v>
      </c>
      <c r="S1485" t="str">
        <f t="shared" si="142"/>
        <v>publishing</v>
      </c>
      <c r="T1485" t="str">
        <f t="shared" si="143"/>
        <v>fiction</v>
      </c>
    </row>
    <row r="1486" spans="1:20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138"/>
        <v>0</v>
      </c>
      <c r="P1486" t="e">
        <f t="shared" si="139"/>
        <v>#DIV/0!</v>
      </c>
      <c r="Q1486" s="8">
        <f t="shared" si="140"/>
        <v>41053.200960648144</v>
      </c>
      <c r="R1486" s="8">
        <f t="shared" si="141"/>
        <v>41111.618750000001</v>
      </c>
      <c r="S1486" t="str">
        <f t="shared" si="142"/>
        <v>publishing</v>
      </c>
      <c r="T1486" t="str">
        <f t="shared" si="143"/>
        <v>fiction</v>
      </c>
    </row>
    <row r="1487" spans="1:20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138"/>
        <v>2</v>
      </c>
      <c r="P1487">
        <f t="shared" si="139"/>
        <v>50</v>
      </c>
      <c r="Q1487" s="8">
        <f t="shared" si="140"/>
        <v>42130.795983796299</v>
      </c>
      <c r="R1487" s="8">
        <f t="shared" si="141"/>
        <v>42175.795983796299</v>
      </c>
      <c r="S1487" t="str">
        <f t="shared" si="142"/>
        <v>publishing</v>
      </c>
      <c r="T1487" t="str">
        <f t="shared" si="143"/>
        <v>fiction</v>
      </c>
    </row>
    <row r="1488" spans="1:20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138"/>
        <v>0</v>
      </c>
      <c r="P1488">
        <f t="shared" si="139"/>
        <v>16</v>
      </c>
      <c r="Q1488" s="8">
        <f t="shared" si="140"/>
        <v>42032.168530092589</v>
      </c>
      <c r="R1488" s="8">
        <f t="shared" si="141"/>
        <v>42062.168530092589</v>
      </c>
      <c r="S1488" t="str">
        <f t="shared" si="142"/>
        <v>publishing</v>
      </c>
      <c r="T1488" t="str">
        <f t="shared" si="143"/>
        <v>fiction</v>
      </c>
    </row>
    <row r="1489" spans="1:20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138"/>
        <v>0</v>
      </c>
      <c r="P1489" t="e">
        <f t="shared" si="139"/>
        <v>#DIV/0!</v>
      </c>
      <c r="Q1489" s="8">
        <f t="shared" si="140"/>
        <v>42554.917488425926</v>
      </c>
      <c r="R1489" s="8">
        <f t="shared" si="141"/>
        <v>42584.917488425926</v>
      </c>
      <c r="S1489" t="str">
        <f t="shared" si="142"/>
        <v>publishing</v>
      </c>
      <c r="T1489" t="str">
        <f t="shared" si="143"/>
        <v>fiction</v>
      </c>
    </row>
    <row r="1490" spans="1:20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138"/>
        <v>2</v>
      </c>
      <c r="P1490">
        <f t="shared" si="139"/>
        <v>60</v>
      </c>
      <c r="Q1490" s="8">
        <f t="shared" si="140"/>
        <v>41614.563194444447</v>
      </c>
      <c r="R1490" s="8">
        <f t="shared" si="141"/>
        <v>41644.563194444447</v>
      </c>
      <c r="S1490" t="str">
        <f t="shared" si="142"/>
        <v>publishing</v>
      </c>
      <c r="T1490" t="str">
        <f t="shared" si="143"/>
        <v>fiction</v>
      </c>
    </row>
    <row r="1491" spans="1:20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138"/>
        <v>0</v>
      </c>
      <c r="P1491" t="e">
        <f t="shared" si="139"/>
        <v>#DIV/0!</v>
      </c>
      <c r="Q1491" s="8">
        <f t="shared" si="140"/>
        <v>41198.611712962964</v>
      </c>
      <c r="R1491" s="8">
        <f t="shared" si="141"/>
        <v>41228.653379629628</v>
      </c>
      <c r="S1491" t="str">
        <f t="shared" si="142"/>
        <v>publishing</v>
      </c>
      <c r="T1491" t="str">
        <f t="shared" si="143"/>
        <v>fiction</v>
      </c>
    </row>
    <row r="1492" spans="1:20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138"/>
        <v>31</v>
      </c>
      <c r="P1492">
        <f t="shared" si="139"/>
        <v>47.11</v>
      </c>
      <c r="Q1492" s="8">
        <f t="shared" si="140"/>
        <v>41520.561041666668</v>
      </c>
      <c r="R1492" s="8">
        <f t="shared" si="141"/>
        <v>41549.561041666668</v>
      </c>
      <c r="S1492" t="str">
        <f t="shared" si="142"/>
        <v>publishing</v>
      </c>
      <c r="T1492" t="str">
        <f t="shared" si="143"/>
        <v>fiction</v>
      </c>
    </row>
    <row r="1493" spans="1:20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138"/>
        <v>8</v>
      </c>
      <c r="P1493">
        <f t="shared" si="139"/>
        <v>100</v>
      </c>
      <c r="Q1493" s="8">
        <f t="shared" si="140"/>
        <v>41991.713460648149</v>
      </c>
      <c r="R1493" s="8">
        <f t="shared" si="141"/>
        <v>42050.651388888888</v>
      </c>
      <c r="S1493" t="str">
        <f t="shared" si="142"/>
        <v>publishing</v>
      </c>
      <c r="T1493" t="str">
        <f t="shared" si="143"/>
        <v>fiction</v>
      </c>
    </row>
    <row r="1494" spans="1:20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138"/>
        <v>1</v>
      </c>
      <c r="P1494">
        <f t="shared" si="139"/>
        <v>15</v>
      </c>
      <c r="Q1494" s="8">
        <f t="shared" si="140"/>
        <v>40682.884791666671</v>
      </c>
      <c r="R1494" s="8">
        <f t="shared" si="141"/>
        <v>40712.884791666671</v>
      </c>
      <c r="S1494" t="str">
        <f t="shared" si="142"/>
        <v>publishing</v>
      </c>
      <c r="T1494" t="str">
        <f t="shared" si="143"/>
        <v>fiction</v>
      </c>
    </row>
    <row r="1495" spans="1:20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138"/>
        <v>0</v>
      </c>
      <c r="P1495" t="e">
        <f t="shared" si="139"/>
        <v>#DIV/0!</v>
      </c>
      <c r="Q1495" s="8">
        <f t="shared" si="140"/>
        <v>41411.866608796299</v>
      </c>
      <c r="R1495" s="8">
        <f t="shared" si="141"/>
        <v>41441.866608796299</v>
      </c>
      <c r="S1495" t="str">
        <f t="shared" si="142"/>
        <v>publishing</v>
      </c>
      <c r="T1495" t="str">
        <f t="shared" si="143"/>
        <v>fiction</v>
      </c>
    </row>
    <row r="1496" spans="1:20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138"/>
        <v>9</v>
      </c>
      <c r="P1496">
        <f t="shared" si="139"/>
        <v>40.450000000000003</v>
      </c>
      <c r="Q1496" s="8">
        <f t="shared" si="140"/>
        <v>42067.722372685181</v>
      </c>
      <c r="R1496" s="8">
        <f t="shared" si="141"/>
        <v>42097.651388888888</v>
      </c>
      <c r="S1496" t="str">
        <f t="shared" si="142"/>
        <v>publishing</v>
      </c>
      <c r="T1496" t="str">
        <f t="shared" si="143"/>
        <v>fiction</v>
      </c>
    </row>
    <row r="1497" spans="1:20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138"/>
        <v>0</v>
      </c>
      <c r="P1497" t="e">
        <f t="shared" si="139"/>
        <v>#DIV/0!</v>
      </c>
      <c r="Q1497" s="8">
        <f t="shared" si="140"/>
        <v>40752.789710648147</v>
      </c>
      <c r="R1497" s="8">
        <f t="shared" si="141"/>
        <v>40782.789710648147</v>
      </c>
      <c r="S1497" t="str">
        <f t="shared" si="142"/>
        <v>publishing</v>
      </c>
      <c r="T1497" t="str">
        <f t="shared" si="143"/>
        <v>fiction</v>
      </c>
    </row>
    <row r="1498" spans="1:20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138"/>
        <v>0</v>
      </c>
      <c r="P1498" t="e">
        <f t="shared" si="139"/>
        <v>#DIV/0!</v>
      </c>
      <c r="Q1498" s="8">
        <f t="shared" si="140"/>
        <v>41838.475219907406</v>
      </c>
      <c r="R1498" s="8">
        <f t="shared" si="141"/>
        <v>41898.475219907406</v>
      </c>
      <c r="S1498" t="str">
        <f t="shared" si="142"/>
        <v>publishing</v>
      </c>
      <c r="T1498" t="str">
        <f t="shared" si="143"/>
        <v>fiction</v>
      </c>
    </row>
    <row r="1499" spans="1:20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138"/>
        <v>0</v>
      </c>
      <c r="P1499">
        <f t="shared" si="139"/>
        <v>1</v>
      </c>
      <c r="Q1499" s="8">
        <f t="shared" si="140"/>
        <v>41444.64261574074</v>
      </c>
      <c r="R1499" s="8">
        <f t="shared" si="141"/>
        <v>41486.821527777778</v>
      </c>
      <c r="S1499" t="str">
        <f t="shared" si="142"/>
        <v>publishing</v>
      </c>
      <c r="T1499" t="str">
        <f t="shared" si="143"/>
        <v>fiction</v>
      </c>
    </row>
    <row r="1500" spans="1:20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138"/>
        <v>2</v>
      </c>
      <c r="P1500">
        <f t="shared" si="139"/>
        <v>19</v>
      </c>
      <c r="Q1500" s="8">
        <f t="shared" si="140"/>
        <v>41840.983541666668</v>
      </c>
      <c r="R1500" s="8">
        <f t="shared" si="141"/>
        <v>41885.983541666668</v>
      </c>
      <c r="S1500" t="str">
        <f t="shared" si="142"/>
        <v>publishing</v>
      </c>
      <c r="T1500" t="str">
        <f t="shared" si="143"/>
        <v>fiction</v>
      </c>
    </row>
    <row r="1501" spans="1:20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138"/>
        <v>0</v>
      </c>
      <c r="P1501">
        <f t="shared" si="139"/>
        <v>5</v>
      </c>
      <c r="Q1501" s="8">
        <f t="shared" si="140"/>
        <v>42527.007326388892</v>
      </c>
      <c r="R1501" s="8">
        <f t="shared" si="141"/>
        <v>42587.007326388892</v>
      </c>
      <c r="S1501" t="str">
        <f t="shared" si="142"/>
        <v>publishing</v>
      </c>
      <c r="T1501" t="str">
        <f t="shared" si="143"/>
        <v>fiction</v>
      </c>
    </row>
    <row r="1502" spans="1:20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138"/>
        <v>25</v>
      </c>
      <c r="P1502">
        <f t="shared" si="139"/>
        <v>46.73</v>
      </c>
      <c r="Q1502" s="8">
        <f t="shared" si="140"/>
        <v>41365.904594907406</v>
      </c>
      <c r="R1502" s="8">
        <f t="shared" si="141"/>
        <v>41395.904594907406</v>
      </c>
      <c r="S1502" t="str">
        <f t="shared" si="142"/>
        <v>publishing</v>
      </c>
      <c r="T1502" t="str">
        <f t="shared" si="143"/>
        <v>fiction</v>
      </c>
    </row>
    <row r="1503" spans="1:20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138"/>
        <v>166</v>
      </c>
      <c r="P1503">
        <f t="shared" si="139"/>
        <v>97.73</v>
      </c>
      <c r="Q1503" s="8">
        <f t="shared" si="140"/>
        <v>42163.583599537036</v>
      </c>
      <c r="R1503" s="8">
        <f t="shared" si="141"/>
        <v>42193.583599537036</v>
      </c>
      <c r="S1503" t="str">
        <f t="shared" si="142"/>
        <v>photography</v>
      </c>
      <c r="T1503" t="str">
        <f t="shared" si="143"/>
        <v>photobooks</v>
      </c>
    </row>
    <row r="1504" spans="1:20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138"/>
        <v>101</v>
      </c>
      <c r="P1504">
        <f t="shared" si="139"/>
        <v>67.84</v>
      </c>
      <c r="Q1504" s="8">
        <f t="shared" si="140"/>
        <v>42426.542592592596</v>
      </c>
      <c r="R1504" s="8">
        <f t="shared" si="141"/>
        <v>42454.916666666672</v>
      </c>
      <c r="S1504" t="str">
        <f t="shared" si="142"/>
        <v>photography</v>
      </c>
      <c r="T1504" t="str">
        <f t="shared" si="143"/>
        <v>photobooks</v>
      </c>
    </row>
    <row r="1505" spans="1:20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138"/>
        <v>108</v>
      </c>
      <c r="P1505">
        <f t="shared" si="139"/>
        <v>56.98</v>
      </c>
      <c r="Q1505" s="8">
        <f t="shared" si="140"/>
        <v>42606.347233796296</v>
      </c>
      <c r="R1505" s="8">
        <f t="shared" si="141"/>
        <v>42666.347233796296</v>
      </c>
      <c r="S1505" t="str">
        <f t="shared" si="142"/>
        <v>photography</v>
      </c>
      <c r="T1505" t="str">
        <f t="shared" si="143"/>
        <v>photobooks</v>
      </c>
    </row>
    <row r="1506" spans="1:20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138"/>
        <v>278</v>
      </c>
      <c r="P1506">
        <f t="shared" si="139"/>
        <v>67.16</v>
      </c>
      <c r="Q1506" s="8">
        <f t="shared" si="140"/>
        <v>41772.657685185186</v>
      </c>
      <c r="R1506" s="8">
        <f t="shared" si="141"/>
        <v>41800.356249999997</v>
      </c>
      <c r="S1506" t="str">
        <f t="shared" si="142"/>
        <v>photography</v>
      </c>
      <c r="T1506" t="str">
        <f t="shared" si="143"/>
        <v>photobooks</v>
      </c>
    </row>
    <row r="1507" spans="1:20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138"/>
        <v>104</v>
      </c>
      <c r="P1507">
        <f t="shared" si="139"/>
        <v>48.04</v>
      </c>
      <c r="Q1507" s="8">
        <f t="shared" si="140"/>
        <v>42414.44332175926</v>
      </c>
      <c r="R1507" s="8">
        <f t="shared" si="141"/>
        <v>42451.834027777775</v>
      </c>
      <c r="S1507" t="str">
        <f t="shared" si="142"/>
        <v>photography</v>
      </c>
      <c r="T1507" t="str">
        <f t="shared" si="143"/>
        <v>photobooks</v>
      </c>
    </row>
    <row r="1508" spans="1:20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138"/>
        <v>111</v>
      </c>
      <c r="P1508">
        <f t="shared" si="139"/>
        <v>38.86</v>
      </c>
      <c r="Q1508" s="8">
        <f t="shared" si="140"/>
        <v>41814.785925925928</v>
      </c>
      <c r="R1508" s="8">
        <f t="shared" si="141"/>
        <v>41844.785925925928</v>
      </c>
      <c r="S1508" t="str">
        <f t="shared" si="142"/>
        <v>photography</v>
      </c>
      <c r="T1508" t="str">
        <f t="shared" si="143"/>
        <v>photobooks</v>
      </c>
    </row>
    <row r="1509" spans="1:20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138"/>
        <v>215</v>
      </c>
      <c r="P1509">
        <f t="shared" si="139"/>
        <v>78.180000000000007</v>
      </c>
      <c r="Q1509" s="8">
        <f t="shared" si="140"/>
        <v>40254.450335648151</v>
      </c>
      <c r="R1509" s="8">
        <f t="shared" si="141"/>
        <v>40313.340277777781</v>
      </c>
      <c r="S1509" t="str">
        <f t="shared" si="142"/>
        <v>photography</v>
      </c>
      <c r="T1509" t="str">
        <f t="shared" si="143"/>
        <v>photobooks</v>
      </c>
    </row>
    <row r="1510" spans="1:20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138"/>
        <v>111</v>
      </c>
      <c r="P1510">
        <f t="shared" si="139"/>
        <v>97.11</v>
      </c>
      <c r="Q1510" s="8">
        <f t="shared" si="140"/>
        <v>41786.614363425928</v>
      </c>
      <c r="R1510" s="8">
        <f t="shared" si="141"/>
        <v>41817.614363425928</v>
      </c>
      <c r="S1510" t="str">
        <f t="shared" si="142"/>
        <v>photography</v>
      </c>
      <c r="T1510" t="str">
        <f t="shared" si="143"/>
        <v>photobooks</v>
      </c>
    </row>
    <row r="1511" spans="1:20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138"/>
        <v>124</v>
      </c>
      <c r="P1511">
        <f t="shared" si="139"/>
        <v>110.39</v>
      </c>
      <c r="Q1511" s="8">
        <f t="shared" si="140"/>
        <v>42751.533391203702</v>
      </c>
      <c r="R1511" s="8">
        <f t="shared" si="141"/>
        <v>42780.957638888889</v>
      </c>
      <c r="S1511" t="str">
        <f t="shared" si="142"/>
        <v>photography</v>
      </c>
      <c r="T1511" t="str">
        <f t="shared" si="143"/>
        <v>photobooks</v>
      </c>
    </row>
    <row r="1512" spans="1:20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138"/>
        <v>101</v>
      </c>
      <c r="P1512">
        <f t="shared" si="139"/>
        <v>39.92</v>
      </c>
      <c r="Q1512" s="8">
        <f t="shared" si="140"/>
        <v>41809.385162037033</v>
      </c>
      <c r="R1512" s="8">
        <f t="shared" si="141"/>
        <v>41839.385162037033</v>
      </c>
      <c r="S1512" t="str">
        <f t="shared" si="142"/>
        <v>photography</v>
      </c>
      <c r="T1512" t="str">
        <f t="shared" si="143"/>
        <v>photobooks</v>
      </c>
    </row>
    <row r="1513" spans="1:20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138"/>
        <v>112</v>
      </c>
      <c r="P1513">
        <f t="shared" si="139"/>
        <v>75.98</v>
      </c>
      <c r="Q1513" s="8">
        <f t="shared" si="140"/>
        <v>42296.583379629628</v>
      </c>
      <c r="R1513" s="8">
        <f t="shared" si="141"/>
        <v>42326.625046296293</v>
      </c>
      <c r="S1513" t="str">
        <f t="shared" si="142"/>
        <v>photography</v>
      </c>
      <c r="T1513" t="str">
        <f t="shared" si="143"/>
        <v>photobooks</v>
      </c>
    </row>
    <row r="1514" spans="1:20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138"/>
        <v>559</v>
      </c>
      <c r="P1514">
        <f t="shared" si="139"/>
        <v>58.38</v>
      </c>
      <c r="Q1514" s="8">
        <f t="shared" si="140"/>
        <v>42741.684479166666</v>
      </c>
      <c r="R1514" s="8">
        <f t="shared" si="141"/>
        <v>42771.684479166666</v>
      </c>
      <c r="S1514" t="str">
        <f t="shared" si="142"/>
        <v>photography</v>
      </c>
      <c r="T1514" t="str">
        <f t="shared" si="143"/>
        <v>photobooks</v>
      </c>
    </row>
    <row r="1515" spans="1:20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138"/>
        <v>150</v>
      </c>
      <c r="P1515">
        <f t="shared" si="139"/>
        <v>55.82</v>
      </c>
      <c r="Q1515" s="8">
        <f t="shared" si="140"/>
        <v>41806.637337962966</v>
      </c>
      <c r="R1515" s="8">
        <f t="shared" si="141"/>
        <v>41836.637337962966</v>
      </c>
      <c r="S1515" t="str">
        <f t="shared" si="142"/>
        <v>photography</v>
      </c>
      <c r="T1515" t="str">
        <f t="shared" si="143"/>
        <v>photobooks</v>
      </c>
    </row>
    <row r="1516" spans="1:20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138"/>
        <v>106</v>
      </c>
      <c r="P1516">
        <f t="shared" si="139"/>
        <v>151.24</v>
      </c>
      <c r="Q1516" s="8">
        <f t="shared" si="140"/>
        <v>42234.597685185188</v>
      </c>
      <c r="R1516" s="8">
        <f t="shared" si="141"/>
        <v>42274.597685185188</v>
      </c>
      <c r="S1516" t="str">
        <f t="shared" si="142"/>
        <v>photography</v>
      </c>
      <c r="T1516" t="str">
        <f t="shared" si="143"/>
        <v>photobooks</v>
      </c>
    </row>
    <row r="1517" spans="1:20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138"/>
        <v>157</v>
      </c>
      <c r="P1517">
        <f t="shared" si="139"/>
        <v>849.67</v>
      </c>
      <c r="Q1517" s="8">
        <f t="shared" si="140"/>
        <v>42415.253437499996</v>
      </c>
      <c r="R1517" s="8">
        <f t="shared" si="141"/>
        <v>42445.211770833332</v>
      </c>
      <c r="S1517" t="str">
        <f t="shared" si="142"/>
        <v>photography</v>
      </c>
      <c r="T1517" t="str">
        <f t="shared" si="143"/>
        <v>photobooks</v>
      </c>
    </row>
    <row r="1518" spans="1:20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138"/>
        <v>109</v>
      </c>
      <c r="P1518">
        <f t="shared" si="139"/>
        <v>159.24</v>
      </c>
      <c r="Q1518" s="8">
        <f t="shared" si="140"/>
        <v>42619.466342592597</v>
      </c>
      <c r="R1518" s="8">
        <f t="shared" si="141"/>
        <v>42649.583333333328</v>
      </c>
      <c r="S1518" t="str">
        <f t="shared" si="142"/>
        <v>photography</v>
      </c>
      <c r="T1518" t="str">
        <f t="shared" si="143"/>
        <v>photobooks</v>
      </c>
    </row>
    <row r="1519" spans="1:20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138"/>
        <v>162</v>
      </c>
      <c r="P1519">
        <f t="shared" si="139"/>
        <v>39.51</v>
      </c>
      <c r="Q1519" s="8">
        <f t="shared" si="140"/>
        <v>41948.56658564815</v>
      </c>
      <c r="R1519" s="8">
        <f t="shared" si="141"/>
        <v>41979.25</v>
      </c>
      <c r="S1519" t="str">
        <f t="shared" si="142"/>
        <v>photography</v>
      </c>
      <c r="T1519" t="str">
        <f t="shared" si="143"/>
        <v>photobooks</v>
      </c>
    </row>
    <row r="1520" spans="1:20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138"/>
        <v>205</v>
      </c>
      <c r="P1520">
        <f t="shared" si="139"/>
        <v>130.53</v>
      </c>
      <c r="Q1520" s="8">
        <f t="shared" si="140"/>
        <v>41760.8200462963</v>
      </c>
      <c r="R1520" s="8">
        <f t="shared" si="141"/>
        <v>41790.8200462963</v>
      </c>
      <c r="S1520" t="str">
        <f t="shared" si="142"/>
        <v>photography</v>
      </c>
      <c r="T1520" t="str">
        <f t="shared" si="143"/>
        <v>photobooks</v>
      </c>
    </row>
    <row r="1521" spans="1:20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138"/>
        <v>103</v>
      </c>
      <c r="P1521">
        <f t="shared" si="139"/>
        <v>64.16</v>
      </c>
      <c r="Q1521" s="8">
        <f t="shared" si="140"/>
        <v>41782.741701388892</v>
      </c>
      <c r="R1521" s="8">
        <f t="shared" si="141"/>
        <v>41810.915972222225</v>
      </c>
      <c r="S1521" t="str">
        <f t="shared" si="142"/>
        <v>photography</v>
      </c>
      <c r="T1521" t="str">
        <f t="shared" si="143"/>
        <v>photobooks</v>
      </c>
    </row>
    <row r="1522" spans="1:20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138"/>
        <v>103</v>
      </c>
      <c r="P1522">
        <f t="shared" si="139"/>
        <v>111.53</v>
      </c>
      <c r="Q1522" s="8">
        <f t="shared" si="140"/>
        <v>41955.857789351852</v>
      </c>
      <c r="R1522" s="8">
        <f t="shared" si="141"/>
        <v>41992.166666666672</v>
      </c>
      <c r="S1522" t="str">
        <f t="shared" si="142"/>
        <v>photography</v>
      </c>
      <c r="T1522" t="str">
        <f t="shared" si="143"/>
        <v>photobooks</v>
      </c>
    </row>
    <row r="1523" spans="1:20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138"/>
        <v>107</v>
      </c>
      <c r="P1523">
        <f t="shared" si="139"/>
        <v>170.45</v>
      </c>
      <c r="Q1523" s="8">
        <f t="shared" si="140"/>
        <v>42493.167719907404</v>
      </c>
      <c r="R1523" s="8">
        <f t="shared" si="141"/>
        <v>42528.167719907404</v>
      </c>
      <c r="S1523" t="str">
        <f t="shared" si="142"/>
        <v>photography</v>
      </c>
      <c r="T1523" t="str">
        <f t="shared" si="143"/>
        <v>photobooks</v>
      </c>
    </row>
    <row r="1524" spans="1:20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138"/>
        <v>139</v>
      </c>
      <c r="P1524">
        <f t="shared" si="139"/>
        <v>133.74</v>
      </c>
      <c r="Q1524" s="8">
        <f t="shared" si="140"/>
        <v>41899.830312500002</v>
      </c>
      <c r="R1524" s="8">
        <f t="shared" si="141"/>
        <v>41929.830312500002</v>
      </c>
      <c r="S1524" t="str">
        <f t="shared" si="142"/>
        <v>photography</v>
      </c>
      <c r="T1524" t="str">
        <f t="shared" si="143"/>
        <v>photobooks</v>
      </c>
    </row>
    <row r="1525" spans="1:20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138"/>
        <v>125</v>
      </c>
      <c r="P1525">
        <f t="shared" si="139"/>
        <v>95.83</v>
      </c>
      <c r="Q1525" s="8">
        <f t="shared" si="140"/>
        <v>41964.751342592594</v>
      </c>
      <c r="R1525" s="8">
        <f t="shared" si="141"/>
        <v>41996</v>
      </c>
      <c r="S1525" t="str">
        <f t="shared" si="142"/>
        <v>photography</v>
      </c>
      <c r="T1525" t="str">
        <f t="shared" si="143"/>
        <v>photobooks</v>
      </c>
    </row>
    <row r="1526" spans="1:20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138"/>
        <v>207</v>
      </c>
      <c r="P1526">
        <f t="shared" si="139"/>
        <v>221.79</v>
      </c>
      <c r="Q1526" s="8">
        <f t="shared" si="140"/>
        <v>42756.501041666663</v>
      </c>
      <c r="R1526" s="8">
        <f t="shared" si="141"/>
        <v>42786.501041666663</v>
      </c>
      <c r="S1526" t="str">
        <f t="shared" si="142"/>
        <v>photography</v>
      </c>
      <c r="T1526" t="str">
        <f t="shared" si="143"/>
        <v>photobooks</v>
      </c>
    </row>
    <row r="1527" spans="1:20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138"/>
        <v>174</v>
      </c>
      <c r="P1527">
        <f t="shared" si="139"/>
        <v>32.32</v>
      </c>
      <c r="Q1527" s="8">
        <f t="shared" si="140"/>
        <v>42570.702986111108</v>
      </c>
      <c r="R1527" s="8">
        <f t="shared" si="141"/>
        <v>42600.702986111108</v>
      </c>
      <c r="S1527" t="str">
        <f t="shared" si="142"/>
        <v>photography</v>
      </c>
      <c r="T1527" t="str">
        <f t="shared" si="143"/>
        <v>photobooks</v>
      </c>
    </row>
    <row r="1528" spans="1:20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138"/>
        <v>120</v>
      </c>
      <c r="P1528">
        <f t="shared" si="139"/>
        <v>98.84</v>
      </c>
      <c r="Q1528" s="8">
        <f t="shared" si="140"/>
        <v>42339.276006944448</v>
      </c>
      <c r="R1528" s="8">
        <f t="shared" si="141"/>
        <v>42388.276006944448</v>
      </c>
      <c r="S1528" t="str">
        <f t="shared" si="142"/>
        <v>photography</v>
      </c>
      <c r="T1528" t="str">
        <f t="shared" si="143"/>
        <v>photobooks</v>
      </c>
    </row>
    <row r="1529" spans="1:20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138"/>
        <v>110</v>
      </c>
      <c r="P1529">
        <f t="shared" si="139"/>
        <v>55.22</v>
      </c>
      <c r="Q1529" s="8">
        <f t="shared" si="140"/>
        <v>42780.600532407407</v>
      </c>
      <c r="R1529" s="8">
        <f t="shared" si="141"/>
        <v>42808.558865740735</v>
      </c>
      <c r="S1529" t="str">
        <f t="shared" si="142"/>
        <v>photography</v>
      </c>
      <c r="T1529" t="str">
        <f t="shared" si="143"/>
        <v>photobooks</v>
      </c>
    </row>
    <row r="1530" spans="1:20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138"/>
        <v>282</v>
      </c>
      <c r="P1530">
        <f t="shared" si="139"/>
        <v>52.79</v>
      </c>
      <c r="Q1530" s="8">
        <f t="shared" si="140"/>
        <v>42736.732893518521</v>
      </c>
      <c r="R1530" s="8">
        <f t="shared" si="141"/>
        <v>42767</v>
      </c>
      <c r="S1530" t="str">
        <f t="shared" si="142"/>
        <v>photography</v>
      </c>
      <c r="T1530" t="str">
        <f t="shared" si="143"/>
        <v>photobooks</v>
      </c>
    </row>
    <row r="1531" spans="1:20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138"/>
        <v>101</v>
      </c>
      <c r="P1531">
        <f t="shared" si="139"/>
        <v>135.66999999999999</v>
      </c>
      <c r="Q1531" s="8">
        <f t="shared" si="140"/>
        <v>42052.628703703704</v>
      </c>
      <c r="R1531" s="8">
        <f t="shared" si="141"/>
        <v>42082.587037037039</v>
      </c>
      <c r="S1531" t="str">
        <f t="shared" si="142"/>
        <v>photography</v>
      </c>
      <c r="T1531" t="str">
        <f t="shared" si="143"/>
        <v>photobooks</v>
      </c>
    </row>
    <row r="1532" spans="1:20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138"/>
        <v>135</v>
      </c>
      <c r="P1532">
        <f t="shared" si="139"/>
        <v>53.99</v>
      </c>
      <c r="Q1532" s="8">
        <f t="shared" si="140"/>
        <v>42275.767303240747</v>
      </c>
      <c r="R1532" s="8">
        <f t="shared" si="141"/>
        <v>42300.767303240747</v>
      </c>
      <c r="S1532" t="str">
        <f t="shared" si="142"/>
        <v>photography</v>
      </c>
      <c r="T1532" t="str">
        <f t="shared" si="143"/>
        <v>photobooks</v>
      </c>
    </row>
    <row r="1533" spans="1:20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138"/>
        <v>176</v>
      </c>
      <c r="P1533">
        <f t="shared" si="139"/>
        <v>56.64</v>
      </c>
      <c r="Q1533" s="8">
        <f t="shared" si="140"/>
        <v>41941.802384259259</v>
      </c>
      <c r="R1533" s="8">
        <f t="shared" si="141"/>
        <v>41974.125</v>
      </c>
      <c r="S1533" t="str">
        <f t="shared" si="142"/>
        <v>photography</v>
      </c>
      <c r="T1533" t="str">
        <f t="shared" si="143"/>
        <v>photobooks</v>
      </c>
    </row>
    <row r="1534" spans="1:20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138"/>
        <v>484</v>
      </c>
      <c r="P1534">
        <f t="shared" si="139"/>
        <v>82.32</v>
      </c>
      <c r="Q1534" s="8">
        <f t="shared" si="140"/>
        <v>42391.475289351853</v>
      </c>
      <c r="R1534" s="8">
        <f t="shared" si="141"/>
        <v>42415.625</v>
      </c>
      <c r="S1534" t="str">
        <f t="shared" si="142"/>
        <v>photography</v>
      </c>
      <c r="T1534" t="str">
        <f t="shared" si="143"/>
        <v>photobooks</v>
      </c>
    </row>
    <row r="1535" spans="1:20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138"/>
        <v>145</v>
      </c>
      <c r="P1535">
        <f t="shared" si="139"/>
        <v>88.26</v>
      </c>
      <c r="Q1535" s="8">
        <f t="shared" si="140"/>
        <v>42443.00204861111</v>
      </c>
      <c r="R1535" s="8">
        <f t="shared" si="141"/>
        <v>42492.165972222225</v>
      </c>
      <c r="S1535" t="str">
        <f t="shared" si="142"/>
        <v>photography</v>
      </c>
      <c r="T1535" t="str">
        <f t="shared" si="143"/>
        <v>photobooks</v>
      </c>
    </row>
    <row r="1536" spans="1:20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138"/>
        <v>418</v>
      </c>
      <c r="P1536">
        <f t="shared" si="139"/>
        <v>84.91</v>
      </c>
      <c r="Q1536" s="8">
        <f t="shared" si="140"/>
        <v>42221.67432870371</v>
      </c>
      <c r="R1536" s="8">
        <f t="shared" si="141"/>
        <v>42251.67432870371</v>
      </c>
      <c r="S1536" t="str">
        <f t="shared" si="142"/>
        <v>photography</v>
      </c>
      <c r="T1536" t="str">
        <f t="shared" si="143"/>
        <v>photobooks</v>
      </c>
    </row>
    <row r="1537" spans="1:20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138"/>
        <v>132</v>
      </c>
      <c r="P1537">
        <f t="shared" si="139"/>
        <v>48.15</v>
      </c>
      <c r="Q1537" s="8">
        <f t="shared" si="140"/>
        <v>42484.829062500001</v>
      </c>
      <c r="R1537" s="8">
        <f t="shared" si="141"/>
        <v>42513.916666666672</v>
      </c>
      <c r="S1537" t="str">
        <f t="shared" si="142"/>
        <v>photography</v>
      </c>
      <c r="T1537" t="str">
        <f t="shared" si="143"/>
        <v>photobooks</v>
      </c>
    </row>
    <row r="1538" spans="1:20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138"/>
        <v>250</v>
      </c>
      <c r="P1538">
        <f t="shared" si="139"/>
        <v>66.02</v>
      </c>
      <c r="Q1538" s="8">
        <f t="shared" si="140"/>
        <v>42213.802199074074</v>
      </c>
      <c r="R1538" s="8">
        <f t="shared" si="141"/>
        <v>42243.802199074074</v>
      </c>
      <c r="S1538" t="str">
        <f t="shared" si="142"/>
        <v>photography</v>
      </c>
      <c r="T1538" t="str">
        <f t="shared" si="143"/>
        <v>photobooks</v>
      </c>
    </row>
    <row r="1539" spans="1:20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144">ROUND(E1539/D1539*100,0)</f>
        <v>180</v>
      </c>
      <c r="P1539">
        <f t="shared" ref="P1539:P1602" si="145">ROUND(E1539/L1539,2)</f>
        <v>96.38</v>
      </c>
      <c r="Q1539" s="8">
        <f t="shared" ref="Q1539:Q1602" si="146">(((J1539/60)/60)/24)+DATE(1970,1,1)</f>
        <v>42552.315127314811</v>
      </c>
      <c r="R1539" s="8">
        <f t="shared" ref="R1539:R1602" si="147">(((I1539/60)/60)/24)+DATE(1970,1,1)</f>
        <v>42588.75</v>
      </c>
      <c r="S1539" t="str">
        <f t="shared" ref="S1539:S1602" si="148">LEFT(N1539,SEARCH("/",N1539)-1)</f>
        <v>photography</v>
      </c>
      <c r="T1539" t="str">
        <f t="shared" ref="T1539:T1602" si="149">RIGHT(N1539,LEN(N1539)-SEARCH("/",N1539))</f>
        <v>photobooks</v>
      </c>
    </row>
    <row r="1540" spans="1:20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144"/>
        <v>103</v>
      </c>
      <c r="P1540">
        <f t="shared" si="145"/>
        <v>156.16999999999999</v>
      </c>
      <c r="Q1540" s="8">
        <f t="shared" si="146"/>
        <v>41981.782060185185</v>
      </c>
      <c r="R1540" s="8">
        <f t="shared" si="147"/>
        <v>42026.782060185185</v>
      </c>
      <c r="S1540" t="str">
        <f t="shared" si="148"/>
        <v>photography</v>
      </c>
      <c r="T1540" t="str">
        <f t="shared" si="149"/>
        <v>photobooks</v>
      </c>
    </row>
    <row r="1541" spans="1:20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144"/>
        <v>136</v>
      </c>
      <c r="P1541">
        <f t="shared" si="145"/>
        <v>95.76</v>
      </c>
      <c r="Q1541" s="8">
        <f t="shared" si="146"/>
        <v>42705.919201388882</v>
      </c>
      <c r="R1541" s="8">
        <f t="shared" si="147"/>
        <v>42738.919201388882</v>
      </c>
      <c r="S1541" t="str">
        <f t="shared" si="148"/>
        <v>photography</v>
      </c>
      <c r="T1541" t="str">
        <f t="shared" si="149"/>
        <v>photobooks</v>
      </c>
    </row>
    <row r="1542" spans="1:20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144"/>
        <v>118</v>
      </c>
      <c r="P1542">
        <f t="shared" si="145"/>
        <v>180.41</v>
      </c>
      <c r="Q1542" s="8">
        <f t="shared" si="146"/>
        <v>41939.00712962963</v>
      </c>
      <c r="R1542" s="8">
        <f t="shared" si="147"/>
        <v>41969.052083333328</v>
      </c>
      <c r="S1542" t="str">
        <f t="shared" si="148"/>
        <v>photography</v>
      </c>
      <c r="T1542" t="str">
        <f t="shared" si="149"/>
        <v>photobooks</v>
      </c>
    </row>
    <row r="1543" spans="1:20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144"/>
        <v>0</v>
      </c>
      <c r="P1543">
        <f t="shared" si="145"/>
        <v>3</v>
      </c>
      <c r="Q1543" s="8">
        <f t="shared" si="146"/>
        <v>41974.712245370371</v>
      </c>
      <c r="R1543" s="8">
        <f t="shared" si="147"/>
        <v>42004.712245370371</v>
      </c>
      <c r="S1543" t="str">
        <f t="shared" si="148"/>
        <v>photography</v>
      </c>
      <c r="T1543" t="str">
        <f t="shared" si="149"/>
        <v>nature</v>
      </c>
    </row>
    <row r="1544" spans="1:20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144"/>
        <v>4</v>
      </c>
      <c r="P1544">
        <f t="shared" si="145"/>
        <v>20</v>
      </c>
      <c r="Q1544" s="8">
        <f t="shared" si="146"/>
        <v>42170.996527777781</v>
      </c>
      <c r="R1544" s="8">
        <f t="shared" si="147"/>
        <v>42185.996527777781</v>
      </c>
      <c r="S1544" t="str">
        <f t="shared" si="148"/>
        <v>photography</v>
      </c>
      <c r="T1544" t="str">
        <f t="shared" si="149"/>
        <v>nature</v>
      </c>
    </row>
    <row r="1545" spans="1:20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144"/>
        <v>0</v>
      </c>
      <c r="P1545">
        <f t="shared" si="145"/>
        <v>10</v>
      </c>
      <c r="Q1545" s="8">
        <f t="shared" si="146"/>
        <v>41935.509652777779</v>
      </c>
      <c r="R1545" s="8">
        <f t="shared" si="147"/>
        <v>41965.551319444443</v>
      </c>
      <c r="S1545" t="str">
        <f t="shared" si="148"/>
        <v>photography</v>
      </c>
      <c r="T1545" t="str">
        <f t="shared" si="149"/>
        <v>nature</v>
      </c>
    </row>
    <row r="1546" spans="1:20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144"/>
        <v>0</v>
      </c>
      <c r="P1546" t="e">
        <f t="shared" si="145"/>
        <v>#DIV/0!</v>
      </c>
      <c r="Q1546" s="8">
        <f t="shared" si="146"/>
        <v>42053.051203703704</v>
      </c>
      <c r="R1546" s="8">
        <f t="shared" si="147"/>
        <v>42095.012499999997</v>
      </c>
      <c r="S1546" t="str">
        <f t="shared" si="148"/>
        <v>photography</v>
      </c>
      <c r="T1546" t="str">
        <f t="shared" si="149"/>
        <v>nature</v>
      </c>
    </row>
    <row r="1547" spans="1:20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144"/>
        <v>0</v>
      </c>
      <c r="P1547">
        <f t="shared" si="145"/>
        <v>1</v>
      </c>
      <c r="Q1547" s="8">
        <f t="shared" si="146"/>
        <v>42031.884652777779</v>
      </c>
      <c r="R1547" s="8">
        <f t="shared" si="147"/>
        <v>42065.886111111111</v>
      </c>
      <c r="S1547" t="str">
        <f t="shared" si="148"/>
        <v>photography</v>
      </c>
      <c r="T1547" t="str">
        <f t="shared" si="149"/>
        <v>nature</v>
      </c>
    </row>
    <row r="1548" spans="1:20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144"/>
        <v>29</v>
      </c>
      <c r="P1548">
        <f t="shared" si="145"/>
        <v>26.27</v>
      </c>
      <c r="Q1548" s="8">
        <f t="shared" si="146"/>
        <v>41839.212951388887</v>
      </c>
      <c r="R1548" s="8">
        <f t="shared" si="147"/>
        <v>41899.212951388887</v>
      </c>
      <c r="S1548" t="str">
        <f t="shared" si="148"/>
        <v>photography</v>
      </c>
      <c r="T1548" t="str">
        <f t="shared" si="149"/>
        <v>nature</v>
      </c>
    </row>
    <row r="1549" spans="1:20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144"/>
        <v>0</v>
      </c>
      <c r="P1549" t="e">
        <f t="shared" si="145"/>
        <v>#DIV/0!</v>
      </c>
      <c r="Q1549" s="8">
        <f t="shared" si="146"/>
        <v>42782.426875000005</v>
      </c>
      <c r="R1549" s="8">
        <f t="shared" si="147"/>
        <v>42789.426875000005</v>
      </c>
      <c r="S1549" t="str">
        <f t="shared" si="148"/>
        <v>photography</v>
      </c>
      <c r="T1549" t="str">
        <f t="shared" si="149"/>
        <v>nature</v>
      </c>
    </row>
    <row r="1550" spans="1:20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144"/>
        <v>9</v>
      </c>
      <c r="P1550">
        <f t="shared" si="145"/>
        <v>60</v>
      </c>
      <c r="Q1550" s="8">
        <f t="shared" si="146"/>
        <v>42286.88217592593</v>
      </c>
      <c r="R1550" s="8">
        <f t="shared" si="147"/>
        <v>42316.923842592587</v>
      </c>
      <c r="S1550" t="str">
        <f t="shared" si="148"/>
        <v>photography</v>
      </c>
      <c r="T1550" t="str">
        <f t="shared" si="149"/>
        <v>nature</v>
      </c>
    </row>
    <row r="1551" spans="1:20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144"/>
        <v>34</v>
      </c>
      <c r="P1551">
        <f t="shared" si="145"/>
        <v>28.33</v>
      </c>
      <c r="Q1551" s="8">
        <f t="shared" si="146"/>
        <v>42281.136099537034</v>
      </c>
      <c r="R1551" s="8">
        <f t="shared" si="147"/>
        <v>42311.177766203706</v>
      </c>
      <c r="S1551" t="str">
        <f t="shared" si="148"/>
        <v>photography</v>
      </c>
      <c r="T1551" t="str">
        <f t="shared" si="149"/>
        <v>nature</v>
      </c>
    </row>
    <row r="1552" spans="1:20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144"/>
        <v>13</v>
      </c>
      <c r="P1552">
        <f t="shared" si="145"/>
        <v>14.43</v>
      </c>
      <c r="Q1552" s="8">
        <f t="shared" si="146"/>
        <v>42472.449467592596</v>
      </c>
      <c r="R1552" s="8">
        <f t="shared" si="147"/>
        <v>42502.449467592596</v>
      </c>
      <c r="S1552" t="str">
        <f t="shared" si="148"/>
        <v>photography</v>
      </c>
      <c r="T1552" t="str">
        <f t="shared" si="149"/>
        <v>nature</v>
      </c>
    </row>
    <row r="1553" spans="1:20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144"/>
        <v>0</v>
      </c>
      <c r="P1553" t="e">
        <f t="shared" si="145"/>
        <v>#DIV/0!</v>
      </c>
      <c r="Q1553" s="8">
        <f t="shared" si="146"/>
        <v>42121.824525462958</v>
      </c>
      <c r="R1553" s="8">
        <f t="shared" si="147"/>
        <v>42151.824525462958</v>
      </c>
      <c r="S1553" t="str">
        <f t="shared" si="148"/>
        <v>photography</v>
      </c>
      <c r="T1553" t="str">
        <f t="shared" si="149"/>
        <v>nature</v>
      </c>
    </row>
    <row r="1554" spans="1:20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144"/>
        <v>49</v>
      </c>
      <c r="P1554">
        <f t="shared" si="145"/>
        <v>132.19</v>
      </c>
      <c r="Q1554" s="8">
        <f t="shared" si="146"/>
        <v>41892.688750000001</v>
      </c>
      <c r="R1554" s="8">
        <f t="shared" si="147"/>
        <v>41913.165972222225</v>
      </c>
      <c r="S1554" t="str">
        <f t="shared" si="148"/>
        <v>photography</v>
      </c>
      <c r="T1554" t="str">
        <f t="shared" si="149"/>
        <v>nature</v>
      </c>
    </row>
    <row r="1555" spans="1:20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144"/>
        <v>0</v>
      </c>
      <c r="P1555" t="e">
        <f t="shared" si="145"/>
        <v>#DIV/0!</v>
      </c>
      <c r="Q1555" s="8">
        <f t="shared" si="146"/>
        <v>42219.282951388886</v>
      </c>
      <c r="R1555" s="8">
        <f t="shared" si="147"/>
        <v>42249.282951388886</v>
      </c>
      <c r="S1555" t="str">
        <f t="shared" si="148"/>
        <v>photography</v>
      </c>
      <c r="T1555" t="str">
        <f t="shared" si="149"/>
        <v>nature</v>
      </c>
    </row>
    <row r="1556" spans="1:20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144"/>
        <v>0</v>
      </c>
      <c r="P1556" t="e">
        <f t="shared" si="145"/>
        <v>#DIV/0!</v>
      </c>
      <c r="Q1556" s="8">
        <f t="shared" si="146"/>
        <v>42188.252199074079</v>
      </c>
      <c r="R1556" s="8">
        <f t="shared" si="147"/>
        <v>42218.252199074079</v>
      </c>
      <c r="S1556" t="str">
        <f t="shared" si="148"/>
        <v>photography</v>
      </c>
      <c r="T1556" t="str">
        <f t="shared" si="149"/>
        <v>nature</v>
      </c>
    </row>
    <row r="1557" spans="1:20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144"/>
        <v>0</v>
      </c>
      <c r="P1557" t="e">
        <f t="shared" si="145"/>
        <v>#DIV/0!</v>
      </c>
      <c r="Q1557" s="8">
        <f t="shared" si="146"/>
        <v>42241.613796296297</v>
      </c>
      <c r="R1557" s="8">
        <f t="shared" si="147"/>
        <v>42264.708333333328</v>
      </c>
      <c r="S1557" t="str">
        <f t="shared" si="148"/>
        <v>photography</v>
      </c>
      <c r="T1557" t="str">
        <f t="shared" si="149"/>
        <v>nature</v>
      </c>
    </row>
    <row r="1558" spans="1:20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144"/>
        <v>45</v>
      </c>
      <c r="P1558">
        <f t="shared" si="145"/>
        <v>56.42</v>
      </c>
      <c r="Q1558" s="8">
        <f t="shared" si="146"/>
        <v>42525.153055555551</v>
      </c>
      <c r="R1558" s="8">
        <f t="shared" si="147"/>
        <v>42555.153055555551</v>
      </c>
      <c r="S1558" t="str">
        <f t="shared" si="148"/>
        <v>photography</v>
      </c>
      <c r="T1558" t="str">
        <f t="shared" si="149"/>
        <v>nature</v>
      </c>
    </row>
    <row r="1559" spans="1:20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144"/>
        <v>4</v>
      </c>
      <c r="P1559">
        <f t="shared" si="145"/>
        <v>100</v>
      </c>
      <c r="Q1559" s="8">
        <f t="shared" si="146"/>
        <v>41871.65315972222</v>
      </c>
      <c r="R1559" s="8">
        <f t="shared" si="147"/>
        <v>41902.65315972222</v>
      </c>
      <c r="S1559" t="str">
        <f t="shared" si="148"/>
        <v>photography</v>
      </c>
      <c r="T1559" t="str">
        <f t="shared" si="149"/>
        <v>nature</v>
      </c>
    </row>
    <row r="1560" spans="1:20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144"/>
        <v>5</v>
      </c>
      <c r="P1560">
        <f t="shared" si="145"/>
        <v>11.67</v>
      </c>
      <c r="Q1560" s="8">
        <f t="shared" si="146"/>
        <v>42185.397673611107</v>
      </c>
      <c r="R1560" s="8">
        <f t="shared" si="147"/>
        <v>42244.508333333331</v>
      </c>
      <c r="S1560" t="str">
        <f t="shared" si="148"/>
        <v>photography</v>
      </c>
      <c r="T1560" t="str">
        <f t="shared" si="149"/>
        <v>nature</v>
      </c>
    </row>
    <row r="1561" spans="1:20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144"/>
        <v>0</v>
      </c>
      <c r="P1561">
        <f t="shared" si="145"/>
        <v>50</v>
      </c>
      <c r="Q1561" s="8">
        <f t="shared" si="146"/>
        <v>42108.05322916666</v>
      </c>
      <c r="R1561" s="8">
        <f t="shared" si="147"/>
        <v>42123.05322916666</v>
      </c>
      <c r="S1561" t="str">
        <f t="shared" si="148"/>
        <v>photography</v>
      </c>
      <c r="T1561" t="str">
        <f t="shared" si="149"/>
        <v>nature</v>
      </c>
    </row>
    <row r="1562" spans="1:20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144"/>
        <v>4</v>
      </c>
      <c r="P1562">
        <f t="shared" si="145"/>
        <v>23.5</v>
      </c>
      <c r="Q1562" s="8">
        <f t="shared" si="146"/>
        <v>41936.020752314813</v>
      </c>
      <c r="R1562" s="8">
        <f t="shared" si="147"/>
        <v>41956.062418981484</v>
      </c>
      <c r="S1562" t="str">
        <f t="shared" si="148"/>
        <v>photography</v>
      </c>
      <c r="T1562" t="str">
        <f t="shared" si="149"/>
        <v>nature</v>
      </c>
    </row>
    <row r="1563" spans="1:20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144"/>
        <v>1</v>
      </c>
      <c r="P1563">
        <f t="shared" si="145"/>
        <v>67</v>
      </c>
      <c r="Q1563" s="8">
        <f t="shared" si="146"/>
        <v>41555.041701388887</v>
      </c>
      <c r="R1563" s="8">
        <f t="shared" si="147"/>
        <v>41585.083368055559</v>
      </c>
      <c r="S1563" t="str">
        <f t="shared" si="148"/>
        <v>publishing</v>
      </c>
      <c r="T1563" t="str">
        <f t="shared" si="149"/>
        <v>art books</v>
      </c>
    </row>
    <row r="1564" spans="1:20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144"/>
        <v>0</v>
      </c>
      <c r="P1564" t="e">
        <f t="shared" si="145"/>
        <v>#DIV/0!</v>
      </c>
      <c r="Q1564" s="8">
        <f t="shared" si="146"/>
        <v>40079.566157407404</v>
      </c>
      <c r="R1564" s="8">
        <f t="shared" si="147"/>
        <v>40149.034722222219</v>
      </c>
      <c r="S1564" t="str">
        <f t="shared" si="148"/>
        <v>publishing</v>
      </c>
      <c r="T1564" t="str">
        <f t="shared" si="149"/>
        <v>art books</v>
      </c>
    </row>
    <row r="1565" spans="1:20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144"/>
        <v>1</v>
      </c>
      <c r="P1565">
        <f t="shared" si="145"/>
        <v>42.5</v>
      </c>
      <c r="Q1565" s="8">
        <f t="shared" si="146"/>
        <v>41652.742488425924</v>
      </c>
      <c r="R1565" s="8">
        <f t="shared" si="147"/>
        <v>41712.700821759259</v>
      </c>
      <c r="S1565" t="str">
        <f t="shared" si="148"/>
        <v>publishing</v>
      </c>
      <c r="T1565" t="str">
        <f t="shared" si="149"/>
        <v>art books</v>
      </c>
    </row>
    <row r="1566" spans="1:20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144"/>
        <v>0</v>
      </c>
      <c r="P1566">
        <f t="shared" si="145"/>
        <v>10</v>
      </c>
      <c r="Q1566" s="8">
        <f t="shared" si="146"/>
        <v>42121.367002314815</v>
      </c>
      <c r="R1566" s="8">
        <f t="shared" si="147"/>
        <v>42152.836805555555</v>
      </c>
      <c r="S1566" t="str">
        <f t="shared" si="148"/>
        <v>publishing</v>
      </c>
      <c r="T1566" t="str">
        <f t="shared" si="149"/>
        <v>art books</v>
      </c>
    </row>
    <row r="1567" spans="1:20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144"/>
        <v>3</v>
      </c>
      <c r="P1567">
        <f t="shared" si="145"/>
        <v>100</v>
      </c>
      <c r="Q1567" s="8">
        <f t="shared" si="146"/>
        <v>40672.729872685188</v>
      </c>
      <c r="R1567" s="8">
        <f t="shared" si="147"/>
        <v>40702.729872685188</v>
      </c>
      <c r="S1567" t="str">
        <f t="shared" si="148"/>
        <v>publishing</v>
      </c>
      <c r="T1567" t="str">
        <f t="shared" si="149"/>
        <v>art books</v>
      </c>
    </row>
    <row r="1568" spans="1:20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144"/>
        <v>21</v>
      </c>
      <c r="P1568">
        <f t="shared" si="145"/>
        <v>108.05</v>
      </c>
      <c r="Q1568" s="8">
        <f t="shared" si="146"/>
        <v>42549.916712962964</v>
      </c>
      <c r="R1568" s="8">
        <f t="shared" si="147"/>
        <v>42578.916666666672</v>
      </c>
      <c r="S1568" t="str">
        <f t="shared" si="148"/>
        <v>publishing</v>
      </c>
      <c r="T1568" t="str">
        <f t="shared" si="149"/>
        <v>art books</v>
      </c>
    </row>
    <row r="1569" spans="1:20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144"/>
        <v>4</v>
      </c>
      <c r="P1569">
        <f t="shared" si="145"/>
        <v>26.92</v>
      </c>
      <c r="Q1569" s="8">
        <f t="shared" si="146"/>
        <v>41671.936863425923</v>
      </c>
      <c r="R1569" s="8">
        <f t="shared" si="147"/>
        <v>41687</v>
      </c>
      <c r="S1569" t="str">
        <f t="shared" si="148"/>
        <v>publishing</v>
      </c>
      <c r="T1569" t="str">
        <f t="shared" si="149"/>
        <v>art books</v>
      </c>
    </row>
    <row r="1570" spans="1:20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144"/>
        <v>14</v>
      </c>
      <c r="P1570">
        <f t="shared" si="145"/>
        <v>155</v>
      </c>
      <c r="Q1570" s="8">
        <f t="shared" si="146"/>
        <v>41962.062326388885</v>
      </c>
      <c r="R1570" s="8">
        <f t="shared" si="147"/>
        <v>41997.062326388885</v>
      </c>
      <c r="S1570" t="str">
        <f t="shared" si="148"/>
        <v>publishing</v>
      </c>
      <c r="T1570" t="str">
        <f t="shared" si="149"/>
        <v>art books</v>
      </c>
    </row>
    <row r="1571" spans="1:20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144"/>
        <v>0</v>
      </c>
      <c r="P1571" t="e">
        <f t="shared" si="145"/>
        <v>#DIV/0!</v>
      </c>
      <c r="Q1571" s="8">
        <f t="shared" si="146"/>
        <v>41389.679560185185</v>
      </c>
      <c r="R1571" s="8">
        <f t="shared" si="147"/>
        <v>41419.679560185185</v>
      </c>
      <c r="S1571" t="str">
        <f t="shared" si="148"/>
        <v>publishing</v>
      </c>
      <c r="T1571" t="str">
        <f t="shared" si="149"/>
        <v>art books</v>
      </c>
    </row>
    <row r="1572" spans="1:20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144"/>
        <v>41</v>
      </c>
      <c r="P1572">
        <f t="shared" si="145"/>
        <v>47.77</v>
      </c>
      <c r="Q1572" s="8">
        <f t="shared" si="146"/>
        <v>42438.813449074078</v>
      </c>
      <c r="R1572" s="8">
        <f t="shared" si="147"/>
        <v>42468.771782407406</v>
      </c>
      <c r="S1572" t="str">
        <f t="shared" si="148"/>
        <v>publishing</v>
      </c>
      <c r="T1572" t="str">
        <f t="shared" si="149"/>
        <v>art books</v>
      </c>
    </row>
    <row r="1573" spans="1:20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144"/>
        <v>1</v>
      </c>
      <c r="P1573">
        <f t="shared" si="145"/>
        <v>20</v>
      </c>
      <c r="Q1573" s="8">
        <f t="shared" si="146"/>
        <v>42144.769479166673</v>
      </c>
      <c r="R1573" s="8">
        <f t="shared" si="147"/>
        <v>42174.769479166673</v>
      </c>
      <c r="S1573" t="str">
        <f t="shared" si="148"/>
        <v>publishing</v>
      </c>
      <c r="T1573" t="str">
        <f t="shared" si="149"/>
        <v>art books</v>
      </c>
    </row>
    <row r="1574" spans="1:20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144"/>
        <v>5</v>
      </c>
      <c r="P1574">
        <f t="shared" si="145"/>
        <v>41.67</v>
      </c>
      <c r="Q1574" s="8">
        <f t="shared" si="146"/>
        <v>42404.033090277779</v>
      </c>
      <c r="R1574" s="8">
        <f t="shared" si="147"/>
        <v>42428.999305555553</v>
      </c>
      <c r="S1574" t="str">
        <f t="shared" si="148"/>
        <v>publishing</v>
      </c>
      <c r="T1574" t="str">
        <f t="shared" si="149"/>
        <v>art books</v>
      </c>
    </row>
    <row r="1575" spans="1:20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144"/>
        <v>2</v>
      </c>
      <c r="P1575">
        <f t="shared" si="145"/>
        <v>74.33</v>
      </c>
      <c r="Q1575" s="8">
        <f t="shared" si="146"/>
        <v>42786.000023148154</v>
      </c>
      <c r="R1575" s="8">
        <f t="shared" si="147"/>
        <v>42826.165972222225</v>
      </c>
      <c r="S1575" t="str">
        <f t="shared" si="148"/>
        <v>publishing</v>
      </c>
      <c r="T1575" t="str">
        <f t="shared" si="149"/>
        <v>art books</v>
      </c>
    </row>
    <row r="1576" spans="1:20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144"/>
        <v>5</v>
      </c>
      <c r="P1576">
        <f t="shared" si="145"/>
        <v>84.33</v>
      </c>
      <c r="Q1576" s="8">
        <f t="shared" si="146"/>
        <v>42017.927418981482</v>
      </c>
      <c r="R1576" s="8">
        <f t="shared" si="147"/>
        <v>42052.927418981482</v>
      </c>
      <c r="S1576" t="str">
        <f t="shared" si="148"/>
        <v>publishing</v>
      </c>
      <c r="T1576" t="str">
        <f t="shared" si="149"/>
        <v>art books</v>
      </c>
    </row>
    <row r="1577" spans="1:20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144"/>
        <v>23</v>
      </c>
      <c r="P1577">
        <f t="shared" si="145"/>
        <v>65.459999999999994</v>
      </c>
      <c r="Q1577" s="8">
        <f t="shared" si="146"/>
        <v>41799.524259259262</v>
      </c>
      <c r="R1577" s="8">
        <f t="shared" si="147"/>
        <v>41829.524259259262</v>
      </c>
      <c r="S1577" t="str">
        <f t="shared" si="148"/>
        <v>publishing</v>
      </c>
      <c r="T1577" t="str">
        <f t="shared" si="149"/>
        <v>art books</v>
      </c>
    </row>
    <row r="1578" spans="1:20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144"/>
        <v>13</v>
      </c>
      <c r="P1578">
        <f t="shared" si="145"/>
        <v>65</v>
      </c>
      <c r="Q1578" s="8">
        <f t="shared" si="146"/>
        <v>42140.879259259258</v>
      </c>
      <c r="R1578" s="8">
        <f t="shared" si="147"/>
        <v>42185.879259259258</v>
      </c>
      <c r="S1578" t="str">
        <f t="shared" si="148"/>
        <v>publishing</v>
      </c>
      <c r="T1578" t="str">
        <f t="shared" si="149"/>
        <v>art books</v>
      </c>
    </row>
    <row r="1579" spans="1:20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144"/>
        <v>1</v>
      </c>
      <c r="P1579">
        <f t="shared" si="145"/>
        <v>27.5</v>
      </c>
      <c r="Q1579" s="8">
        <f t="shared" si="146"/>
        <v>41054.847777777781</v>
      </c>
      <c r="R1579" s="8">
        <f t="shared" si="147"/>
        <v>41114.847777777781</v>
      </c>
      <c r="S1579" t="str">
        <f t="shared" si="148"/>
        <v>publishing</v>
      </c>
      <c r="T1579" t="str">
        <f t="shared" si="149"/>
        <v>art books</v>
      </c>
    </row>
    <row r="1580" spans="1:20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144"/>
        <v>11</v>
      </c>
      <c r="P1580">
        <f t="shared" si="145"/>
        <v>51.25</v>
      </c>
      <c r="Q1580" s="8">
        <f t="shared" si="146"/>
        <v>40399.065868055557</v>
      </c>
      <c r="R1580" s="8">
        <f t="shared" si="147"/>
        <v>40423.083333333336</v>
      </c>
      <c r="S1580" t="str">
        <f t="shared" si="148"/>
        <v>publishing</v>
      </c>
      <c r="T1580" t="str">
        <f t="shared" si="149"/>
        <v>art books</v>
      </c>
    </row>
    <row r="1581" spans="1:20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144"/>
        <v>1</v>
      </c>
      <c r="P1581">
        <f t="shared" si="145"/>
        <v>14</v>
      </c>
      <c r="Q1581" s="8">
        <f t="shared" si="146"/>
        <v>41481.996423611112</v>
      </c>
      <c r="R1581" s="8">
        <f t="shared" si="147"/>
        <v>41514.996423611112</v>
      </c>
      <c r="S1581" t="str">
        <f t="shared" si="148"/>
        <v>publishing</v>
      </c>
      <c r="T1581" t="str">
        <f t="shared" si="149"/>
        <v>art books</v>
      </c>
    </row>
    <row r="1582" spans="1:20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144"/>
        <v>0</v>
      </c>
      <c r="P1582" t="e">
        <f t="shared" si="145"/>
        <v>#DIV/0!</v>
      </c>
      <c r="Q1582" s="8">
        <f t="shared" si="146"/>
        <v>40990.050069444449</v>
      </c>
      <c r="R1582" s="8">
        <f t="shared" si="147"/>
        <v>41050.050069444449</v>
      </c>
      <c r="S1582" t="str">
        <f t="shared" si="148"/>
        <v>publishing</v>
      </c>
      <c r="T1582" t="str">
        <f t="shared" si="149"/>
        <v>art books</v>
      </c>
    </row>
    <row r="1583" spans="1:20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144"/>
        <v>1</v>
      </c>
      <c r="P1583">
        <f t="shared" si="145"/>
        <v>5</v>
      </c>
      <c r="Q1583" s="8">
        <f t="shared" si="146"/>
        <v>42325.448958333334</v>
      </c>
      <c r="R1583" s="8">
        <f t="shared" si="147"/>
        <v>42357.448958333334</v>
      </c>
      <c r="S1583" t="str">
        <f t="shared" si="148"/>
        <v>photography</v>
      </c>
      <c r="T1583" t="str">
        <f t="shared" si="149"/>
        <v>places</v>
      </c>
    </row>
    <row r="1584" spans="1:20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144"/>
        <v>9</v>
      </c>
      <c r="P1584">
        <f t="shared" si="145"/>
        <v>31</v>
      </c>
      <c r="Q1584" s="8">
        <f t="shared" si="146"/>
        <v>42246.789965277778</v>
      </c>
      <c r="R1584" s="8">
        <f t="shared" si="147"/>
        <v>42303.888888888891</v>
      </c>
      <c r="S1584" t="str">
        <f t="shared" si="148"/>
        <v>photography</v>
      </c>
      <c r="T1584" t="str">
        <f t="shared" si="149"/>
        <v>places</v>
      </c>
    </row>
    <row r="1585" spans="1:20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144"/>
        <v>0</v>
      </c>
      <c r="P1585">
        <f t="shared" si="145"/>
        <v>15</v>
      </c>
      <c r="Q1585" s="8">
        <f t="shared" si="146"/>
        <v>41877.904988425929</v>
      </c>
      <c r="R1585" s="8">
        <f t="shared" si="147"/>
        <v>41907.904988425929</v>
      </c>
      <c r="S1585" t="str">
        <f t="shared" si="148"/>
        <v>photography</v>
      </c>
      <c r="T1585" t="str">
        <f t="shared" si="149"/>
        <v>places</v>
      </c>
    </row>
    <row r="1586" spans="1:20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144"/>
        <v>0</v>
      </c>
      <c r="P1586" t="e">
        <f t="shared" si="145"/>
        <v>#DIV/0!</v>
      </c>
      <c r="Q1586" s="8">
        <f t="shared" si="146"/>
        <v>41779.649317129632</v>
      </c>
      <c r="R1586" s="8">
        <f t="shared" si="147"/>
        <v>41789.649317129632</v>
      </c>
      <c r="S1586" t="str">
        <f t="shared" si="148"/>
        <v>photography</v>
      </c>
      <c r="T1586" t="str">
        <f t="shared" si="149"/>
        <v>places</v>
      </c>
    </row>
    <row r="1587" spans="1:20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144"/>
        <v>79</v>
      </c>
      <c r="P1587">
        <f t="shared" si="145"/>
        <v>131.66999999999999</v>
      </c>
      <c r="Q1587" s="8">
        <f t="shared" si="146"/>
        <v>42707.895462962959</v>
      </c>
      <c r="R1587" s="8">
        <f t="shared" si="147"/>
        <v>42729.458333333328</v>
      </c>
      <c r="S1587" t="str">
        <f t="shared" si="148"/>
        <v>photography</v>
      </c>
      <c r="T1587" t="str">
        <f t="shared" si="149"/>
        <v>places</v>
      </c>
    </row>
    <row r="1588" spans="1:20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144"/>
        <v>0</v>
      </c>
      <c r="P1588" t="e">
        <f t="shared" si="145"/>
        <v>#DIV/0!</v>
      </c>
      <c r="Q1588" s="8">
        <f t="shared" si="146"/>
        <v>42069.104421296302</v>
      </c>
      <c r="R1588" s="8">
        <f t="shared" si="147"/>
        <v>42099.062754629631</v>
      </c>
      <c r="S1588" t="str">
        <f t="shared" si="148"/>
        <v>photography</v>
      </c>
      <c r="T1588" t="str">
        <f t="shared" si="149"/>
        <v>places</v>
      </c>
    </row>
    <row r="1589" spans="1:20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144"/>
        <v>0</v>
      </c>
      <c r="P1589">
        <f t="shared" si="145"/>
        <v>1</v>
      </c>
      <c r="Q1589" s="8">
        <f t="shared" si="146"/>
        <v>41956.950983796298</v>
      </c>
      <c r="R1589" s="8">
        <f t="shared" si="147"/>
        <v>41986.950983796298</v>
      </c>
      <c r="S1589" t="str">
        <f t="shared" si="148"/>
        <v>photography</v>
      </c>
      <c r="T1589" t="str">
        <f t="shared" si="149"/>
        <v>places</v>
      </c>
    </row>
    <row r="1590" spans="1:20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144"/>
        <v>0</v>
      </c>
      <c r="P1590" t="e">
        <f t="shared" si="145"/>
        <v>#DIV/0!</v>
      </c>
      <c r="Q1590" s="8">
        <f t="shared" si="146"/>
        <v>42005.24998842593</v>
      </c>
      <c r="R1590" s="8">
        <f t="shared" si="147"/>
        <v>42035.841666666667</v>
      </c>
      <c r="S1590" t="str">
        <f t="shared" si="148"/>
        <v>photography</v>
      </c>
      <c r="T1590" t="str">
        <f t="shared" si="149"/>
        <v>places</v>
      </c>
    </row>
    <row r="1591" spans="1:20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144"/>
        <v>0</v>
      </c>
      <c r="P1591" t="e">
        <f t="shared" si="145"/>
        <v>#DIV/0!</v>
      </c>
      <c r="Q1591" s="8">
        <f t="shared" si="146"/>
        <v>42256.984791666662</v>
      </c>
      <c r="R1591" s="8">
        <f t="shared" si="147"/>
        <v>42286.984791666662</v>
      </c>
      <c r="S1591" t="str">
        <f t="shared" si="148"/>
        <v>photography</v>
      </c>
      <c r="T1591" t="str">
        <f t="shared" si="149"/>
        <v>places</v>
      </c>
    </row>
    <row r="1592" spans="1:20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144"/>
        <v>2</v>
      </c>
      <c r="P1592">
        <f t="shared" si="145"/>
        <v>510</v>
      </c>
      <c r="Q1592" s="8">
        <f t="shared" si="146"/>
        <v>42240.857222222221</v>
      </c>
      <c r="R1592" s="8">
        <f t="shared" si="147"/>
        <v>42270.857222222221</v>
      </c>
      <c r="S1592" t="str">
        <f t="shared" si="148"/>
        <v>photography</v>
      </c>
      <c r="T1592" t="str">
        <f t="shared" si="149"/>
        <v>places</v>
      </c>
    </row>
    <row r="1593" spans="1:20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144"/>
        <v>29</v>
      </c>
      <c r="P1593">
        <f t="shared" si="145"/>
        <v>44.48</v>
      </c>
      <c r="Q1593" s="8">
        <f t="shared" si="146"/>
        <v>42433.726168981477</v>
      </c>
      <c r="R1593" s="8">
        <f t="shared" si="147"/>
        <v>42463.68450231482</v>
      </c>
      <c r="S1593" t="str">
        <f t="shared" si="148"/>
        <v>photography</v>
      </c>
      <c r="T1593" t="str">
        <f t="shared" si="149"/>
        <v>places</v>
      </c>
    </row>
    <row r="1594" spans="1:20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144"/>
        <v>0</v>
      </c>
      <c r="P1594" t="e">
        <f t="shared" si="145"/>
        <v>#DIV/0!</v>
      </c>
      <c r="Q1594" s="8">
        <f t="shared" si="146"/>
        <v>42046.072743055556</v>
      </c>
      <c r="R1594" s="8">
        <f t="shared" si="147"/>
        <v>42091.031076388885</v>
      </c>
      <c r="S1594" t="str">
        <f t="shared" si="148"/>
        <v>photography</v>
      </c>
      <c r="T1594" t="str">
        <f t="shared" si="149"/>
        <v>places</v>
      </c>
    </row>
    <row r="1595" spans="1:20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144"/>
        <v>0</v>
      </c>
      <c r="P1595">
        <f t="shared" si="145"/>
        <v>1</v>
      </c>
      <c r="Q1595" s="8">
        <f t="shared" si="146"/>
        <v>42033.845543981486</v>
      </c>
      <c r="R1595" s="8">
        <f t="shared" si="147"/>
        <v>42063.845543981486</v>
      </c>
      <c r="S1595" t="str">
        <f t="shared" si="148"/>
        <v>photography</v>
      </c>
      <c r="T1595" t="str">
        <f t="shared" si="149"/>
        <v>places</v>
      </c>
    </row>
    <row r="1596" spans="1:20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144"/>
        <v>21</v>
      </c>
      <c r="P1596">
        <f t="shared" si="145"/>
        <v>20.5</v>
      </c>
      <c r="Q1596" s="8">
        <f t="shared" si="146"/>
        <v>42445.712754629625</v>
      </c>
      <c r="R1596" s="8">
        <f t="shared" si="147"/>
        <v>42505.681249999994</v>
      </c>
      <c r="S1596" t="str">
        <f t="shared" si="148"/>
        <v>photography</v>
      </c>
      <c r="T1596" t="str">
        <f t="shared" si="149"/>
        <v>places</v>
      </c>
    </row>
    <row r="1597" spans="1:20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144"/>
        <v>0</v>
      </c>
      <c r="P1597">
        <f t="shared" si="145"/>
        <v>40</v>
      </c>
      <c r="Q1597" s="8">
        <f t="shared" si="146"/>
        <v>41780.050092592595</v>
      </c>
      <c r="R1597" s="8">
        <f t="shared" si="147"/>
        <v>41808.842361111114</v>
      </c>
      <c r="S1597" t="str">
        <f t="shared" si="148"/>
        <v>photography</v>
      </c>
      <c r="T1597" t="str">
        <f t="shared" si="149"/>
        <v>places</v>
      </c>
    </row>
    <row r="1598" spans="1:20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144"/>
        <v>2</v>
      </c>
      <c r="P1598">
        <f t="shared" si="145"/>
        <v>25</v>
      </c>
      <c r="Q1598" s="8">
        <f t="shared" si="146"/>
        <v>41941.430196759262</v>
      </c>
      <c r="R1598" s="8">
        <f t="shared" si="147"/>
        <v>41986.471863425926</v>
      </c>
      <c r="S1598" t="str">
        <f t="shared" si="148"/>
        <v>photography</v>
      </c>
      <c r="T1598" t="str">
        <f t="shared" si="149"/>
        <v>places</v>
      </c>
    </row>
    <row r="1599" spans="1:20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144"/>
        <v>0</v>
      </c>
      <c r="P1599" t="e">
        <f t="shared" si="145"/>
        <v>#DIV/0!</v>
      </c>
      <c r="Q1599" s="8">
        <f t="shared" si="146"/>
        <v>42603.354131944448</v>
      </c>
      <c r="R1599" s="8">
        <f t="shared" si="147"/>
        <v>42633.354131944448</v>
      </c>
      <c r="S1599" t="str">
        <f t="shared" si="148"/>
        <v>photography</v>
      </c>
      <c r="T1599" t="str">
        <f t="shared" si="149"/>
        <v>places</v>
      </c>
    </row>
    <row r="1600" spans="1:20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144"/>
        <v>0</v>
      </c>
      <c r="P1600">
        <f t="shared" si="145"/>
        <v>1</v>
      </c>
      <c r="Q1600" s="8">
        <f t="shared" si="146"/>
        <v>42151.667337962965</v>
      </c>
      <c r="R1600" s="8">
        <f t="shared" si="147"/>
        <v>42211.667337962965</v>
      </c>
      <c r="S1600" t="str">
        <f t="shared" si="148"/>
        <v>photography</v>
      </c>
      <c r="T1600" t="str">
        <f t="shared" si="149"/>
        <v>places</v>
      </c>
    </row>
    <row r="1601" spans="1:20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144"/>
        <v>0</v>
      </c>
      <c r="P1601" t="e">
        <f t="shared" si="145"/>
        <v>#DIV/0!</v>
      </c>
      <c r="Q1601" s="8">
        <f t="shared" si="146"/>
        <v>42438.53907407407</v>
      </c>
      <c r="R1601" s="8">
        <f t="shared" si="147"/>
        <v>42468.497407407413</v>
      </c>
      <c r="S1601" t="str">
        <f t="shared" si="148"/>
        <v>photography</v>
      </c>
      <c r="T1601" t="str">
        <f t="shared" si="149"/>
        <v>places</v>
      </c>
    </row>
    <row r="1602" spans="1:20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144"/>
        <v>7</v>
      </c>
      <c r="P1602">
        <f t="shared" si="145"/>
        <v>40.78</v>
      </c>
      <c r="Q1602" s="8">
        <f t="shared" si="146"/>
        <v>41791.057314814818</v>
      </c>
      <c r="R1602" s="8">
        <f t="shared" si="147"/>
        <v>41835.21597222222</v>
      </c>
      <c r="S1602" t="str">
        <f t="shared" si="148"/>
        <v>photography</v>
      </c>
      <c r="T1602" t="str">
        <f t="shared" si="149"/>
        <v>places</v>
      </c>
    </row>
    <row r="1603" spans="1:20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50">ROUND(E1603/D1603*100,0)</f>
        <v>108</v>
      </c>
      <c r="P1603">
        <f t="shared" ref="P1603:P1666" si="151">ROUND(E1603/L1603,2)</f>
        <v>48.33</v>
      </c>
      <c r="Q1603" s="8">
        <f t="shared" ref="Q1603:Q1666" si="152">(((J1603/60)/60)/24)+DATE(1970,1,1)</f>
        <v>40638.092974537038</v>
      </c>
      <c r="R1603" s="8">
        <f t="shared" ref="R1603:R1666" si="153">(((I1603/60)/60)/24)+DATE(1970,1,1)</f>
        <v>40668.092974537038</v>
      </c>
      <c r="S1603" t="str">
        <f t="shared" ref="S1603:S1666" si="154">LEFT(N1603,SEARCH("/",N1603)-1)</f>
        <v>music</v>
      </c>
      <c r="T1603" t="str">
        <f t="shared" ref="T1603:T1666" si="155">RIGHT(N1603,LEN(N1603)-SEARCH("/",N1603))</f>
        <v>rock</v>
      </c>
    </row>
    <row r="1604" spans="1:20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50"/>
        <v>100</v>
      </c>
      <c r="P1604">
        <f t="shared" si="151"/>
        <v>46.95</v>
      </c>
      <c r="Q1604" s="8">
        <f t="shared" si="152"/>
        <v>40788.297650462962</v>
      </c>
      <c r="R1604" s="8">
        <f t="shared" si="153"/>
        <v>40830.958333333336</v>
      </c>
      <c r="S1604" t="str">
        <f t="shared" si="154"/>
        <v>music</v>
      </c>
      <c r="T1604" t="str">
        <f t="shared" si="155"/>
        <v>rock</v>
      </c>
    </row>
    <row r="1605" spans="1:20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50"/>
        <v>100</v>
      </c>
      <c r="P1605">
        <f t="shared" si="151"/>
        <v>66.69</v>
      </c>
      <c r="Q1605" s="8">
        <f t="shared" si="152"/>
        <v>40876.169664351852</v>
      </c>
      <c r="R1605" s="8">
        <f t="shared" si="153"/>
        <v>40936.169664351852</v>
      </c>
      <c r="S1605" t="str">
        <f t="shared" si="154"/>
        <v>music</v>
      </c>
      <c r="T1605" t="str">
        <f t="shared" si="155"/>
        <v>rock</v>
      </c>
    </row>
    <row r="1606" spans="1:20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50"/>
        <v>122</v>
      </c>
      <c r="P1606">
        <f t="shared" si="151"/>
        <v>48.84</v>
      </c>
      <c r="Q1606" s="8">
        <f t="shared" si="152"/>
        <v>40945.845312500001</v>
      </c>
      <c r="R1606" s="8">
        <f t="shared" si="153"/>
        <v>40985.80364583333</v>
      </c>
      <c r="S1606" t="str">
        <f t="shared" si="154"/>
        <v>music</v>
      </c>
      <c r="T1606" t="str">
        <f t="shared" si="155"/>
        <v>rock</v>
      </c>
    </row>
    <row r="1607" spans="1:20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50"/>
        <v>101</v>
      </c>
      <c r="P1607">
        <f t="shared" si="151"/>
        <v>137.31</v>
      </c>
      <c r="Q1607" s="8">
        <f t="shared" si="152"/>
        <v>40747.012881944444</v>
      </c>
      <c r="R1607" s="8">
        <f t="shared" si="153"/>
        <v>40756.291666666664</v>
      </c>
      <c r="S1607" t="str">
        <f t="shared" si="154"/>
        <v>music</v>
      </c>
      <c r="T1607" t="str">
        <f t="shared" si="155"/>
        <v>rock</v>
      </c>
    </row>
    <row r="1608" spans="1:20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50"/>
        <v>101</v>
      </c>
      <c r="P1608">
        <f t="shared" si="151"/>
        <v>87.83</v>
      </c>
      <c r="Q1608" s="8">
        <f t="shared" si="152"/>
        <v>40536.111550925925</v>
      </c>
      <c r="R1608" s="8">
        <f t="shared" si="153"/>
        <v>40626.069884259261</v>
      </c>
      <c r="S1608" t="str">
        <f t="shared" si="154"/>
        <v>music</v>
      </c>
      <c r="T1608" t="str">
        <f t="shared" si="155"/>
        <v>rock</v>
      </c>
    </row>
    <row r="1609" spans="1:20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50"/>
        <v>145</v>
      </c>
      <c r="P1609">
        <f t="shared" si="151"/>
        <v>70.790000000000006</v>
      </c>
      <c r="Q1609" s="8">
        <f t="shared" si="152"/>
        <v>41053.80846064815</v>
      </c>
      <c r="R1609" s="8">
        <f t="shared" si="153"/>
        <v>41074.80846064815</v>
      </c>
      <c r="S1609" t="str">
        <f t="shared" si="154"/>
        <v>music</v>
      </c>
      <c r="T1609" t="str">
        <f t="shared" si="155"/>
        <v>rock</v>
      </c>
    </row>
    <row r="1610" spans="1:20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50"/>
        <v>101</v>
      </c>
      <c r="P1610">
        <f t="shared" si="151"/>
        <v>52.83</v>
      </c>
      <c r="Q1610" s="8">
        <f t="shared" si="152"/>
        <v>41607.83085648148</v>
      </c>
      <c r="R1610" s="8">
        <f t="shared" si="153"/>
        <v>41640.226388888892</v>
      </c>
      <c r="S1610" t="str">
        <f t="shared" si="154"/>
        <v>music</v>
      </c>
      <c r="T1610" t="str">
        <f t="shared" si="155"/>
        <v>rock</v>
      </c>
    </row>
    <row r="1611" spans="1:20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50"/>
        <v>118</v>
      </c>
      <c r="P1611">
        <f t="shared" si="151"/>
        <v>443.75</v>
      </c>
      <c r="Q1611" s="8">
        <f t="shared" si="152"/>
        <v>40796.001261574071</v>
      </c>
      <c r="R1611" s="8">
        <f t="shared" si="153"/>
        <v>40849.333333333336</v>
      </c>
      <c r="S1611" t="str">
        <f t="shared" si="154"/>
        <v>music</v>
      </c>
      <c r="T1611" t="str">
        <f t="shared" si="155"/>
        <v>rock</v>
      </c>
    </row>
    <row r="1612" spans="1:20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50"/>
        <v>272</v>
      </c>
      <c r="P1612">
        <f t="shared" si="151"/>
        <v>48.54</v>
      </c>
      <c r="Q1612" s="8">
        <f t="shared" si="152"/>
        <v>41228.924884259257</v>
      </c>
      <c r="R1612" s="8">
        <f t="shared" si="153"/>
        <v>41258.924884259257</v>
      </c>
      <c r="S1612" t="str">
        <f t="shared" si="154"/>
        <v>music</v>
      </c>
      <c r="T1612" t="str">
        <f t="shared" si="155"/>
        <v>rock</v>
      </c>
    </row>
    <row r="1613" spans="1:20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50"/>
        <v>125</v>
      </c>
      <c r="P1613">
        <f t="shared" si="151"/>
        <v>37.07</v>
      </c>
      <c r="Q1613" s="8">
        <f t="shared" si="152"/>
        <v>41409.00037037037</v>
      </c>
      <c r="R1613" s="8">
        <f t="shared" si="153"/>
        <v>41430.00037037037</v>
      </c>
      <c r="S1613" t="str">
        <f t="shared" si="154"/>
        <v>music</v>
      </c>
      <c r="T1613" t="str">
        <f t="shared" si="155"/>
        <v>rock</v>
      </c>
    </row>
    <row r="1614" spans="1:20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50"/>
        <v>110</v>
      </c>
      <c r="P1614">
        <f t="shared" si="151"/>
        <v>50</v>
      </c>
      <c r="Q1614" s="8">
        <f t="shared" si="152"/>
        <v>41246.874814814815</v>
      </c>
      <c r="R1614" s="8">
        <f t="shared" si="153"/>
        <v>41276.874814814815</v>
      </c>
      <c r="S1614" t="str">
        <f t="shared" si="154"/>
        <v>music</v>
      </c>
      <c r="T1614" t="str">
        <f t="shared" si="155"/>
        <v>rock</v>
      </c>
    </row>
    <row r="1615" spans="1:20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50"/>
        <v>102</v>
      </c>
      <c r="P1615">
        <f t="shared" si="151"/>
        <v>39.04</v>
      </c>
      <c r="Q1615" s="8">
        <f t="shared" si="152"/>
        <v>41082.069467592592</v>
      </c>
      <c r="R1615" s="8">
        <f t="shared" si="153"/>
        <v>41112.069467592592</v>
      </c>
      <c r="S1615" t="str">
        <f t="shared" si="154"/>
        <v>music</v>
      </c>
      <c r="T1615" t="str">
        <f t="shared" si="155"/>
        <v>rock</v>
      </c>
    </row>
    <row r="1616" spans="1:20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50"/>
        <v>103</v>
      </c>
      <c r="P1616">
        <f t="shared" si="151"/>
        <v>66.69</v>
      </c>
      <c r="Q1616" s="8">
        <f t="shared" si="152"/>
        <v>41794.981122685182</v>
      </c>
      <c r="R1616" s="8">
        <f t="shared" si="153"/>
        <v>41854.708333333336</v>
      </c>
      <c r="S1616" t="str">
        <f t="shared" si="154"/>
        <v>music</v>
      </c>
      <c r="T1616" t="str">
        <f t="shared" si="155"/>
        <v>rock</v>
      </c>
    </row>
    <row r="1617" spans="1:20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50"/>
        <v>114</v>
      </c>
      <c r="P1617">
        <f t="shared" si="151"/>
        <v>67.13</v>
      </c>
      <c r="Q1617" s="8">
        <f t="shared" si="152"/>
        <v>40845.050879629627</v>
      </c>
      <c r="R1617" s="8">
        <f t="shared" si="153"/>
        <v>40890.092546296299</v>
      </c>
      <c r="S1617" t="str">
        <f t="shared" si="154"/>
        <v>music</v>
      </c>
      <c r="T1617" t="str">
        <f t="shared" si="155"/>
        <v>rock</v>
      </c>
    </row>
    <row r="1618" spans="1:20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50"/>
        <v>104</v>
      </c>
      <c r="P1618">
        <f t="shared" si="151"/>
        <v>66.37</v>
      </c>
      <c r="Q1618" s="8">
        <f t="shared" si="152"/>
        <v>41194.715520833335</v>
      </c>
      <c r="R1618" s="8">
        <f t="shared" si="153"/>
        <v>41235.916666666664</v>
      </c>
      <c r="S1618" t="str">
        <f t="shared" si="154"/>
        <v>music</v>
      </c>
      <c r="T1618" t="str">
        <f t="shared" si="155"/>
        <v>rock</v>
      </c>
    </row>
    <row r="1619" spans="1:20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50"/>
        <v>146</v>
      </c>
      <c r="P1619">
        <f t="shared" si="151"/>
        <v>64.62</v>
      </c>
      <c r="Q1619" s="8">
        <f t="shared" si="152"/>
        <v>41546.664212962962</v>
      </c>
      <c r="R1619" s="8">
        <f t="shared" si="153"/>
        <v>41579.791666666664</v>
      </c>
      <c r="S1619" t="str">
        <f t="shared" si="154"/>
        <v>music</v>
      </c>
      <c r="T1619" t="str">
        <f t="shared" si="155"/>
        <v>rock</v>
      </c>
    </row>
    <row r="1620" spans="1:20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50"/>
        <v>105</v>
      </c>
      <c r="P1620">
        <f t="shared" si="151"/>
        <v>58.37</v>
      </c>
      <c r="Q1620" s="8">
        <f t="shared" si="152"/>
        <v>41301.654340277775</v>
      </c>
      <c r="R1620" s="8">
        <f t="shared" si="153"/>
        <v>41341.654340277775</v>
      </c>
      <c r="S1620" t="str">
        <f t="shared" si="154"/>
        <v>music</v>
      </c>
      <c r="T1620" t="str">
        <f t="shared" si="155"/>
        <v>rock</v>
      </c>
    </row>
    <row r="1621" spans="1:20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50"/>
        <v>133</v>
      </c>
      <c r="P1621">
        <f t="shared" si="151"/>
        <v>86.96</v>
      </c>
      <c r="Q1621" s="8">
        <f t="shared" si="152"/>
        <v>41876.18618055556</v>
      </c>
      <c r="R1621" s="8">
        <f t="shared" si="153"/>
        <v>41897.18618055556</v>
      </c>
      <c r="S1621" t="str">
        <f t="shared" si="154"/>
        <v>music</v>
      </c>
      <c r="T1621" t="str">
        <f t="shared" si="155"/>
        <v>rock</v>
      </c>
    </row>
    <row r="1622" spans="1:20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50"/>
        <v>113</v>
      </c>
      <c r="P1622">
        <f t="shared" si="151"/>
        <v>66.47</v>
      </c>
      <c r="Q1622" s="8">
        <f t="shared" si="152"/>
        <v>41321.339583333334</v>
      </c>
      <c r="R1622" s="8">
        <f t="shared" si="153"/>
        <v>41328.339583333334</v>
      </c>
      <c r="S1622" t="str">
        <f t="shared" si="154"/>
        <v>music</v>
      </c>
      <c r="T1622" t="str">
        <f t="shared" si="155"/>
        <v>rock</v>
      </c>
    </row>
    <row r="1623" spans="1:20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50"/>
        <v>121</v>
      </c>
      <c r="P1623">
        <f t="shared" si="151"/>
        <v>163.78</v>
      </c>
      <c r="Q1623" s="8">
        <f t="shared" si="152"/>
        <v>41003.60665509259</v>
      </c>
      <c r="R1623" s="8">
        <f t="shared" si="153"/>
        <v>41057.165972222225</v>
      </c>
      <c r="S1623" t="str">
        <f t="shared" si="154"/>
        <v>music</v>
      </c>
      <c r="T1623" t="str">
        <f t="shared" si="155"/>
        <v>rock</v>
      </c>
    </row>
    <row r="1624" spans="1:20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50"/>
        <v>102</v>
      </c>
      <c r="P1624">
        <f t="shared" si="151"/>
        <v>107.98</v>
      </c>
      <c r="Q1624" s="8">
        <f t="shared" si="152"/>
        <v>41950.29483796296</v>
      </c>
      <c r="R1624" s="8">
        <f t="shared" si="153"/>
        <v>41990.332638888889</v>
      </c>
      <c r="S1624" t="str">
        <f t="shared" si="154"/>
        <v>music</v>
      </c>
      <c r="T1624" t="str">
        <f t="shared" si="155"/>
        <v>rock</v>
      </c>
    </row>
    <row r="1625" spans="1:20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50"/>
        <v>101</v>
      </c>
      <c r="P1625">
        <f t="shared" si="151"/>
        <v>42.11</v>
      </c>
      <c r="Q1625" s="8">
        <f t="shared" si="152"/>
        <v>41453.688530092593</v>
      </c>
      <c r="R1625" s="8">
        <f t="shared" si="153"/>
        <v>41513.688530092593</v>
      </c>
      <c r="S1625" t="str">
        <f t="shared" si="154"/>
        <v>music</v>
      </c>
      <c r="T1625" t="str">
        <f t="shared" si="155"/>
        <v>rock</v>
      </c>
    </row>
    <row r="1626" spans="1:20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50"/>
        <v>118</v>
      </c>
      <c r="P1626">
        <f t="shared" si="151"/>
        <v>47.2</v>
      </c>
      <c r="Q1626" s="8">
        <f t="shared" si="152"/>
        <v>41243.367303240739</v>
      </c>
      <c r="R1626" s="8">
        <f t="shared" si="153"/>
        <v>41283.367303240739</v>
      </c>
      <c r="S1626" t="str">
        <f t="shared" si="154"/>
        <v>music</v>
      </c>
      <c r="T1626" t="str">
        <f t="shared" si="155"/>
        <v>rock</v>
      </c>
    </row>
    <row r="1627" spans="1:20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50"/>
        <v>155</v>
      </c>
      <c r="P1627">
        <f t="shared" si="151"/>
        <v>112.02</v>
      </c>
      <c r="Q1627" s="8">
        <f t="shared" si="152"/>
        <v>41135.699687500004</v>
      </c>
      <c r="R1627" s="8">
        <f t="shared" si="153"/>
        <v>41163.699687500004</v>
      </c>
      <c r="S1627" t="str">
        <f t="shared" si="154"/>
        <v>music</v>
      </c>
      <c r="T1627" t="str">
        <f t="shared" si="155"/>
        <v>rock</v>
      </c>
    </row>
    <row r="1628" spans="1:20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50"/>
        <v>101</v>
      </c>
      <c r="P1628">
        <f t="shared" si="151"/>
        <v>74.95</v>
      </c>
      <c r="Q1628" s="8">
        <f t="shared" si="152"/>
        <v>41579.847997685189</v>
      </c>
      <c r="R1628" s="8">
        <f t="shared" si="153"/>
        <v>41609.889664351853</v>
      </c>
      <c r="S1628" t="str">
        <f t="shared" si="154"/>
        <v>music</v>
      </c>
      <c r="T1628" t="str">
        <f t="shared" si="155"/>
        <v>rock</v>
      </c>
    </row>
    <row r="1629" spans="1:20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50"/>
        <v>117</v>
      </c>
      <c r="P1629">
        <f t="shared" si="151"/>
        <v>61.58</v>
      </c>
      <c r="Q1629" s="8">
        <f t="shared" si="152"/>
        <v>41205.707048611112</v>
      </c>
      <c r="R1629" s="8">
        <f t="shared" si="153"/>
        <v>41239.207638888889</v>
      </c>
      <c r="S1629" t="str">
        <f t="shared" si="154"/>
        <v>music</v>
      </c>
      <c r="T1629" t="str">
        <f t="shared" si="155"/>
        <v>rock</v>
      </c>
    </row>
    <row r="1630" spans="1:20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50"/>
        <v>101</v>
      </c>
      <c r="P1630">
        <f t="shared" si="151"/>
        <v>45.88</v>
      </c>
      <c r="Q1630" s="8">
        <f t="shared" si="152"/>
        <v>41774.737060185187</v>
      </c>
      <c r="R1630" s="8">
        <f t="shared" si="153"/>
        <v>41807.737060185187</v>
      </c>
      <c r="S1630" t="str">
        <f t="shared" si="154"/>
        <v>music</v>
      </c>
      <c r="T1630" t="str">
        <f t="shared" si="155"/>
        <v>rock</v>
      </c>
    </row>
    <row r="1631" spans="1:20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50"/>
        <v>104</v>
      </c>
      <c r="P1631">
        <f t="shared" si="151"/>
        <v>75.849999999999994</v>
      </c>
      <c r="Q1631" s="8">
        <f t="shared" si="152"/>
        <v>41645.867280092592</v>
      </c>
      <c r="R1631" s="8">
        <f t="shared" si="153"/>
        <v>41690.867280092592</v>
      </c>
      <c r="S1631" t="str">
        <f t="shared" si="154"/>
        <v>music</v>
      </c>
      <c r="T1631" t="str">
        <f t="shared" si="155"/>
        <v>rock</v>
      </c>
    </row>
    <row r="1632" spans="1:20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50"/>
        <v>265</v>
      </c>
      <c r="P1632">
        <f t="shared" si="151"/>
        <v>84.21</v>
      </c>
      <c r="Q1632" s="8">
        <f t="shared" si="152"/>
        <v>40939.837673611109</v>
      </c>
      <c r="R1632" s="8">
        <f t="shared" si="153"/>
        <v>40970.290972222225</v>
      </c>
      <c r="S1632" t="str">
        <f t="shared" si="154"/>
        <v>music</v>
      </c>
      <c r="T1632" t="str">
        <f t="shared" si="155"/>
        <v>rock</v>
      </c>
    </row>
    <row r="1633" spans="1:20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50"/>
        <v>156</v>
      </c>
      <c r="P1633">
        <f t="shared" si="151"/>
        <v>117.23</v>
      </c>
      <c r="Q1633" s="8">
        <f t="shared" si="152"/>
        <v>41164.859502314815</v>
      </c>
      <c r="R1633" s="8">
        <f t="shared" si="153"/>
        <v>41194.859502314815</v>
      </c>
      <c r="S1633" t="str">
        <f t="shared" si="154"/>
        <v>music</v>
      </c>
      <c r="T1633" t="str">
        <f t="shared" si="155"/>
        <v>rock</v>
      </c>
    </row>
    <row r="1634" spans="1:20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50"/>
        <v>102</v>
      </c>
      <c r="P1634">
        <f t="shared" si="151"/>
        <v>86.49</v>
      </c>
      <c r="Q1634" s="8">
        <f t="shared" si="152"/>
        <v>40750.340902777774</v>
      </c>
      <c r="R1634" s="8">
        <f t="shared" si="153"/>
        <v>40810.340902777774</v>
      </c>
      <c r="S1634" t="str">
        <f t="shared" si="154"/>
        <v>music</v>
      </c>
      <c r="T1634" t="str">
        <f t="shared" si="155"/>
        <v>rock</v>
      </c>
    </row>
    <row r="1635" spans="1:20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50"/>
        <v>100</v>
      </c>
      <c r="P1635">
        <f t="shared" si="151"/>
        <v>172.41</v>
      </c>
      <c r="Q1635" s="8">
        <f t="shared" si="152"/>
        <v>40896.883750000001</v>
      </c>
      <c r="R1635" s="8">
        <f t="shared" si="153"/>
        <v>40924.208333333336</v>
      </c>
      <c r="S1635" t="str">
        <f t="shared" si="154"/>
        <v>music</v>
      </c>
      <c r="T1635" t="str">
        <f t="shared" si="155"/>
        <v>rock</v>
      </c>
    </row>
    <row r="1636" spans="1:20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50"/>
        <v>101</v>
      </c>
      <c r="P1636">
        <f t="shared" si="151"/>
        <v>62.81</v>
      </c>
      <c r="Q1636" s="8">
        <f t="shared" si="152"/>
        <v>40658.189826388887</v>
      </c>
      <c r="R1636" s="8">
        <f t="shared" si="153"/>
        <v>40696.249305555553</v>
      </c>
      <c r="S1636" t="str">
        <f t="shared" si="154"/>
        <v>music</v>
      </c>
      <c r="T1636" t="str">
        <f t="shared" si="155"/>
        <v>rock</v>
      </c>
    </row>
    <row r="1637" spans="1:20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50"/>
        <v>125</v>
      </c>
      <c r="P1637">
        <f t="shared" si="151"/>
        <v>67.73</v>
      </c>
      <c r="Q1637" s="8">
        <f t="shared" si="152"/>
        <v>42502.868761574078</v>
      </c>
      <c r="R1637" s="8">
        <f t="shared" si="153"/>
        <v>42562.868761574078</v>
      </c>
      <c r="S1637" t="str">
        <f t="shared" si="154"/>
        <v>music</v>
      </c>
      <c r="T1637" t="str">
        <f t="shared" si="155"/>
        <v>rock</v>
      </c>
    </row>
    <row r="1638" spans="1:20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50"/>
        <v>104</v>
      </c>
      <c r="P1638">
        <f t="shared" si="151"/>
        <v>53.56</v>
      </c>
      <c r="Q1638" s="8">
        <f t="shared" si="152"/>
        <v>40663.08666666667</v>
      </c>
      <c r="R1638" s="8">
        <f t="shared" si="153"/>
        <v>40706.166666666664</v>
      </c>
      <c r="S1638" t="str">
        <f t="shared" si="154"/>
        <v>music</v>
      </c>
      <c r="T1638" t="str">
        <f t="shared" si="155"/>
        <v>rock</v>
      </c>
    </row>
    <row r="1639" spans="1:20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50"/>
        <v>104</v>
      </c>
      <c r="P1639">
        <f t="shared" si="151"/>
        <v>34.6</v>
      </c>
      <c r="Q1639" s="8">
        <f t="shared" si="152"/>
        <v>40122.751620370371</v>
      </c>
      <c r="R1639" s="8">
        <f t="shared" si="153"/>
        <v>40178.98541666667</v>
      </c>
      <c r="S1639" t="str">
        <f t="shared" si="154"/>
        <v>music</v>
      </c>
      <c r="T1639" t="str">
        <f t="shared" si="155"/>
        <v>rock</v>
      </c>
    </row>
    <row r="1640" spans="1:20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50"/>
        <v>105</v>
      </c>
      <c r="P1640">
        <f t="shared" si="151"/>
        <v>38.89</v>
      </c>
      <c r="Q1640" s="8">
        <f t="shared" si="152"/>
        <v>41288.68712962963</v>
      </c>
      <c r="R1640" s="8">
        <f t="shared" si="153"/>
        <v>41333.892361111109</v>
      </c>
      <c r="S1640" t="str">
        <f t="shared" si="154"/>
        <v>music</v>
      </c>
      <c r="T1640" t="str">
        <f t="shared" si="155"/>
        <v>rock</v>
      </c>
    </row>
    <row r="1641" spans="1:20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50"/>
        <v>100</v>
      </c>
      <c r="P1641">
        <f t="shared" si="151"/>
        <v>94.74</v>
      </c>
      <c r="Q1641" s="8">
        <f t="shared" si="152"/>
        <v>40941.652372685188</v>
      </c>
      <c r="R1641" s="8">
        <f t="shared" si="153"/>
        <v>40971.652372685188</v>
      </c>
      <c r="S1641" t="str">
        <f t="shared" si="154"/>
        <v>music</v>
      </c>
      <c r="T1641" t="str">
        <f t="shared" si="155"/>
        <v>rock</v>
      </c>
    </row>
    <row r="1642" spans="1:20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50"/>
        <v>170</v>
      </c>
      <c r="P1642">
        <f t="shared" si="151"/>
        <v>39.97</v>
      </c>
      <c r="Q1642" s="8">
        <f t="shared" si="152"/>
        <v>40379.23096064815</v>
      </c>
      <c r="R1642" s="8">
        <f t="shared" si="153"/>
        <v>40393.082638888889</v>
      </c>
      <c r="S1642" t="str">
        <f t="shared" si="154"/>
        <v>music</v>
      </c>
      <c r="T1642" t="str">
        <f t="shared" si="155"/>
        <v>rock</v>
      </c>
    </row>
    <row r="1643" spans="1:20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50"/>
        <v>101</v>
      </c>
      <c r="P1643">
        <f t="shared" si="151"/>
        <v>97.5</v>
      </c>
      <c r="Q1643" s="8">
        <f t="shared" si="152"/>
        <v>41962.596574074079</v>
      </c>
      <c r="R1643" s="8">
        <f t="shared" si="153"/>
        <v>41992.596574074079</v>
      </c>
      <c r="S1643" t="str">
        <f t="shared" si="154"/>
        <v>music</v>
      </c>
      <c r="T1643" t="str">
        <f t="shared" si="155"/>
        <v>pop</v>
      </c>
    </row>
    <row r="1644" spans="1:20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50"/>
        <v>100</v>
      </c>
      <c r="P1644">
        <f t="shared" si="151"/>
        <v>42.86</v>
      </c>
      <c r="Q1644" s="8">
        <f t="shared" si="152"/>
        <v>40688.024618055555</v>
      </c>
      <c r="R1644" s="8">
        <f t="shared" si="153"/>
        <v>40708.024618055555</v>
      </c>
      <c r="S1644" t="str">
        <f t="shared" si="154"/>
        <v>music</v>
      </c>
      <c r="T1644" t="str">
        <f t="shared" si="155"/>
        <v>pop</v>
      </c>
    </row>
    <row r="1645" spans="1:20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50"/>
        <v>125</v>
      </c>
      <c r="P1645">
        <f t="shared" si="151"/>
        <v>168.51</v>
      </c>
      <c r="Q1645" s="8">
        <f t="shared" si="152"/>
        <v>41146.824212962965</v>
      </c>
      <c r="R1645" s="8">
        <f t="shared" si="153"/>
        <v>41176.824212962965</v>
      </c>
      <c r="S1645" t="str">
        <f t="shared" si="154"/>
        <v>music</v>
      </c>
      <c r="T1645" t="str">
        <f t="shared" si="155"/>
        <v>pop</v>
      </c>
    </row>
    <row r="1646" spans="1:20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50"/>
        <v>110</v>
      </c>
      <c r="P1646">
        <f t="shared" si="151"/>
        <v>85.55</v>
      </c>
      <c r="Q1646" s="8">
        <f t="shared" si="152"/>
        <v>41175.05972222222</v>
      </c>
      <c r="R1646" s="8">
        <f t="shared" si="153"/>
        <v>41235.101388888892</v>
      </c>
      <c r="S1646" t="str">
        <f t="shared" si="154"/>
        <v>music</v>
      </c>
      <c r="T1646" t="str">
        <f t="shared" si="155"/>
        <v>pop</v>
      </c>
    </row>
    <row r="1647" spans="1:20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50"/>
        <v>111</v>
      </c>
      <c r="P1647">
        <f t="shared" si="151"/>
        <v>554</v>
      </c>
      <c r="Q1647" s="8">
        <f t="shared" si="152"/>
        <v>41521.617361111108</v>
      </c>
      <c r="R1647" s="8">
        <f t="shared" si="153"/>
        <v>41535.617361111108</v>
      </c>
      <c r="S1647" t="str">
        <f t="shared" si="154"/>
        <v>music</v>
      </c>
      <c r="T1647" t="str">
        <f t="shared" si="155"/>
        <v>pop</v>
      </c>
    </row>
    <row r="1648" spans="1:20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50"/>
        <v>110</v>
      </c>
      <c r="P1648">
        <f t="shared" si="151"/>
        <v>26.55</v>
      </c>
      <c r="Q1648" s="8">
        <f t="shared" si="152"/>
        <v>41833.450266203705</v>
      </c>
      <c r="R1648" s="8">
        <f t="shared" si="153"/>
        <v>41865.757638888892</v>
      </c>
      <c r="S1648" t="str">
        <f t="shared" si="154"/>
        <v>music</v>
      </c>
      <c r="T1648" t="str">
        <f t="shared" si="155"/>
        <v>pop</v>
      </c>
    </row>
    <row r="1649" spans="1:20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50"/>
        <v>105</v>
      </c>
      <c r="P1649">
        <f t="shared" si="151"/>
        <v>113.83</v>
      </c>
      <c r="Q1649" s="8">
        <f t="shared" si="152"/>
        <v>41039.409456018519</v>
      </c>
      <c r="R1649" s="8">
        <f t="shared" si="153"/>
        <v>41069.409456018519</v>
      </c>
      <c r="S1649" t="str">
        <f t="shared" si="154"/>
        <v>music</v>
      </c>
      <c r="T1649" t="str">
        <f t="shared" si="155"/>
        <v>pop</v>
      </c>
    </row>
    <row r="1650" spans="1:20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50"/>
        <v>125</v>
      </c>
      <c r="P1650">
        <f t="shared" si="151"/>
        <v>32.01</v>
      </c>
      <c r="Q1650" s="8">
        <f t="shared" si="152"/>
        <v>40592.704652777778</v>
      </c>
      <c r="R1650" s="8">
        <f t="shared" si="153"/>
        <v>40622.662986111114</v>
      </c>
      <c r="S1650" t="str">
        <f t="shared" si="154"/>
        <v>music</v>
      </c>
      <c r="T1650" t="str">
        <f t="shared" si="155"/>
        <v>pop</v>
      </c>
    </row>
    <row r="1651" spans="1:20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50"/>
        <v>101</v>
      </c>
      <c r="P1651">
        <f t="shared" si="151"/>
        <v>47.19</v>
      </c>
      <c r="Q1651" s="8">
        <f t="shared" si="152"/>
        <v>41737.684664351851</v>
      </c>
      <c r="R1651" s="8">
        <f t="shared" si="153"/>
        <v>41782.684664351851</v>
      </c>
      <c r="S1651" t="str">
        <f t="shared" si="154"/>
        <v>music</v>
      </c>
      <c r="T1651" t="str">
        <f t="shared" si="155"/>
        <v>pop</v>
      </c>
    </row>
    <row r="1652" spans="1:20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50"/>
        <v>142</v>
      </c>
      <c r="P1652">
        <f t="shared" si="151"/>
        <v>88.47</v>
      </c>
      <c r="Q1652" s="8">
        <f t="shared" si="152"/>
        <v>41526.435613425929</v>
      </c>
      <c r="R1652" s="8">
        <f t="shared" si="153"/>
        <v>41556.435613425929</v>
      </c>
      <c r="S1652" t="str">
        <f t="shared" si="154"/>
        <v>music</v>
      </c>
      <c r="T1652" t="str">
        <f t="shared" si="155"/>
        <v>pop</v>
      </c>
    </row>
    <row r="1653" spans="1:20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50"/>
        <v>101</v>
      </c>
      <c r="P1653">
        <f t="shared" si="151"/>
        <v>100.75</v>
      </c>
      <c r="Q1653" s="8">
        <f t="shared" si="152"/>
        <v>40625.900694444441</v>
      </c>
      <c r="R1653" s="8">
        <f t="shared" si="153"/>
        <v>40659.290972222225</v>
      </c>
      <c r="S1653" t="str">
        <f t="shared" si="154"/>
        <v>music</v>
      </c>
      <c r="T1653" t="str">
        <f t="shared" si="155"/>
        <v>pop</v>
      </c>
    </row>
    <row r="1654" spans="1:20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50"/>
        <v>101</v>
      </c>
      <c r="P1654">
        <f t="shared" si="151"/>
        <v>64.709999999999994</v>
      </c>
      <c r="Q1654" s="8">
        <f t="shared" si="152"/>
        <v>41572.492974537039</v>
      </c>
      <c r="R1654" s="8">
        <f t="shared" si="153"/>
        <v>41602.534641203703</v>
      </c>
      <c r="S1654" t="str">
        <f t="shared" si="154"/>
        <v>music</v>
      </c>
      <c r="T1654" t="str">
        <f t="shared" si="155"/>
        <v>pop</v>
      </c>
    </row>
    <row r="1655" spans="1:20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50"/>
        <v>174</v>
      </c>
      <c r="P1655">
        <f t="shared" si="151"/>
        <v>51.85</v>
      </c>
      <c r="Q1655" s="8">
        <f t="shared" si="152"/>
        <v>40626.834444444445</v>
      </c>
      <c r="R1655" s="8">
        <f t="shared" si="153"/>
        <v>40657.834444444445</v>
      </c>
      <c r="S1655" t="str">
        <f t="shared" si="154"/>
        <v>music</v>
      </c>
      <c r="T1655" t="str">
        <f t="shared" si="155"/>
        <v>pop</v>
      </c>
    </row>
    <row r="1656" spans="1:20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50"/>
        <v>120</v>
      </c>
      <c r="P1656">
        <f t="shared" si="151"/>
        <v>38.79</v>
      </c>
      <c r="Q1656" s="8">
        <f t="shared" si="152"/>
        <v>40987.890740740739</v>
      </c>
      <c r="R1656" s="8">
        <f t="shared" si="153"/>
        <v>41017.890740740739</v>
      </c>
      <c r="S1656" t="str">
        <f t="shared" si="154"/>
        <v>music</v>
      </c>
      <c r="T1656" t="str">
        <f t="shared" si="155"/>
        <v>pop</v>
      </c>
    </row>
    <row r="1657" spans="1:20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50"/>
        <v>143</v>
      </c>
      <c r="P1657">
        <f t="shared" si="151"/>
        <v>44.65</v>
      </c>
      <c r="Q1657" s="8">
        <f t="shared" si="152"/>
        <v>40974.791898148149</v>
      </c>
      <c r="R1657" s="8">
        <f t="shared" si="153"/>
        <v>41004.750231481477</v>
      </c>
      <c r="S1657" t="str">
        <f t="shared" si="154"/>
        <v>music</v>
      </c>
      <c r="T1657" t="str">
        <f t="shared" si="155"/>
        <v>pop</v>
      </c>
    </row>
    <row r="1658" spans="1:20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50"/>
        <v>100</v>
      </c>
      <c r="P1658">
        <f t="shared" si="151"/>
        <v>156.77000000000001</v>
      </c>
      <c r="Q1658" s="8">
        <f t="shared" si="152"/>
        <v>41226.928842592592</v>
      </c>
      <c r="R1658" s="8">
        <f t="shared" si="153"/>
        <v>41256.928842592592</v>
      </c>
      <c r="S1658" t="str">
        <f t="shared" si="154"/>
        <v>music</v>
      </c>
      <c r="T1658" t="str">
        <f t="shared" si="155"/>
        <v>pop</v>
      </c>
    </row>
    <row r="1659" spans="1:20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50"/>
        <v>105</v>
      </c>
      <c r="P1659">
        <f t="shared" si="151"/>
        <v>118.7</v>
      </c>
      <c r="Q1659" s="8">
        <f t="shared" si="152"/>
        <v>41023.782037037039</v>
      </c>
      <c r="R1659" s="8">
        <f t="shared" si="153"/>
        <v>41053.782037037039</v>
      </c>
      <c r="S1659" t="str">
        <f t="shared" si="154"/>
        <v>music</v>
      </c>
      <c r="T1659" t="str">
        <f t="shared" si="155"/>
        <v>pop</v>
      </c>
    </row>
    <row r="1660" spans="1:20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50"/>
        <v>132</v>
      </c>
      <c r="P1660">
        <f t="shared" si="151"/>
        <v>74.150000000000006</v>
      </c>
      <c r="Q1660" s="8">
        <f t="shared" si="152"/>
        <v>41223.22184027778</v>
      </c>
      <c r="R1660" s="8">
        <f t="shared" si="153"/>
        <v>41261.597222222219</v>
      </c>
      <c r="S1660" t="str">
        <f t="shared" si="154"/>
        <v>music</v>
      </c>
      <c r="T1660" t="str">
        <f t="shared" si="155"/>
        <v>pop</v>
      </c>
    </row>
    <row r="1661" spans="1:20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50"/>
        <v>113</v>
      </c>
      <c r="P1661">
        <f t="shared" si="151"/>
        <v>12.53</v>
      </c>
      <c r="Q1661" s="8">
        <f t="shared" si="152"/>
        <v>41596.913437499999</v>
      </c>
      <c r="R1661" s="8">
        <f t="shared" si="153"/>
        <v>41625.5</v>
      </c>
      <c r="S1661" t="str">
        <f t="shared" si="154"/>
        <v>music</v>
      </c>
      <c r="T1661" t="str">
        <f t="shared" si="155"/>
        <v>pop</v>
      </c>
    </row>
    <row r="1662" spans="1:20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50"/>
        <v>1254</v>
      </c>
      <c r="P1662">
        <f t="shared" si="151"/>
        <v>27.86</v>
      </c>
      <c r="Q1662" s="8">
        <f t="shared" si="152"/>
        <v>42459.693865740745</v>
      </c>
      <c r="R1662" s="8">
        <f t="shared" si="153"/>
        <v>42490.915972222225</v>
      </c>
      <c r="S1662" t="str">
        <f t="shared" si="154"/>
        <v>music</v>
      </c>
      <c r="T1662" t="str">
        <f t="shared" si="155"/>
        <v>pop</v>
      </c>
    </row>
    <row r="1663" spans="1:20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50"/>
        <v>103</v>
      </c>
      <c r="P1663">
        <f t="shared" si="151"/>
        <v>80.180000000000007</v>
      </c>
      <c r="Q1663" s="8">
        <f t="shared" si="152"/>
        <v>42343.998043981483</v>
      </c>
      <c r="R1663" s="8">
        <f t="shared" si="153"/>
        <v>42386.875</v>
      </c>
      <c r="S1663" t="str">
        <f t="shared" si="154"/>
        <v>music</v>
      </c>
      <c r="T1663" t="str">
        <f t="shared" si="155"/>
        <v>pop</v>
      </c>
    </row>
    <row r="1664" spans="1:20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50"/>
        <v>103</v>
      </c>
      <c r="P1664">
        <f t="shared" si="151"/>
        <v>132.44</v>
      </c>
      <c r="Q1664" s="8">
        <f t="shared" si="152"/>
        <v>40848.198333333334</v>
      </c>
      <c r="R1664" s="8">
        <f t="shared" si="153"/>
        <v>40908.239999999998</v>
      </c>
      <c r="S1664" t="str">
        <f t="shared" si="154"/>
        <v>music</v>
      </c>
      <c r="T1664" t="str">
        <f t="shared" si="155"/>
        <v>pop</v>
      </c>
    </row>
    <row r="1665" spans="1:20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50"/>
        <v>108</v>
      </c>
      <c r="P1665">
        <f t="shared" si="151"/>
        <v>33.75</v>
      </c>
      <c r="Q1665" s="8">
        <f t="shared" si="152"/>
        <v>42006.02207175926</v>
      </c>
      <c r="R1665" s="8">
        <f t="shared" si="153"/>
        <v>42036.02207175926</v>
      </c>
      <c r="S1665" t="str">
        <f t="shared" si="154"/>
        <v>music</v>
      </c>
      <c r="T1665" t="str">
        <f t="shared" si="155"/>
        <v>pop</v>
      </c>
    </row>
    <row r="1666" spans="1:20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50"/>
        <v>122</v>
      </c>
      <c r="P1666">
        <f t="shared" si="151"/>
        <v>34.380000000000003</v>
      </c>
      <c r="Q1666" s="8">
        <f t="shared" si="152"/>
        <v>40939.761782407404</v>
      </c>
      <c r="R1666" s="8">
        <f t="shared" si="153"/>
        <v>40984.165972222225</v>
      </c>
      <c r="S1666" t="str">
        <f t="shared" si="154"/>
        <v>music</v>
      </c>
      <c r="T1666" t="str">
        <f t="shared" si="155"/>
        <v>pop</v>
      </c>
    </row>
    <row r="1667" spans="1:20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56">ROUND(E1667/D1667*100,0)</f>
        <v>119</v>
      </c>
      <c r="P1667">
        <f t="shared" ref="P1667:P1730" si="157">ROUND(E1667/L1667,2)</f>
        <v>44.96</v>
      </c>
      <c r="Q1667" s="8">
        <f t="shared" ref="Q1667:Q1730" si="158">(((J1667/60)/60)/24)+DATE(1970,1,1)</f>
        <v>40564.649456018517</v>
      </c>
      <c r="R1667" s="8">
        <f t="shared" ref="R1667:R1730" si="159">(((I1667/60)/60)/24)+DATE(1970,1,1)</f>
        <v>40596.125</v>
      </c>
      <c r="S1667" t="str">
        <f t="shared" ref="S1667:S1730" si="160">LEFT(N1667,SEARCH("/",N1667)-1)</f>
        <v>music</v>
      </c>
      <c r="T1667" t="str">
        <f t="shared" ref="T1667:T1730" si="161">RIGHT(N1667,LEN(N1667)-SEARCH("/",N1667))</f>
        <v>pop</v>
      </c>
    </row>
    <row r="1668" spans="1:20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56"/>
        <v>161</v>
      </c>
      <c r="P1668">
        <f t="shared" si="157"/>
        <v>41.04</v>
      </c>
      <c r="Q1668" s="8">
        <f t="shared" si="158"/>
        <v>41331.253159722226</v>
      </c>
      <c r="R1668" s="8">
        <f t="shared" si="159"/>
        <v>41361.211493055554</v>
      </c>
      <c r="S1668" t="str">
        <f t="shared" si="160"/>
        <v>music</v>
      </c>
      <c r="T1668" t="str">
        <f t="shared" si="161"/>
        <v>pop</v>
      </c>
    </row>
    <row r="1669" spans="1:20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56"/>
        <v>127</v>
      </c>
      <c r="P1669">
        <f t="shared" si="157"/>
        <v>52.6</v>
      </c>
      <c r="Q1669" s="8">
        <f t="shared" si="158"/>
        <v>41682.0705787037</v>
      </c>
      <c r="R1669" s="8">
        <f t="shared" si="159"/>
        <v>41709.290972222225</v>
      </c>
      <c r="S1669" t="str">
        <f t="shared" si="160"/>
        <v>music</v>
      </c>
      <c r="T1669" t="str">
        <f t="shared" si="161"/>
        <v>pop</v>
      </c>
    </row>
    <row r="1670" spans="1:20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56"/>
        <v>103</v>
      </c>
      <c r="P1670">
        <f t="shared" si="157"/>
        <v>70.78</v>
      </c>
      <c r="Q1670" s="8">
        <f t="shared" si="158"/>
        <v>40845.14975694444</v>
      </c>
      <c r="R1670" s="8">
        <f t="shared" si="159"/>
        <v>40875.191423611112</v>
      </c>
      <c r="S1670" t="str">
        <f t="shared" si="160"/>
        <v>music</v>
      </c>
      <c r="T1670" t="str">
        <f t="shared" si="161"/>
        <v>pop</v>
      </c>
    </row>
    <row r="1671" spans="1:20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56"/>
        <v>140</v>
      </c>
      <c r="P1671">
        <f t="shared" si="157"/>
        <v>53.75</v>
      </c>
      <c r="Q1671" s="8">
        <f t="shared" si="158"/>
        <v>42461.885138888887</v>
      </c>
      <c r="R1671" s="8">
        <f t="shared" si="159"/>
        <v>42521.885138888887</v>
      </c>
      <c r="S1671" t="str">
        <f t="shared" si="160"/>
        <v>music</v>
      </c>
      <c r="T1671" t="str">
        <f t="shared" si="161"/>
        <v>pop</v>
      </c>
    </row>
    <row r="1672" spans="1:20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56"/>
        <v>103</v>
      </c>
      <c r="P1672">
        <f t="shared" si="157"/>
        <v>44.61</v>
      </c>
      <c r="Q1672" s="8">
        <f t="shared" si="158"/>
        <v>40313.930543981485</v>
      </c>
      <c r="R1672" s="8">
        <f t="shared" si="159"/>
        <v>40364.166666666664</v>
      </c>
      <c r="S1672" t="str">
        <f t="shared" si="160"/>
        <v>music</v>
      </c>
      <c r="T1672" t="str">
        <f t="shared" si="161"/>
        <v>pop</v>
      </c>
    </row>
    <row r="1673" spans="1:20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56"/>
        <v>101</v>
      </c>
      <c r="P1673">
        <f t="shared" si="157"/>
        <v>26.15</v>
      </c>
      <c r="Q1673" s="8">
        <f t="shared" si="158"/>
        <v>42553.54414351852</v>
      </c>
      <c r="R1673" s="8">
        <f t="shared" si="159"/>
        <v>42583.54414351852</v>
      </c>
      <c r="S1673" t="str">
        <f t="shared" si="160"/>
        <v>music</v>
      </c>
      <c r="T1673" t="str">
        <f t="shared" si="161"/>
        <v>pop</v>
      </c>
    </row>
    <row r="1674" spans="1:20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56"/>
        <v>113</v>
      </c>
      <c r="P1674">
        <f t="shared" si="157"/>
        <v>39.18</v>
      </c>
      <c r="Q1674" s="8">
        <f t="shared" si="158"/>
        <v>41034.656597222223</v>
      </c>
      <c r="R1674" s="8">
        <f t="shared" si="159"/>
        <v>41064.656597222223</v>
      </c>
      <c r="S1674" t="str">
        <f t="shared" si="160"/>
        <v>music</v>
      </c>
      <c r="T1674" t="str">
        <f t="shared" si="161"/>
        <v>pop</v>
      </c>
    </row>
    <row r="1675" spans="1:20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56"/>
        <v>128</v>
      </c>
      <c r="P1675">
        <f t="shared" si="157"/>
        <v>45.59</v>
      </c>
      <c r="Q1675" s="8">
        <f t="shared" si="158"/>
        <v>42039.878379629634</v>
      </c>
      <c r="R1675" s="8">
        <f t="shared" si="159"/>
        <v>42069.878379629634</v>
      </c>
      <c r="S1675" t="str">
        <f t="shared" si="160"/>
        <v>music</v>
      </c>
      <c r="T1675" t="str">
        <f t="shared" si="161"/>
        <v>pop</v>
      </c>
    </row>
    <row r="1676" spans="1:20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56"/>
        <v>202</v>
      </c>
      <c r="P1676">
        <f t="shared" si="157"/>
        <v>89.25</v>
      </c>
      <c r="Q1676" s="8">
        <f t="shared" si="158"/>
        <v>42569.605393518519</v>
      </c>
      <c r="R1676" s="8">
        <f t="shared" si="159"/>
        <v>42600.290972222225</v>
      </c>
      <c r="S1676" t="str">
        <f t="shared" si="160"/>
        <v>music</v>
      </c>
      <c r="T1676" t="str">
        <f t="shared" si="161"/>
        <v>pop</v>
      </c>
    </row>
    <row r="1677" spans="1:20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56"/>
        <v>137</v>
      </c>
      <c r="P1677">
        <f t="shared" si="157"/>
        <v>40.42</v>
      </c>
      <c r="Q1677" s="8">
        <f t="shared" si="158"/>
        <v>40802.733101851853</v>
      </c>
      <c r="R1677" s="8">
        <f t="shared" si="159"/>
        <v>40832.918749999997</v>
      </c>
      <c r="S1677" t="str">
        <f t="shared" si="160"/>
        <v>music</v>
      </c>
      <c r="T1677" t="str">
        <f t="shared" si="161"/>
        <v>pop</v>
      </c>
    </row>
    <row r="1678" spans="1:20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56"/>
        <v>115</v>
      </c>
      <c r="P1678">
        <f t="shared" si="157"/>
        <v>82.38</v>
      </c>
      <c r="Q1678" s="8">
        <f t="shared" si="158"/>
        <v>40973.72623842593</v>
      </c>
      <c r="R1678" s="8">
        <f t="shared" si="159"/>
        <v>41020.165972222225</v>
      </c>
      <c r="S1678" t="str">
        <f t="shared" si="160"/>
        <v>music</v>
      </c>
      <c r="T1678" t="str">
        <f t="shared" si="161"/>
        <v>pop</v>
      </c>
    </row>
    <row r="1679" spans="1:20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56"/>
        <v>112</v>
      </c>
      <c r="P1679">
        <f t="shared" si="157"/>
        <v>159.52000000000001</v>
      </c>
      <c r="Q1679" s="8">
        <f t="shared" si="158"/>
        <v>42416.407129629632</v>
      </c>
      <c r="R1679" s="8">
        <f t="shared" si="159"/>
        <v>42476.249305555553</v>
      </c>
      <c r="S1679" t="str">
        <f t="shared" si="160"/>
        <v>music</v>
      </c>
      <c r="T1679" t="str">
        <f t="shared" si="161"/>
        <v>pop</v>
      </c>
    </row>
    <row r="1680" spans="1:20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56"/>
        <v>118</v>
      </c>
      <c r="P1680">
        <f t="shared" si="157"/>
        <v>36.24</v>
      </c>
      <c r="Q1680" s="8">
        <f t="shared" si="158"/>
        <v>41662.854988425926</v>
      </c>
      <c r="R1680" s="8">
        <f t="shared" si="159"/>
        <v>41676.854988425926</v>
      </c>
      <c r="S1680" t="str">
        <f t="shared" si="160"/>
        <v>music</v>
      </c>
      <c r="T1680" t="str">
        <f t="shared" si="161"/>
        <v>pop</v>
      </c>
    </row>
    <row r="1681" spans="1:20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56"/>
        <v>175</v>
      </c>
      <c r="P1681">
        <f t="shared" si="157"/>
        <v>62.5</v>
      </c>
      <c r="Q1681" s="8">
        <f t="shared" si="158"/>
        <v>40723.068807870368</v>
      </c>
      <c r="R1681" s="8">
        <f t="shared" si="159"/>
        <v>40746.068807870368</v>
      </c>
      <c r="S1681" t="str">
        <f t="shared" si="160"/>
        <v>music</v>
      </c>
      <c r="T1681" t="str">
        <f t="shared" si="161"/>
        <v>pop</v>
      </c>
    </row>
    <row r="1682" spans="1:20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56"/>
        <v>118</v>
      </c>
      <c r="P1682">
        <f t="shared" si="157"/>
        <v>47</v>
      </c>
      <c r="Q1682" s="8">
        <f t="shared" si="158"/>
        <v>41802.757719907408</v>
      </c>
      <c r="R1682" s="8">
        <f t="shared" si="159"/>
        <v>41832.757719907408</v>
      </c>
      <c r="S1682" t="str">
        <f t="shared" si="160"/>
        <v>music</v>
      </c>
      <c r="T1682" t="str">
        <f t="shared" si="161"/>
        <v>pop</v>
      </c>
    </row>
    <row r="1683" spans="1:20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56"/>
        <v>101</v>
      </c>
      <c r="P1683">
        <f t="shared" si="157"/>
        <v>74.58</v>
      </c>
      <c r="Q1683" s="8">
        <f t="shared" si="158"/>
        <v>42774.121342592596</v>
      </c>
      <c r="R1683" s="8">
        <f t="shared" si="159"/>
        <v>42823.083333333328</v>
      </c>
      <c r="S1683" t="str">
        <f t="shared" si="160"/>
        <v>music</v>
      </c>
      <c r="T1683" t="str">
        <f t="shared" si="161"/>
        <v>faith</v>
      </c>
    </row>
    <row r="1684" spans="1:20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56"/>
        <v>0</v>
      </c>
      <c r="P1684" t="e">
        <f t="shared" si="157"/>
        <v>#DIV/0!</v>
      </c>
      <c r="Q1684" s="8">
        <f t="shared" si="158"/>
        <v>42779.21365740741</v>
      </c>
      <c r="R1684" s="8">
        <f t="shared" si="159"/>
        <v>42839.171990740739</v>
      </c>
      <c r="S1684" t="str">
        <f t="shared" si="160"/>
        <v>music</v>
      </c>
      <c r="T1684" t="str">
        <f t="shared" si="161"/>
        <v>faith</v>
      </c>
    </row>
    <row r="1685" spans="1:20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56"/>
        <v>22</v>
      </c>
      <c r="P1685">
        <f t="shared" si="157"/>
        <v>76</v>
      </c>
      <c r="Q1685" s="8">
        <f t="shared" si="158"/>
        <v>42808.781689814816</v>
      </c>
      <c r="R1685" s="8">
        <f t="shared" si="159"/>
        <v>42832.781689814816</v>
      </c>
      <c r="S1685" t="str">
        <f t="shared" si="160"/>
        <v>music</v>
      </c>
      <c r="T1685" t="str">
        <f t="shared" si="161"/>
        <v>faith</v>
      </c>
    </row>
    <row r="1686" spans="1:20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56"/>
        <v>109</v>
      </c>
      <c r="P1686">
        <f t="shared" si="157"/>
        <v>86.44</v>
      </c>
      <c r="Q1686" s="8">
        <f t="shared" si="158"/>
        <v>42783.815289351856</v>
      </c>
      <c r="R1686" s="8">
        <f t="shared" si="159"/>
        <v>42811.773622685185</v>
      </c>
      <c r="S1686" t="str">
        <f t="shared" si="160"/>
        <v>music</v>
      </c>
      <c r="T1686" t="str">
        <f t="shared" si="161"/>
        <v>faith</v>
      </c>
    </row>
    <row r="1687" spans="1:20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56"/>
        <v>103</v>
      </c>
      <c r="P1687">
        <f t="shared" si="157"/>
        <v>24</v>
      </c>
      <c r="Q1687" s="8">
        <f t="shared" si="158"/>
        <v>42788.2502662037</v>
      </c>
      <c r="R1687" s="8">
        <f t="shared" si="159"/>
        <v>42818.208599537036</v>
      </c>
      <c r="S1687" t="str">
        <f t="shared" si="160"/>
        <v>music</v>
      </c>
      <c r="T1687" t="str">
        <f t="shared" si="161"/>
        <v>faith</v>
      </c>
    </row>
    <row r="1688" spans="1:20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56"/>
        <v>0</v>
      </c>
      <c r="P1688">
        <f t="shared" si="157"/>
        <v>18</v>
      </c>
      <c r="Q1688" s="8">
        <f t="shared" si="158"/>
        <v>42792.843969907408</v>
      </c>
      <c r="R1688" s="8">
        <f t="shared" si="159"/>
        <v>42852.802303240736</v>
      </c>
      <c r="S1688" t="str">
        <f t="shared" si="160"/>
        <v>music</v>
      </c>
      <c r="T1688" t="str">
        <f t="shared" si="161"/>
        <v>faith</v>
      </c>
    </row>
    <row r="1689" spans="1:20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56"/>
        <v>31</v>
      </c>
      <c r="P1689">
        <f t="shared" si="157"/>
        <v>80.13</v>
      </c>
      <c r="Q1689" s="8">
        <f t="shared" si="158"/>
        <v>42802.046817129631</v>
      </c>
      <c r="R1689" s="8">
        <f t="shared" si="159"/>
        <v>42835.84375</v>
      </c>
      <c r="S1689" t="str">
        <f t="shared" si="160"/>
        <v>music</v>
      </c>
      <c r="T1689" t="str">
        <f t="shared" si="161"/>
        <v>faith</v>
      </c>
    </row>
    <row r="1690" spans="1:20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56"/>
        <v>44</v>
      </c>
      <c r="P1690">
        <f t="shared" si="157"/>
        <v>253.14</v>
      </c>
      <c r="Q1690" s="8">
        <f t="shared" si="158"/>
        <v>42804.534652777773</v>
      </c>
      <c r="R1690" s="8">
        <f t="shared" si="159"/>
        <v>42834.492986111116</v>
      </c>
      <c r="S1690" t="str">
        <f t="shared" si="160"/>
        <v>music</v>
      </c>
      <c r="T1690" t="str">
        <f t="shared" si="161"/>
        <v>faith</v>
      </c>
    </row>
    <row r="1691" spans="1:20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56"/>
        <v>100</v>
      </c>
      <c r="P1691">
        <f t="shared" si="157"/>
        <v>171.43</v>
      </c>
      <c r="Q1691" s="8">
        <f t="shared" si="158"/>
        <v>42780.942476851851</v>
      </c>
      <c r="R1691" s="8">
        <f t="shared" si="159"/>
        <v>42810.900810185187</v>
      </c>
      <c r="S1691" t="str">
        <f t="shared" si="160"/>
        <v>music</v>
      </c>
      <c r="T1691" t="str">
        <f t="shared" si="161"/>
        <v>faith</v>
      </c>
    </row>
    <row r="1692" spans="1:20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56"/>
        <v>25</v>
      </c>
      <c r="P1692">
        <f t="shared" si="157"/>
        <v>57.73</v>
      </c>
      <c r="Q1692" s="8">
        <f t="shared" si="158"/>
        <v>42801.43104166667</v>
      </c>
      <c r="R1692" s="8">
        <f t="shared" si="159"/>
        <v>42831.389374999999</v>
      </c>
      <c r="S1692" t="str">
        <f t="shared" si="160"/>
        <v>music</v>
      </c>
      <c r="T1692" t="str">
        <f t="shared" si="161"/>
        <v>faith</v>
      </c>
    </row>
    <row r="1693" spans="1:20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56"/>
        <v>33</v>
      </c>
      <c r="P1693">
        <f t="shared" si="157"/>
        <v>264.26</v>
      </c>
      <c r="Q1693" s="8">
        <f t="shared" si="158"/>
        <v>42795.701481481476</v>
      </c>
      <c r="R1693" s="8">
        <f t="shared" si="159"/>
        <v>42828.041666666672</v>
      </c>
      <c r="S1693" t="str">
        <f t="shared" si="160"/>
        <v>music</v>
      </c>
      <c r="T1693" t="str">
        <f t="shared" si="161"/>
        <v>faith</v>
      </c>
    </row>
    <row r="1694" spans="1:20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56"/>
        <v>48</v>
      </c>
      <c r="P1694">
        <f t="shared" si="157"/>
        <v>159.33000000000001</v>
      </c>
      <c r="Q1694" s="8">
        <f t="shared" si="158"/>
        <v>42788.151238425926</v>
      </c>
      <c r="R1694" s="8">
        <f t="shared" si="159"/>
        <v>42820.999305555553</v>
      </c>
      <c r="S1694" t="str">
        <f t="shared" si="160"/>
        <v>music</v>
      </c>
      <c r="T1694" t="str">
        <f t="shared" si="161"/>
        <v>faith</v>
      </c>
    </row>
    <row r="1695" spans="1:20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56"/>
        <v>9</v>
      </c>
      <c r="P1695">
        <f t="shared" si="157"/>
        <v>35</v>
      </c>
      <c r="Q1695" s="8">
        <f t="shared" si="158"/>
        <v>42803.920277777783</v>
      </c>
      <c r="R1695" s="8">
        <f t="shared" si="159"/>
        <v>42834.833333333328</v>
      </c>
      <c r="S1695" t="str">
        <f t="shared" si="160"/>
        <v>music</v>
      </c>
      <c r="T1695" t="str">
        <f t="shared" si="161"/>
        <v>faith</v>
      </c>
    </row>
    <row r="1696" spans="1:20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56"/>
        <v>0</v>
      </c>
      <c r="P1696">
        <f t="shared" si="157"/>
        <v>5</v>
      </c>
      <c r="Q1696" s="8">
        <f t="shared" si="158"/>
        <v>42791.669837962967</v>
      </c>
      <c r="R1696" s="8">
        <f t="shared" si="159"/>
        <v>42821.191666666666</v>
      </c>
      <c r="S1696" t="str">
        <f t="shared" si="160"/>
        <v>music</v>
      </c>
      <c r="T1696" t="str">
        <f t="shared" si="161"/>
        <v>faith</v>
      </c>
    </row>
    <row r="1697" spans="1:20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56"/>
        <v>12</v>
      </c>
      <c r="P1697">
        <f t="shared" si="157"/>
        <v>61.09</v>
      </c>
      <c r="Q1697" s="8">
        <f t="shared" si="158"/>
        <v>42801.031412037039</v>
      </c>
      <c r="R1697" s="8">
        <f t="shared" si="159"/>
        <v>42835.041666666672</v>
      </c>
      <c r="S1697" t="str">
        <f t="shared" si="160"/>
        <v>music</v>
      </c>
      <c r="T1697" t="str">
        <f t="shared" si="161"/>
        <v>faith</v>
      </c>
    </row>
    <row r="1698" spans="1:20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56"/>
        <v>0</v>
      </c>
      <c r="P1698" t="e">
        <f t="shared" si="157"/>
        <v>#DIV/0!</v>
      </c>
      <c r="Q1698" s="8">
        <f t="shared" si="158"/>
        <v>42796.069571759261</v>
      </c>
      <c r="R1698" s="8">
        <f t="shared" si="159"/>
        <v>42826.027905092589</v>
      </c>
      <c r="S1698" t="str">
        <f t="shared" si="160"/>
        <v>music</v>
      </c>
      <c r="T1698" t="str">
        <f t="shared" si="161"/>
        <v>faith</v>
      </c>
    </row>
    <row r="1699" spans="1:20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56"/>
        <v>20</v>
      </c>
      <c r="P1699">
        <f t="shared" si="157"/>
        <v>114.82</v>
      </c>
      <c r="Q1699" s="8">
        <f t="shared" si="158"/>
        <v>42805.032962962956</v>
      </c>
      <c r="R1699" s="8">
        <f t="shared" si="159"/>
        <v>42834.991296296299</v>
      </c>
      <c r="S1699" t="str">
        <f t="shared" si="160"/>
        <v>music</v>
      </c>
      <c r="T1699" t="str">
        <f t="shared" si="161"/>
        <v>faith</v>
      </c>
    </row>
    <row r="1700" spans="1:20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56"/>
        <v>0</v>
      </c>
      <c r="P1700" t="e">
        <f t="shared" si="157"/>
        <v>#DIV/0!</v>
      </c>
      <c r="Q1700" s="8">
        <f t="shared" si="158"/>
        <v>42796.207870370374</v>
      </c>
      <c r="R1700" s="8">
        <f t="shared" si="159"/>
        <v>42820.147916666669</v>
      </c>
      <c r="S1700" t="str">
        <f t="shared" si="160"/>
        <v>music</v>
      </c>
      <c r="T1700" t="str">
        <f t="shared" si="161"/>
        <v>faith</v>
      </c>
    </row>
    <row r="1701" spans="1:20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56"/>
        <v>4</v>
      </c>
      <c r="P1701">
        <f t="shared" si="157"/>
        <v>54</v>
      </c>
      <c r="Q1701" s="8">
        <f t="shared" si="158"/>
        <v>42806.863946759258</v>
      </c>
      <c r="R1701" s="8">
        <f t="shared" si="159"/>
        <v>42836.863946759258</v>
      </c>
      <c r="S1701" t="str">
        <f t="shared" si="160"/>
        <v>music</v>
      </c>
      <c r="T1701" t="str">
        <f t="shared" si="161"/>
        <v>faith</v>
      </c>
    </row>
    <row r="1702" spans="1:20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56"/>
        <v>26</v>
      </c>
      <c r="P1702">
        <f t="shared" si="157"/>
        <v>65.97</v>
      </c>
      <c r="Q1702" s="8">
        <f t="shared" si="158"/>
        <v>42796.071643518517</v>
      </c>
      <c r="R1702" s="8">
        <f t="shared" si="159"/>
        <v>42826.166666666672</v>
      </c>
      <c r="S1702" t="str">
        <f t="shared" si="160"/>
        <v>music</v>
      </c>
      <c r="T1702" t="str">
        <f t="shared" si="161"/>
        <v>faith</v>
      </c>
    </row>
    <row r="1703" spans="1:20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56"/>
        <v>0</v>
      </c>
      <c r="P1703">
        <f t="shared" si="157"/>
        <v>5</v>
      </c>
      <c r="Q1703" s="8">
        <f t="shared" si="158"/>
        <v>41989.664409722223</v>
      </c>
      <c r="R1703" s="8">
        <f t="shared" si="159"/>
        <v>42019.664409722223</v>
      </c>
      <c r="S1703" t="str">
        <f t="shared" si="160"/>
        <v>music</v>
      </c>
      <c r="T1703" t="str">
        <f t="shared" si="161"/>
        <v>faith</v>
      </c>
    </row>
    <row r="1704" spans="1:20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56"/>
        <v>0</v>
      </c>
      <c r="P1704">
        <f t="shared" si="157"/>
        <v>1</v>
      </c>
      <c r="Q1704" s="8">
        <f t="shared" si="158"/>
        <v>42063.869791666672</v>
      </c>
      <c r="R1704" s="8">
        <f t="shared" si="159"/>
        <v>42093.828125</v>
      </c>
      <c r="S1704" t="str">
        <f t="shared" si="160"/>
        <v>music</v>
      </c>
      <c r="T1704" t="str">
        <f t="shared" si="161"/>
        <v>faith</v>
      </c>
    </row>
    <row r="1705" spans="1:20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56"/>
        <v>1</v>
      </c>
      <c r="P1705">
        <f t="shared" si="157"/>
        <v>25.5</v>
      </c>
      <c r="Q1705" s="8">
        <f t="shared" si="158"/>
        <v>42187.281678240746</v>
      </c>
      <c r="R1705" s="8">
        <f t="shared" si="159"/>
        <v>42247.281678240746</v>
      </c>
      <c r="S1705" t="str">
        <f t="shared" si="160"/>
        <v>music</v>
      </c>
      <c r="T1705" t="str">
        <f t="shared" si="161"/>
        <v>faith</v>
      </c>
    </row>
    <row r="1706" spans="1:20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56"/>
        <v>65</v>
      </c>
      <c r="P1706">
        <f t="shared" si="157"/>
        <v>118.36</v>
      </c>
      <c r="Q1706" s="8">
        <f t="shared" si="158"/>
        <v>42021.139733796299</v>
      </c>
      <c r="R1706" s="8">
        <f t="shared" si="159"/>
        <v>42051.139733796299</v>
      </c>
      <c r="S1706" t="str">
        <f t="shared" si="160"/>
        <v>music</v>
      </c>
      <c r="T1706" t="str">
        <f t="shared" si="161"/>
        <v>faith</v>
      </c>
    </row>
    <row r="1707" spans="1:20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56"/>
        <v>0</v>
      </c>
      <c r="P1707" t="e">
        <f t="shared" si="157"/>
        <v>#DIV/0!</v>
      </c>
      <c r="Q1707" s="8">
        <f t="shared" si="158"/>
        <v>42245.016736111109</v>
      </c>
      <c r="R1707" s="8">
        <f t="shared" si="159"/>
        <v>42256.666666666672</v>
      </c>
      <c r="S1707" t="str">
        <f t="shared" si="160"/>
        <v>music</v>
      </c>
      <c r="T1707" t="str">
        <f t="shared" si="161"/>
        <v>faith</v>
      </c>
    </row>
    <row r="1708" spans="1:20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56"/>
        <v>0</v>
      </c>
      <c r="P1708" t="e">
        <f t="shared" si="157"/>
        <v>#DIV/0!</v>
      </c>
      <c r="Q1708" s="8">
        <f t="shared" si="158"/>
        <v>42179.306388888886</v>
      </c>
      <c r="R1708" s="8">
        <f t="shared" si="159"/>
        <v>42239.306388888886</v>
      </c>
      <c r="S1708" t="str">
        <f t="shared" si="160"/>
        <v>music</v>
      </c>
      <c r="T1708" t="str">
        <f t="shared" si="161"/>
        <v>faith</v>
      </c>
    </row>
    <row r="1709" spans="1:20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56"/>
        <v>10</v>
      </c>
      <c r="P1709">
        <f t="shared" si="157"/>
        <v>54.11</v>
      </c>
      <c r="Q1709" s="8">
        <f t="shared" si="158"/>
        <v>42427.721006944441</v>
      </c>
      <c r="R1709" s="8">
        <f t="shared" si="159"/>
        <v>42457.679340277777</v>
      </c>
      <c r="S1709" t="str">
        <f t="shared" si="160"/>
        <v>music</v>
      </c>
      <c r="T1709" t="str">
        <f t="shared" si="161"/>
        <v>faith</v>
      </c>
    </row>
    <row r="1710" spans="1:20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56"/>
        <v>0</v>
      </c>
      <c r="P1710" t="e">
        <f t="shared" si="157"/>
        <v>#DIV/0!</v>
      </c>
      <c r="Q1710" s="8">
        <f t="shared" si="158"/>
        <v>42451.866967592592</v>
      </c>
      <c r="R1710" s="8">
        <f t="shared" si="159"/>
        <v>42491.866967592592</v>
      </c>
      <c r="S1710" t="str">
        <f t="shared" si="160"/>
        <v>music</v>
      </c>
      <c r="T1710" t="str">
        <f t="shared" si="161"/>
        <v>faith</v>
      </c>
    </row>
    <row r="1711" spans="1:20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56"/>
        <v>5</v>
      </c>
      <c r="P1711">
        <f t="shared" si="157"/>
        <v>21.25</v>
      </c>
      <c r="Q1711" s="8">
        <f t="shared" si="158"/>
        <v>41841.56381944444</v>
      </c>
      <c r="R1711" s="8">
        <f t="shared" si="159"/>
        <v>41882.818749999999</v>
      </c>
      <c r="S1711" t="str">
        <f t="shared" si="160"/>
        <v>music</v>
      </c>
      <c r="T1711" t="str">
        <f t="shared" si="161"/>
        <v>faith</v>
      </c>
    </row>
    <row r="1712" spans="1:20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56"/>
        <v>1</v>
      </c>
      <c r="P1712">
        <f t="shared" si="157"/>
        <v>34</v>
      </c>
      <c r="Q1712" s="8">
        <f t="shared" si="158"/>
        <v>42341.59129629629</v>
      </c>
      <c r="R1712" s="8">
        <f t="shared" si="159"/>
        <v>42387.541666666672</v>
      </c>
      <c r="S1712" t="str">
        <f t="shared" si="160"/>
        <v>music</v>
      </c>
      <c r="T1712" t="str">
        <f t="shared" si="161"/>
        <v>faith</v>
      </c>
    </row>
    <row r="1713" spans="1:20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56"/>
        <v>11</v>
      </c>
      <c r="P1713">
        <f t="shared" si="157"/>
        <v>525</v>
      </c>
      <c r="Q1713" s="8">
        <f t="shared" si="158"/>
        <v>41852.646226851852</v>
      </c>
      <c r="R1713" s="8">
        <f t="shared" si="159"/>
        <v>41883.646226851852</v>
      </c>
      <c r="S1713" t="str">
        <f t="shared" si="160"/>
        <v>music</v>
      </c>
      <c r="T1713" t="str">
        <f t="shared" si="161"/>
        <v>faith</v>
      </c>
    </row>
    <row r="1714" spans="1:20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56"/>
        <v>0</v>
      </c>
      <c r="P1714" t="e">
        <f t="shared" si="157"/>
        <v>#DIV/0!</v>
      </c>
      <c r="Q1714" s="8">
        <f t="shared" si="158"/>
        <v>42125.913807870369</v>
      </c>
      <c r="R1714" s="8">
        <f t="shared" si="159"/>
        <v>42185.913807870369</v>
      </c>
      <c r="S1714" t="str">
        <f t="shared" si="160"/>
        <v>music</v>
      </c>
      <c r="T1714" t="str">
        <f t="shared" si="161"/>
        <v>faith</v>
      </c>
    </row>
    <row r="1715" spans="1:20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56"/>
        <v>2</v>
      </c>
      <c r="P1715">
        <f t="shared" si="157"/>
        <v>50</v>
      </c>
      <c r="Q1715" s="8">
        <f t="shared" si="158"/>
        <v>41887.801064814819</v>
      </c>
      <c r="R1715" s="8">
        <f t="shared" si="159"/>
        <v>41917.801064814819</v>
      </c>
      <c r="S1715" t="str">
        <f t="shared" si="160"/>
        <v>music</v>
      </c>
      <c r="T1715" t="str">
        <f t="shared" si="161"/>
        <v>faith</v>
      </c>
    </row>
    <row r="1716" spans="1:20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56"/>
        <v>8</v>
      </c>
      <c r="P1716">
        <f t="shared" si="157"/>
        <v>115.71</v>
      </c>
      <c r="Q1716" s="8">
        <f t="shared" si="158"/>
        <v>42095.918530092589</v>
      </c>
      <c r="R1716" s="8">
        <f t="shared" si="159"/>
        <v>42125.918530092589</v>
      </c>
      <c r="S1716" t="str">
        <f t="shared" si="160"/>
        <v>music</v>
      </c>
      <c r="T1716" t="str">
        <f t="shared" si="161"/>
        <v>faith</v>
      </c>
    </row>
    <row r="1717" spans="1:20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56"/>
        <v>0</v>
      </c>
      <c r="P1717">
        <f t="shared" si="157"/>
        <v>5.5</v>
      </c>
      <c r="Q1717" s="8">
        <f t="shared" si="158"/>
        <v>42064.217418981483</v>
      </c>
      <c r="R1717" s="8">
        <f t="shared" si="159"/>
        <v>42094.140277777777</v>
      </c>
      <c r="S1717" t="str">
        <f t="shared" si="160"/>
        <v>music</v>
      </c>
      <c r="T1717" t="str">
        <f t="shared" si="161"/>
        <v>faith</v>
      </c>
    </row>
    <row r="1718" spans="1:20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56"/>
        <v>8</v>
      </c>
      <c r="P1718">
        <f t="shared" si="157"/>
        <v>50</v>
      </c>
      <c r="Q1718" s="8">
        <f t="shared" si="158"/>
        <v>42673.577534722222</v>
      </c>
      <c r="R1718" s="8">
        <f t="shared" si="159"/>
        <v>42713.619201388887</v>
      </c>
      <c r="S1718" t="str">
        <f t="shared" si="160"/>
        <v>music</v>
      </c>
      <c r="T1718" t="str">
        <f t="shared" si="161"/>
        <v>faith</v>
      </c>
    </row>
    <row r="1719" spans="1:20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56"/>
        <v>43</v>
      </c>
      <c r="P1719">
        <f t="shared" si="157"/>
        <v>34.020000000000003</v>
      </c>
      <c r="Q1719" s="8">
        <f t="shared" si="158"/>
        <v>42460.98192129629</v>
      </c>
      <c r="R1719" s="8">
        <f t="shared" si="159"/>
        <v>42481.166666666672</v>
      </c>
      <c r="S1719" t="str">
        <f t="shared" si="160"/>
        <v>music</v>
      </c>
      <c r="T1719" t="str">
        <f t="shared" si="161"/>
        <v>faith</v>
      </c>
    </row>
    <row r="1720" spans="1:20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56"/>
        <v>0</v>
      </c>
      <c r="P1720">
        <f t="shared" si="157"/>
        <v>37.5</v>
      </c>
      <c r="Q1720" s="8">
        <f t="shared" si="158"/>
        <v>42460.610520833332</v>
      </c>
      <c r="R1720" s="8">
        <f t="shared" si="159"/>
        <v>42504.207638888889</v>
      </c>
      <c r="S1720" t="str">
        <f t="shared" si="160"/>
        <v>music</v>
      </c>
      <c r="T1720" t="str">
        <f t="shared" si="161"/>
        <v>faith</v>
      </c>
    </row>
    <row r="1721" spans="1:20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56"/>
        <v>1</v>
      </c>
      <c r="P1721">
        <f t="shared" si="157"/>
        <v>11.67</v>
      </c>
      <c r="Q1721" s="8">
        <f t="shared" si="158"/>
        <v>41869.534618055557</v>
      </c>
      <c r="R1721" s="8">
        <f t="shared" si="159"/>
        <v>41899.534618055557</v>
      </c>
      <c r="S1721" t="str">
        <f t="shared" si="160"/>
        <v>music</v>
      </c>
      <c r="T1721" t="str">
        <f t="shared" si="161"/>
        <v>faith</v>
      </c>
    </row>
    <row r="1722" spans="1:20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56"/>
        <v>6</v>
      </c>
      <c r="P1722">
        <f t="shared" si="157"/>
        <v>28.13</v>
      </c>
      <c r="Q1722" s="8">
        <f t="shared" si="158"/>
        <v>41922.783229166671</v>
      </c>
      <c r="R1722" s="8">
        <f t="shared" si="159"/>
        <v>41952.824895833335</v>
      </c>
      <c r="S1722" t="str">
        <f t="shared" si="160"/>
        <v>music</v>
      </c>
      <c r="T1722" t="str">
        <f t="shared" si="161"/>
        <v>faith</v>
      </c>
    </row>
    <row r="1723" spans="1:20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56"/>
        <v>0</v>
      </c>
      <c r="P1723" t="e">
        <f t="shared" si="157"/>
        <v>#DIV/0!</v>
      </c>
      <c r="Q1723" s="8">
        <f t="shared" si="158"/>
        <v>42319.461377314816</v>
      </c>
      <c r="R1723" s="8">
        <f t="shared" si="159"/>
        <v>42349.461377314816</v>
      </c>
      <c r="S1723" t="str">
        <f t="shared" si="160"/>
        <v>music</v>
      </c>
      <c r="T1723" t="str">
        <f t="shared" si="161"/>
        <v>faith</v>
      </c>
    </row>
    <row r="1724" spans="1:20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56"/>
        <v>0</v>
      </c>
      <c r="P1724">
        <f t="shared" si="157"/>
        <v>1</v>
      </c>
      <c r="Q1724" s="8">
        <f t="shared" si="158"/>
        <v>42425.960983796293</v>
      </c>
      <c r="R1724" s="8">
        <f t="shared" si="159"/>
        <v>42463.006944444445</v>
      </c>
      <c r="S1724" t="str">
        <f t="shared" si="160"/>
        <v>music</v>
      </c>
      <c r="T1724" t="str">
        <f t="shared" si="161"/>
        <v>faith</v>
      </c>
    </row>
    <row r="1725" spans="1:20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56"/>
        <v>7</v>
      </c>
      <c r="P1725">
        <f t="shared" si="157"/>
        <v>216.67</v>
      </c>
      <c r="Q1725" s="8">
        <f t="shared" si="158"/>
        <v>42129.82540509259</v>
      </c>
      <c r="R1725" s="8">
        <f t="shared" si="159"/>
        <v>42186.25</v>
      </c>
      <c r="S1725" t="str">
        <f t="shared" si="160"/>
        <v>music</v>
      </c>
      <c r="T1725" t="str">
        <f t="shared" si="161"/>
        <v>faith</v>
      </c>
    </row>
    <row r="1726" spans="1:20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56"/>
        <v>1</v>
      </c>
      <c r="P1726">
        <f t="shared" si="157"/>
        <v>8.75</v>
      </c>
      <c r="Q1726" s="8">
        <f t="shared" si="158"/>
        <v>41912.932430555556</v>
      </c>
      <c r="R1726" s="8">
        <f t="shared" si="159"/>
        <v>41942.932430555556</v>
      </c>
      <c r="S1726" t="str">
        <f t="shared" si="160"/>
        <v>music</v>
      </c>
      <c r="T1726" t="str">
        <f t="shared" si="161"/>
        <v>faith</v>
      </c>
    </row>
    <row r="1727" spans="1:20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56"/>
        <v>10</v>
      </c>
      <c r="P1727">
        <f t="shared" si="157"/>
        <v>62.22</v>
      </c>
      <c r="Q1727" s="8">
        <f t="shared" si="158"/>
        <v>41845.968159722222</v>
      </c>
      <c r="R1727" s="8">
        <f t="shared" si="159"/>
        <v>41875.968159722222</v>
      </c>
      <c r="S1727" t="str">
        <f t="shared" si="160"/>
        <v>music</v>
      </c>
      <c r="T1727" t="str">
        <f t="shared" si="161"/>
        <v>faith</v>
      </c>
    </row>
    <row r="1728" spans="1:20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56"/>
        <v>34</v>
      </c>
      <c r="P1728">
        <f t="shared" si="157"/>
        <v>137.25</v>
      </c>
      <c r="Q1728" s="8">
        <f t="shared" si="158"/>
        <v>41788.919722222221</v>
      </c>
      <c r="R1728" s="8">
        <f t="shared" si="159"/>
        <v>41817.919722222221</v>
      </c>
      <c r="S1728" t="str">
        <f t="shared" si="160"/>
        <v>music</v>
      </c>
      <c r="T1728" t="str">
        <f t="shared" si="161"/>
        <v>faith</v>
      </c>
    </row>
    <row r="1729" spans="1:20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56"/>
        <v>0</v>
      </c>
      <c r="P1729">
        <f t="shared" si="157"/>
        <v>1</v>
      </c>
      <c r="Q1729" s="8">
        <f t="shared" si="158"/>
        <v>42044.927974537044</v>
      </c>
      <c r="R1729" s="8">
        <f t="shared" si="159"/>
        <v>42099.458333333328</v>
      </c>
      <c r="S1729" t="str">
        <f t="shared" si="160"/>
        <v>music</v>
      </c>
      <c r="T1729" t="str">
        <f t="shared" si="161"/>
        <v>faith</v>
      </c>
    </row>
    <row r="1730" spans="1:20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56"/>
        <v>68</v>
      </c>
      <c r="P1730">
        <f t="shared" si="157"/>
        <v>122.14</v>
      </c>
      <c r="Q1730" s="8">
        <f t="shared" si="158"/>
        <v>42268.625856481478</v>
      </c>
      <c r="R1730" s="8">
        <f t="shared" si="159"/>
        <v>42298.625856481478</v>
      </c>
      <c r="S1730" t="str">
        <f t="shared" si="160"/>
        <v>music</v>
      </c>
      <c r="T1730" t="str">
        <f t="shared" si="161"/>
        <v>faith</v>
      </c>
    </row>
    <row r="1731" spans="1:20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62">ROUND(E1731/D1731*100,0)</f>
        <v>0</v>
      </c>
      <c r="P1731" t="e">
        <f t="shared" ref="P1731:P1794" si="163">ROUND(E1731/L1731,2)</f>
        <v>#DIV/0!</v>
      </c>
      <c r="Q1731" s="8">
        <f t="shared" ref="Q1731:Q1794" si="164">(((J1731/60)/60)/24)+DATE(1970,1,1)</f>
        <v>42471.052152777775</v>
      </c>
      <c r="R1731" s="8">
        <f t="shared" ref="R1731:R1794" si="165">(((I1731/60)/60)/24)+DATE(1970,1,1)</f>
        <v>42531.052152777775</v>
      </c>
      <c r="S1731" t="str">
        <f t="shared" ref="S1731:S1794" si="166">LEFT(N1731,SEARCH("/",N1731)-1)</f>
        <v>music</v>
      </c>
      <c r="T1731" t="str">
        <f t="shared" ref="T1731:T1794" si="167">RIGHT(N1731,LEN(N1731)-SEARCH("/",N1731))</f>
        <v>faith</v>
      </c>
    </row>
    <row r="1732" spans="1:20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62"/>
        <v>0</v>
      </c>
      <c r="P1732" t="e">
        <f t="shared" si="163"/>
        <v>#DIV/0!</v>
      </c>
      <c r="Q1732" s="8">
        <f t="shared" si="164"/>
        <v>42272.087766203709</v>
      </c>
      <c r="R1732" s="8">
        <f t="shared" si="165"/>
        <v>42302.087766203709</v>
      </c>
      <c r="S1732" t="str">
        <f t="shared" si="166"/>
        <v>music</v>
      </c>
      <c r="T1732" t="str">
        <f t="shared" si="167"/>
        <v>faith</v>
      </c>
    </row>
    <row r="1733" spans="1:20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62"/>
        <v>0</v>
      </c>
      <c r="P1733" t="e">
        <f t="shared" si="163"/>
        <v>#DIV/0!</v>
      </c>
      <c r="Q1733" s="8">
        <f t="shared" si="164"/>
        <v>42152.906851851847</v>
      </c>
      <c r="R1733" s="8">
        <f t="shared" si="165"/>
        <v>42166.625</v>
      </c>
      <c r="S1733" t="str">
        <f t="shared" si="166"/>
        <v>music</v>
      </c>
      <c r="T1733" t="str">
        <f t="shared" si="167"/>
        <v>faith</v>
      </c>
    </row>
    <row r="1734" spans="1:20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62"/>
        <v>0</v>
      </c>
      <c r="P1734" t="e">
        <f t="shared" si="163"/>
        <v>#DIV/0!</v>
      </c>
      <c r="Q1734" s="8">
        <f t="shared" si="164"/>
        <v>42325.683807870373</v>
      </c>
      <c r="R1734" s="8">
        <f t="shared" si="165"/>
        <v>42385.208333333328</v>
      </c>
      <c r="S1734" t="str">
        <f t="shared" si="166"/>
        <v>music</v>
      </c>
      <c r="T1734" t="str">
        <f t="shared" si="167"/>
        <v>faith</v>
      </c>
    </row>
    <row r="1735" spans="1:20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62"/>
        <v>0</v>
      </c>
      <c r="P1735" t="e">
        <f t="shared" si="163"/>
        <v>#DIV/0!</v>
      </c>
      <c r="Q1735" s="8">
        <f t="shared" si="164"/>
        <v>42614.675625000003</v>
      </c>
      <c r="R1735" s="8">
        <f t="shared" si="165"/>
        <v>42626.895833333328</v>
      </c>
      <c r="S1735" t="str">
        <f t="shared" si="166"/>
        <v>music</v>
      </c>
      <c r="T1735" t="str">
        <f t="shared" si="167"/>
        <v>faith</v>
      </c>
    </row>
    <row r="1736" spans="1:20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62"/>
        <v>0</v>
      </c>
      <c r="P1736">
        <f t="shared" si="163"/>
        <v>1</v>
      </c>
      <c r="Q1736" s="8">
        <f t="shared" si="164"/>
        <v>42102.036527777775</v>
      </c>
      <c r="R1736" s="8">
        <f t="shared" si="165"/>
        <v>42132.036527777775</v>
      </c>
      <c r="S1736" t="str">
        <f t="shared" si="166"/>
        <v>music</v>
      </c>
      <c r="T1736" t="str">
        <f t="shared" si="167"/>
        <v>faith</v>
      </c>
    </row>
    <row r="1737" spans="1:20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62"/>
        <v>11</v>
      </c>
      <c r="P1737">
        <f t="shared" si="163"/>
        <v>55</v>
      </c>
      <c r="Q1737" s="8">
        <f t="shared" si="164"/>
        <v>42559.814178240747</v>
      </c>
      <c r="R1737" s="8">
        <f t="shared" si="165"/>
        <v>42589.814178240747</v>
      </c>
      <c r="S1737" t="str">
        <f t="shared" si="166"/>
        <v>music</v>
      </c>
      <c r="T1737" t="str">
        <f t="shared" si="167"/>
        <v>faith</v>
      </c>
    </row>
    <row r="1738" spans="1:20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62"/>
        <v>1</v>
      </c>
      <c r="P1738">
        <f t="shared" si="163"/>
        <v>22</v>
      </c>
      <c r="Q1738" s="8">
        <f t="shared" si="164"/>
        <v>42286.861493055556</v>
      </c>
      <c r="R1738" s="8">
        <f t="shared" si="165"/>
        <v>42316.90315972222</v>
      </c>
      <c r="S1738" t="str">
        <f t="shared" si="166"/>
        <v>music</v>
      </c>
      <c r="T1738" t="str">
        <f t="shared" si="167"/>
        <v>faith</v>
      </c>
    </row>
    <row r="1739" spans="1:20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62"/>
        <v>21</v>
      </c>
      <c r="P1739">
        <f t="shared" si="163"/>
        <v>56.67</v>
      </c>
      <c r="Q1739" s="8">
        <f t="shared" si="164"/>
        <v>42175.948981481488</v>
      </c>
      <c r="R1739" s="8">
        <f t="shared" si="165"/>
        <v>42205.948981481488</v>
      </c>
      <c r="S1739" t="str">
        <f t="shared" si="166"/>
        <v>music</v>
      </c>
      <c r="T1739" t="str">
        <f t="shared" si="167"/>
        <v>faith</v>
      </c>
    </row>
    <row r="1740" spans="1:20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62"/>
        <v>0</v>
      </c>
      <c r="P1740">
        <f t="shared" si="163"/>
        <v>20</v>
      </c>
      <c r="Q1740" s="8">
        <f t="shared" si="164"/>
        <v>41884.874328703707</v>
      </c>
      <c r="R1740" s="8">
        <f t="shared" si="165"/>
        <v>41914.874328703707</v>
      </c>
      <c r="S1740" t="str">
        <f t="shared" si="166"/>
        <v>music</v>
      </c>
      <c r="T1740" t="str">
        <f t="shared" si="167"/>
        <v>faith</v>
      </c>
    </row>
    <row r="1741" spans="1:20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62"/>
        <v>0</v>
      </c>
      <c r="P1741">
        <f t="shared" si="163"/>
        <v>1</v>
      </c>
      <c r="Q1741" s="8">
        <f t="shared" si="164"/>
        <v>42435.874212962968</v>
      </c>
      <c r="R1741" s="8">
        <f t="shared" si="165"/>
        <v>42494.832546296297</v>
      </c>
      <c r="S1741" t="str">
        <f t="shared" si="166"/>
        <v>music</v>
      </c>
      <c r="T1741" t="str">
        <f t="shared" si="167"/>
        <v>faith</v>
      </c>
    </row>
    <row r="1742" spans="1:20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62"/>
        <v>0</v>
      </c>
      <c r="P1742" t="e">
        <f t="shared" si="163"/>
        <v>#DIV/0!</v>
      </c>
      <c r="Q1742" s="8">
        <f t="shared" si="164"/>
        <v>42171.817384259266</v>
      </c>
      <c r="R1742" s="8">
        <f t="shared" si="165"/>
        <v>42201.817384259266</v>
      </c>
      <c r="S1742" t="str">
        <f t="shared" si="166"/>
        <v>music</v>
      </c>
      <c r="T1742" t="str">
        <f t="shared" si="167"/>
        <v>faith</v>
      </c>
    </row>
    <row r="1743" spans="1:20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62"/>
        <v>111</v>
      </c>
      <c r="P1743">
        <f t="shared" si="163"/>
        <v>25.58</v>
      </c>
      <c r="Q1743" s="8">
        <f t="shared" si="164"/>
        <v>42120.628136574072</v>
      </c>
      <c r="R1743" s="8">
        <f t="shared" si="165"/>
        <v>42165.628136574072</v>
      </c>
      <c r="S1743" t="str">
        <f t="shared" si="166"/>
        <v>photography</v>
      </c>
      <c r="T1743" t="str">
        <f t="shared" si="167"/>
        <v>photobooks</v>
      </c>
    </row>
    <row r="1744" spans="1:20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62"/>
        <v>109</v>
      </c>
      <c r="P1744">
        <f t="shared" si="163"/>
        <v>63.97</v>
      </c>
      <c r="Q1744" s="8">
        <f t="shared" si="164"/>
        <v>42710.876967592587</v>
      </c>
      <c r="R1744" s="8">
        <f t="shared" si="165"/>
        <v>42742.875</v>
      </c>
      <c r="S1744" t="str">
        <f t="shared" si="166"/>
        <v>photography</v>
      </c>
      <c r="T1744" t="str">
        <f t="shared" si="167"/>
        <v>photobooks</v>
      </c>
    </row>
    <row r="1745" spans="1:20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62"/>
        <v>100</v>
      </c>
      <c r="P1745">
        <f t="shared" si="163"/>
        <v>89.93</v>
      </c>
      <c r="Q1745" s="8">
        <f t="shared" si="164"/>
        <v>42586.925636574073</v>
      </c>
      <c r="R1745" s="8">
        <f t="shared" si="165"/>
        <v>42609.165972222225</v>
      </c>
      <c r="S1745" t="str">
        <f t="shared" si="166"/>
        <v>photography</v>
      </c>
      <c r="T1745" t="str">
        <f t="shared" si="167"/>
        <v>photobooks</v>
      </c>
    </row>
    <row r="1746" spans="1:20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62"/>
        <v>118</v>
      </c>
      <c r="P1746">
        <f t="shared" si="163"/>
        <v>93.07</v>
      </c>
      <c r="Q1746" s="8">
        <f t="shared" si="164"/>
        <v>42026.605057870373</v>
      </c>
      <c r="R1746" s="8">
        <f t="shared" si="165"/>
        <v>42071.563391203701</v>
      </c>
      <c r="S1746" t="str">
        <f t="shared" si="166"/>
        <v>photography</v>
      </c>
      <c r="T1746" t="str">
        <f t="shared" si="167"/>
        <v>photobooks</v>
      </c>
    </row>
    <row r="1747" spans="1:20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62"/>
        <v>114</v>
      </c>
      <c r="P1747">
        <f t="shared" si="163"/>
        <v>89.67</v>
      </c>
      <c r="Q1747" s="8">
        <f t="shared" si="164"/>
        <v>42690.259699074071</v>
      </c>
      <c r="R1747" s="8">
        <f t="shared" si="165"/>
        <v>42726.083333333328</v>
      </c>
      <c r="S1747" t="str">
        <f t="shared" si="166"/>
        <v>photography</v>
      </c>
      <c r="T1747" t="str">
        <f t="shared" si="167"/>
        <v>photobooks</v>
      </c>
    </row>
    <row r="1748" spans="1:20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62"/>
        <v>148</v>
      </c>
      <c r="P1748">
        <f t="shared" si="163"/>
        <v>207.62</v>
      </c>
      <c r="Q1748" s="8">
        <f t="shared" si="164"/>
        <v>42668.176701388889</v>
      </c>
      <c r="R1748" s="8">
        <f t="shared" si="165"/>
        <v>42698.083333333328</v>
      </c>
      <c r="S1748" t="str">
        <f t="shared" si="166"/>
        <v>photography</v>
      </c>
      <c r="T1748" t="str">
        <f t="shared" si="167"/>
        <v>photobooks</v>
      </c>
    </row>
    <row r="1749" spans="1:20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62"/>
        <v>105</v>
      </c>
      <c r="P1749">
        <f t="shared" si="163"/>
        <v>59.41</v>
      </c>
      <c r="Q1749" s="8">
        <f t="shared" si="164"/>
        <v>42292.435532407413</v>
      </c>
      <c r="R1749" s="8">
        <f t="shared" si="165"/>
        <v>42321.625</v>
      </c>
      <c r="S1749" t="str">
        <f t="shared" si="166"/>
        <v>photography</v>
      </c>
      <c r="T1749" t="str">
        <f t="shared" si="167"/>
        <v>photobooks</v>
      </c>
    </row>
    <row r="1750" spans="1:20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62"/>
        <v>130</v>
      </c>
      <c r="P1750">
        <f t="shared" si="163"/>
        <v>358.97</v>
      </c>
      <c r="Q1750" s="8">
        <f t="shared" si="164"/>
        <v>42219.950729166667</v>
      </c>
      <c r="R1750" s="8">
        <f t="shared" si="165"/>
        <v>42249.950729166667</v>
      </c>
      <c r="S1750" t="str">
        <f t="shared" si="166"/>
        <v>photography</v>
      </c>
      <c r="T1750" t="str">
        <f t="shared" si="167"/>
        <v>photobooks</v>
      </c>
    </row>
    <row r="1751" spans="1:20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62"/>
        <v>123</v>
      </c>
      <c r="P1751">
        <f t="shared" si="163"/>
        <v>94.74</v>
      </c>
      <c r="Q1751" s="8">
        <f t="shared" si="164"/>
        <v>42758.975937499999</v>
      </c>
      <c r="R1751" s="8">
        <f t="shared" si="165"/>
        <v>42795.791666666672</v>
      </c>
      <c r="S1751" t="str">
        <f t="shared" si="166"/>
        <v>photography</v>
      </c>
      <c r="T1751" t="str">
        <f t="shared" si="167"/>
        <v>photobooks</v>
      </c>
    </row>
    <row r="1752" spans="1:20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62"/>
        <v>202</v>
      </c>
      <c r="P1752">
        <f t="shared" si="163"/>
        <v>80.650000000000006</v>
      </c>
      <c r="Q1752" s="8">
        <f t="shared" si="164"/>
        <v>42454.836851851855</v>
      </c>
      <c r="R1752" s="8">
        <f t="shared" si="165"/>
        <v>42479.836851851855</v>
      </c>
      <c r="S1752" t="str">
        <f t="shared" si="166"/>
        <v>photography</v>
      </c>
      <c r="T1752" t="str">
        <f t="shared" si="167"/>
        <v>photobooks</v>
      </c>
    </row>
    <row r="1753" spans="1:20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62"/>
        <v>103</v>
      </c>
      <c r="P1753">
        <f t="shared" si="163"/>
        <v>168.69</v>
      </c>
      <c r="Q1753" s="8">
        <f t="shared" si="164"/>
        <v>42052.7815162037</v>
      </c>
      <c r="R1753" s="8">
        <f t="shared" si="165"/>
        <v>42082.739849537036</v>
      </c>
      <c r="S1753" t="str">
        <f t="shared" si="166"/>
        <v>photography</v>
      </c>
      <c r="T1753" t="str">
        <f t="shared" si="167"/>
        <v>photobooks</v>
      </c>
    </row>
    <row r="1754" spans="1:20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62"/>
        <v>260</v>
      </c>
      <c r="P1754">
        <f t="shared" si="163"/>
        <v>34.69</v>
      </c>
      <c r="Q1754" s="8">
        <f t="shared" si="164"/>
        <v>42627.253263888888</v>
      </c>
      <c r="R1754" s="8">
        <f t="shared" si="165"/>
        <v>42657.253263888888</v>
      </c>
      <c r="S1754" t="str">
        <f t="shared" si="166"/>
        <v>photography</v>
      </c>
      <c r="T1754" t="str">
        <f t="shared" si="167"/>
        <v>photobooks</v>
      </c>
    </row>
    <row r="1755" spans="1:20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62"/>
        <v>108</v>
      </c>
      <c r="P1755">
        <f t="shared" si="163"/>
        <v>462.86</v>
      </c>
      <c r="Q1755" s="8">
        <f t="shared" si="164"/>
        <v>42420.74962962963</v>
      </c>
      <c r="R1755" s="8">
        <f t="shared" si="165"/>
        <v>42450.707962962959</v>
      </c>
      <c r="S1755" t="str">
        <f t="shared" si="166"/>
        <v>photography</v>
      </c>
      <c r="T1755" t="str">
        <f t="shared" si="167"/>
        <v>photobooks</v>
      </c>
    </row>
    <row r="1756" spans="1:20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62"/>
        <v>111</v>
      </c>
      <c r="P1756">
        <f t="shared" si="163"/>
        <v>104.39</v>
      </c>
      <c r="Q1756" s="8">
        <f t="shared" si="164"/>
        <v>42067.876770833333</v>
      </c>
      <c r="R1756" s="8">
        <f t="shared" si="165"/>
        <v>42097.835104166668</v>
      </c>
      <c r="S1756" t="str">
        <f t="shared" si="166"/>
        <v>photography</v>
      </c>
      <c r="T1756" t="str">
        <f t="shared" si="167"/>
        <v>photobooks</v>
      </c>
    </row>
    <row r="1757" spans="1:20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62"/>
        <v>120</v>
      </c>
      <c r="P1757">
        <f t="shared" si="163"/>
        <v>7.5</v>
      </c>
      <c r="Q1757" s="8">
        <f t="shared" si="164"/>
        <v>42252.788900462961</v>
      </c>
      <c r="R1757" s="8">
        <f t="shared" si="165"/>
        <v>42282.788900462961</v>
      </c>
      <c r="S1757" t="str">
        <f t="shared" si="166"/>
        <v>photography</v>
      </c>
      <c r="T1757" t="str">
        <f t="shared" si="167"/>
        <v>photobooks</v>
      </c>
    </row>
    <row r="1758" spans="1:20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62"/>
        <v>103</v>
      </c>
      <c r="P1758">
        <f t="shared" si="163"/>
        <v>47.13</v>
      </c>
      <c r="Q1758" s="8">
        <f t="shared" si="164"/>
        <v>42571.167465277773</v>
      </c>
      <c r="R1758" s="8">
        <f t="shared" si="165"/>
        <v>42611.167465277773</v>
      </c>
      <c r="S1758" t="str">
        <f t="shared" si="166"/>
        <v>photography</v>
      </c>
      <c r="T1758" t="str">
        <f t="shared" si="167"/>
        <v>photobooks</v>
      </c>
    </row>
    <row r="1759" spans="1:20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62"/>
        <v>116</v>
      </c>
      <c r="P1759">
        <f t="shared" si="163"/>
        <v>414.29</v>
      </c>
      <c r="Q1759" s="8">
        <f t="shared" si="164"/>
        <v>42733.827349537038</v>
      </c>
      <c r="R1759" s="8">
        <f t="shared" si="165"/>
        <v>42763.811805555553</v>
      </c>
      <c r="S1759" t="str">
        <f t="shared" si="166"/>
        <v>photography</v>
      </c>
      <c r="T1759" t="str">
        <f t="shared" si="167"/>
        <v>photobooks</v>
      </c>
    </row>
    <row r="1760" spans="1:20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62"/>
        <v>115</v>
      </c>
      <c r="P1760">
        <f t="shared" si="163"/>
        <v>42.48</v>
      </c>
      <c r="Q1760" s="8">
        <f t="shared" si="164"/>
        <v>42505.955925925926</v>
      </c>
      <c r="R1760" s="8">
        <f t="shared" si="165"/>
        <v>42565.955925925926</v>
      </c>
      <c r="S1760" t="str">
        <f t="shared" si="166"/>
        <v>photography</v>
      </c>
      <c r="T1760" t="str">
        <f t="shared" si="167"/>
        <v>photobooks</v>
      </c>
    </row>
    <row r="1761" spans="1:20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62"/>
        <v>107</v>
      </c>
      <c r="P1761">
        <f t="shared" si="163"/>
        <v>108.78</v>
      </c>
      <c r="Q1761" s="8">
        <f t="shared" si="164"/>
        <v>42068.829039351855</v>
      </c>
      <c r="R1761" s="8">
        <f t="shared" si="165"/>
        <v>42088.787372685183</v>
      </c>
      <c r="S1761" t="str">
        <f t="shared" si="166"/>
        <v>photography</v>
      </c>
      <c r="T1761" t="str">
        <f t="shared" si="167"/>
        <v>photobooks</v>
      </c>
    </row>
    <row r="1762" spans="1:20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62"/>
        <v>165</v>
      </c>
      <c r="P1762">
        <f t="shared" si="163"/>
        <v>81.099999999999994</v>
      </c>
      <c r="Q1762" s="8">
        <f t="shared" si="164"/>
        <v>42405.67260416667</v>
      </c>
      <c r="R1762" s="8">
        <f t="shared" si="165"/>
        <v>42425.67260416667</v>
      </c>
      <c r="S1762" t="str">
        <f t="shared" si="166"/>
        <v>photography</v>
      </c>
      <c r="T1762" t="str">
        <f t="shared" si="167"/>
        <v>photobooks</v>
      </c>
    </row>
    <row r="1763" spans="1:20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62"/>
        <v>155</v>
      </c>
      <c r="P1763">
        <f t="shared" si="163"/>
        <v>51.67</v>
      </c>
      <c r="Q1763" s="8">
        <f t="shared" si="164"/>
        <v>42209.567824074074</v>
      </c>
      <c r="R1763" s="8">
        <f t="shared" si="165"/>
        <v>42259.567824074074</v>
      </c>
      <c r="S1763" t="str">
        <f t="shared" si="166"/>
        <v>photography</v>
      </c>
      <c r="T1763" t="str">
        <f t="shared" si="167"/>
        <v>photobooks</v>
      </c>
    </row>
    <row r="1764" spans="1:20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62"/>
        <v>885</v>
      </c>
      <c r="P1764">
        <f t="shared" si="163"/>
        <v>35.4</v>
      </c>
      <c r="Q1764" s="8">
        <f t="shared" si="164"/>
        <v>42410.982002314813</v>
      </c>
      <c r="R1764" s="8">
        <f t="shared" si="165"/>
        <v>42440.982002314813</v>
      </c>
      <c r="S1764" t="str">
        <f t="shared" si="166"/>
        <v>photography</v>
      </c>
      <c r="T1764" t="str">
        <f t="shared" si="167"/>
        <v>photobooks</v>
      </c>
    </row>
    <row r="1765" spans="1:20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62"/>
        <v>102</v>
      </c>
      <c r="P1765">
        <f t="shared" si="163"/>
        <v>103.64</v>
      </c>
      <c r="Q1765" s="8">
        <f t="shared" si="164"/>
        <v>42636.868518518517</v>
      </c>
      <c r="R1765" s="8">
        <f t="shared" si="165"/>
        <v>42666.868518518517</v>
      </c>
      <c r="S1765" t="str">
        <f t="shared" si="166"/>
        <v>photography</v>
      </c>
      <c r="T1765" t="str">
        <f t="shared" si="167"/>
        <v>photobooks</v>
      </c>
    </row>
    <row r="1766" spans="1:20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62"/>
        <v>20</v>
      </c>
      <c r="P1766">
        <f t="shared" si="163"/>
        <v>55.28</v>
      </c>
      <c r="Q1766" s="8">
        <f t="shared" si="164"/>
        <v>41825.485868055555</v>
      </c>
      <c r="R1766" s="8">
        <f t="shared" si="165"/>
        <v>41854.485868055555</v>
      </c>
      <c r="S1766" t="str">
        <f t="shared" si="166"/>
        <v>photography</v>
      </c>
      <c r="T1766" t="str">
        <f t="shared" si="167"/>
        <v>photobooks</v>
      </c>
    </row>
    <row r="1767" spans="1:20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62"/>
        <v>59</v>
      </c>
      <c r="P1767">
        <f t="shared" si="163"/>
        <v>72.17</v>
      </c>
      <c r="Q1767" s="8">
        <f t="shared" si="164"/>
        <v>41834.980462962965</v>
      </c>
      <c r="R1767" s="8">
        <f t="shared" si="165"/>
        <v>41864.980462962965</v>
      </c>
      <c r="S1767" t="str">
        <f t="shared" si="166"/>
        <v>photography</v>
      </c>
      <c r="T1767" t="str">
        <f t="shared" si="167"/>
        <v>photobooks</v>
      </c>
    </row>
    <row r="1768" spans="1:20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62"/>
        <v>0</v>
      </c>
      <c r="P1768" t="e">
        <f t="shared" si="163"/>
        <v>#DIV/0!</v>
      </c>
      <c r="Q1768" s="8">
        <f t="shared" si="164"/>
        <v>41855.859814814816</v>
      </c>
      <c r="R1768" s="8">
        <f t="shared" si="165"/>
        <v>41876.859814814816</v>
      </c>
      <c r="S1768" t="str">
        <f t="shared" si="166"/>
        <v>photography</v>
      </c>
      <c r="T1768" t="str">
        <f t="shared" si="167"/>
        <v>photobooks</v>
      </c>
    </row>
    <row r="1769" spans="1:20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62"/>
        <v>46</v>
      </c>
      <c r="P1769">
        <f t="shared" si="163"/>
        <v>58.62</v>
      </c>
      <c r="Q1769" s="8">
        <f t="shared" si="164"/>
        <v>41824.658379629633</v>
      </c>
      <c r="R1769" s="8">
        <f t="shared" si="165"/>
        <v>41854.658379629633</v>
      </c>
      <c r="S1769" t="str">
        <f t="shared" si="166"/>
        <v>photography</v>
      </c>
      <c r="T1769" t="str">
        <f t="shared" si="167"/>
        <v>photobooks</v>
      </c>
    </row>
    <row r="1770" spans="1:20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62"/>
        <v>4</v>
      </c>
      <c r="P1770">
        <f t="shared" si="163"/>
        <v>12.47</v>
      </c>
      <c r="Q1770" s="8">
        <f t="shared" si="164"/>
        <v>41849.560694444444</v>
      </c>
      <c r="R1770" s="8">
        <f t="shared" si="165"/>
        <v>41909.560694444444</v>
      </c>
      <c r="S1770" t="str">
        <f t="shared" si="166"/>
        <v>photography</v>
      </c>
      <c r="T1770" t="str">
        <f t="shared" si="167"/>
        <v>photobooks</v>
      </c>
    </row>
    <row r="1771" spans="1:20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62"/>
        <v>3</v>
      </c>
      <c r="P1771">
        <f t="shared" si="163"/>
        <v>49.14</v>
      </c>
      <c r="Q1771" s="8">
        <f t="shared" si="164"/>
        <v>41987.818969907406</v>
      </c>
      <c r="R1771" s="8">
        <f t="shared" si="165"/>
        <v>42017.818969907406</v>
      </c>
      <c r="S1771" t="str">
        <f t="shared" si="166"/>
        <v>photography</v>
      </c>
      <c r="T1771" t="str">
        <f t="shared" si="167"/>
        <v>photobooks</v>
      </c>
    </row>
    <row r="1772" spans="1:20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62"/>
        <v>57</v>
      </c>
      <c r="P1772">
        <f t="shared" si="163"/>
        <v>150.5</v>
      </c>
      <c r="Q1772" s="8">
        <f t="shared" si="164"/>
        <v>41891.780023148152</v>
      </c>
      <c r="R1772" s="8">
        <f t="shared" si="165"/>
        <v>41926.780023148152</v>
      </c>
      <c r="S1772" t="str">
        <f t="shared" si="166"/>
        <v>photography</v>
      </c>
      <c r="T1772" t="str">
        <f t="shared" si="167"/>
        <v>photobooks</v>
      </c>
    </row>
    <row r="1773" spans="1:20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62"/>
        <v>21</v>
      </c>
      <c r="P1773">
        <f t="shared" si="163"/>
        <v>35.799999999999997</v>
      </c>
      <c r="Q1773" s="8">
        <f t="shared" si="164"/>
        <v>41905.979629629634</v>
      </c>
      <c r="R1773" s="8">
        <f t="shared" si="165"/>
        <v>41935.979629629634</v>
      </c>
      <c r="S1773" t="str">
        <f t="shared" si="166"/>
        <v>photography</v>
      </c>
      <c r="T1773" t="str">
        <f t="shared" si="167"/>
        <v>photobooks</v>
      </c>
    </row>
    <row r="1774" spans="1:20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62"/>
        <v>16</v>
      </c>
      <c r="P1774">
        <f t="shared" si="163"/>
        <v>45.16</v>
      </c>
      <c r="Q1774" s="8">
        <f t="shared" si="164"/>
        <v>41766.718009259261</v>
      </c>
      <c r="R1774" s="8">
        <f t="shared" si="165"/>
        <v>41826.718009259261</v>
      </c>
      <c r="S1774" t="str">
        <f t="shared" si="166"/>
        <v>photography</v>
      </c>
      <c r="T1774" t="str">
        <f t="shared" si="167"/>
        <v>photobooks</v>
      </c>
    </row>
    <row r="1775" spans="1:20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62"/>
        <v>6</v>
      </c>
      <c r="P1775">
        <f t="shared" si="163"/>
        <v>98.79</v>
      </c>
      <c r="Q1775" s="8">
        <f t="shared" si="164"/>
        <v>41978.760393518518</v>
      </c>
      <c r="R1775" s="8">
        <f t="shared" si="165"/>
        <v>42023.760393518518</v>
      </c>
      <c r="S1775" t="str">
        <f t="shared" si="166"/>
        <v>photography</v>
      </c>
      <c r="T1775" t="str">
        <f t="shared" si="167"/>
        <v>photobooks</v>
      </c>
    </row>
    <row r="1776" spans="1:20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62"/>
        <v>46</v>
      </c>
      <c r="P1776">
        <f t="shared" si="163"/>
        <v>88.31</v>
      </c>
      <c r="Q1776" s="8">
        <f t="shared" si="164"/>
        <v>41930.218657407408</v>
      </c>
      <c r="R1776" s="8">
        <f t="shared" si="165"/>
        <v>41972.624305555553</v>
      </c>
      <c r="S1776" t="str">
        <f t="shared" si="166"/>
        <v>photography</v>
      </c>
      <c r="T1776" t="str">
        <f t="shared" si="167"/>
        <v>photobooks</v>
      </c>
    </row>
    <row r="1777" spans="1:20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62"/>
        <v>65</v>
      </c>
      <c r="P1777">
        <f t="shared" si="163"/>
        <v>170.63</v>
      </c>
      <c r="Q1777" s="8">
        <f t="shared" si="164"/>
        <v>41891.976388888892</v>
      </c>
      <c r="R1777" s="8">
        <f t="shared" si="165"/>
        <v>41936.976388888892</v>
      </c>
      <c r="S1777" t="str">
        <f t="shared" si="166"/>
        <v>photography</v>
      </c>
      <c r="T1777" t="str">
        <f t="shared" si="167"/>
        <v>photobooks</v>
      </c>
    </row>
    <row r="1778" spans="1:20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62"/>
        <v>7</v>
      </c>
      <c r="P1778">
        <f t="shared" si="163"/>
        <v>83.75</v>
      </c>
      <c r="Q1778" s="8">
        <f t="shared" si="164"/>
        <v>41905.95684027778</v>
      </c>
      <c r="R1778" s="8">
        <f t="shared" si="165"/>
        <v>41941.95684027778</v>
      </c>
      <c r="S1778" t="str">
        <f t="shared" si="166"/>
        <v>photography</v>
      </c>
      <c r="T1778" t="str">
        <f t="shared" si="167"/>
        <v>photobooks</v>
      </c>
    </row>
    <row r="1779" spans="1:20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62"/>
        <v>14</v>
      </c>
      <c r="P1779">
        <f t="shared" si="163"/>
        <v>65.099999999999994</v>
      </c>
      <c r="Q1779" s="8">
        <f t="shared" si="164"/>
        <v>42025.357094907406</v>
      </c>
      <c r="R1779" s="8">
        <f t="shared" si="165"/>
        <v>42055.357094907406</v>
      </c>
      <c r="S1779" t="str">
        <f t="shared" si="166"/>
        <v>photography</v>
      </c>
      <c r="T1779" t="str">
        <f t="shared" si="167"/>
        <v>photobooks</v>
      </c>
    </row>
    <row r="1780" spans="1:20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62"/>
        <v>2</v>
      </c>
      <c r="P1780">
        <f t="shared" si="163"/>
        <v>66.33</v>
      </c>
      <c r="Q1780" s="8">
        <f t="shared" si="164"/>
        <v>42045.86336805555</v>
      </c>
      <c r="R1780" s="8">
        <f t="shared" si="165"/>
        <v>42090.821701388893</v>
      </c>
      <c r="S1780" t="str">
        <f t="shared" si="166"/>
        <v>photography</v>
      </c>
      <c r="T1780" t="str">
        <f t="shared" si="167"/>
        <v>photobooks</v>
      </c>
    </row>
    <row r="1781" spans="1:20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62"/>
        <v>36</v>
      </c>
      <c r="P1781">
        <f t="shared" si="163"/>
        <v>104.89</v>
      </c>
      <c r="Q1781" s="8">
        <f t="shared" si="164"/>
        <v>42585.691898148143</v>
      </c>
      <c r="R1781" s="8">
        <f t="shared" si="165"/>
        <v>42615.691898148143</v>
      </c>
      <c r="S1781" t="str">
        <f t="shared" si="166"/>
        <v>photography</v>
      </c>
      <c r="T1781" t="str">
        <f t="shared" si="167"/>
        <v>photobooks</v>
      </c>
    </row>
    <row r="1782" spans="1:20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62"/>
        <v>40</v>
      </c>
      <c r="P1782">
        <f t="shared" si="163"/>
        <v>78.44</v>
      </c>
      <c r="Q1782" s="8">
        <f t="shared" si="164"/>
        <v>42493.600810185191</v>
      </c>
      <c r="R1782" s="8">
        <f t="shared" si="165"/>
        <v>42553.600810185191</v>
      </c>
      <c r="S1782" t="str">
        <f t="shared" si="166"/>
        <v>photography</v>
      </c>
      <c r="T1782" t="str">
        <f t="shared" si="167"/>
        <v>photobooks</v>
      </c>
    </row>
    <row r="1783" spans="1:20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62"/>
        <v>26</v>
      </c>
      <c r="P1783">
        <f t="shared" si="163"/>
        <v>59.04</v>
      </c>
      <c r="Q1783" s="8">
        <f t="shared" si="164"/>
        <v>42597.617418981477</v>
      </c>
      <c r="R1783" s="8">
        <f t="shared" si="165"/>
        <v>42628.617418981477</v>
      </c>
      <c r="S1783" t="str">
        <f t="shared" si="166"/>
        <v>photography</v>
      </c>
      <c r="T1783" t="str">
        <f t="shared" si="167"/>
        <v>photobooks</v>
      </c>
    </row>
    <row r="1784" spans="1:20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62"/>
        <v>15</v>
      </c>
      <c r="P1784">
        <f t="shared" si="163"/>
        <v>71.34</v>
      </c>
      <c r="Q1784" s="8">
        <f t="shared" si="164"/>
        <v>42388.575104166666</v>
      </c>
      <c r="R1784" s="8">
        <f t="shared" si="165"/>
        <v>42421.575104166666</v>
      </c>
      <c r="S1784" t="str">
        <f t="shared" si="166"/>
        <v>photography</v>
      </c>
      <c r="T1784" t="str">
        <f t="shared" si="167"/>
        <v>photobooks</v>
      </c>
    </row>
    <row r="1785" spans="1:20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62"/>
        <v>24</v>
      </c>
      <c r="P1785">
        <f t="shared" si="163"/>
        <v>51.23</v>
      </c>
      <c r="Q1785" s="8">
        <f t="shared" si="164"/>
        <v>42115.949976851851</v>
      </c>
      <c r="R1785" s="8">
        <f t="shared" si="165"/>
        <v>42145.949976851851</v>
      </c>
      <c r="S1785" t="str">
        <f t="shared" si="166"/>
        <v>photography</v>
      </c>
      <c r="T1785" t="str">
        <f t="shared" si="167"/>
        <v>photobooks</v>
      </c>
    </row>
    <row r="1786" spans="1:20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62"/>
        <v>40</v>
      </c>
      <c r="P1786">
        <f t="shared" si="163"/>
        <v>60.24</v>
      </c>
      <c r="Q1786" s="8">
        <f t="shared" si="164"/>
        <v>42003.655555555553</v>
      </c>
      <c r="R1786" s="8">
        <f t="shared" si="165"/>
        <v>42035.142361111109</v>
      </c>
      <c r="S1786" t="str">
        <f t="shared" si="166"/>
        <v>photography</v>
      </c>
      <c r="T1786" t="str">
        <f t="shared" si="167"/>
        <v>photobooks</v>
      </c>
    </row>
    <row r="1787" spans="1:20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62"/>
        <v>20</v>
      </c>
      <c r="P1787">
        <f t="shared" si="163"/>
        <v>44.94</v>
      </c>
      <c r="Q1787" s="8">
        <f t="shared" si="164"/>
        <v>41897.134895833333</v>
      </c>
      <c r="R1787" s="8">
        <f t="shared" si="165"/>
        <v>41928</v>
      </c>
      <c r="S1787" t="str">
        <f t="shared" si="166"/>
        <v>photography</v>
      </c>
      <c r="T1787" t="str">
        <f t="shared" si="167"/>
        <v>photobooks</v>
      </c>
    </row>
    <row r="1788" spans="1:20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62"/>
        <v>48</v>
      </c>
      <c r="P1788">
        <f t="shared" si="163"/>
        <v>31.21</v>
      </c>
      <c r="Q1788" s="8">
        <f t="shared" si="164"/>
        <v>41958.550659722227</v>
      </c>
      <c r="R1788" s="8">
        <f t="shared" si="165"/>
        <v>41988.550659722227</v>
      </c>
      <c r="S1788" t="str">
        <f t="shared" si="166"/>
        <v>photography</v>
      </c>
      <c r="T1788" t="str">
        <f t="shared" si="167"/>
        <v>photobooks</v>
      </c>
    </row>
    <row r="1789" spans="1:20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62"/>
        <v>15</v>
      </c>
      <c r="P1789">
        <f t="shared" si="163"/>
        <v>63.88</v>
      </c>
      <c r="Q1789" s="8">
        <f t="shared" si="164"/>
        <v>42068.65552083333</v>
      </c>
      <c r="R1789" s="8">
        <f t="shared" si="165"/>
        <v>42098.613854166666</v>
      </c>
      <c r="S1789" t="str">
        <f t="shared" si="166"/>
        <v>photography</v>
      </c>
      <c r="T1789" t="str">
        <f t="shared" si="167"/>
        <v>photobooks</v>
      </c>
    </row>
    <row r="1790" spans="1:20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62"/>
        <v>1</v>
      </c>
      <c r="P1790">
        <f t="shared" si="163"/>
        <v>19</v>
      </c>
      <c r="Q1790" s="8">
        <f t="shared" si="164"/>
        <v>41913.94840277778</v>
      </c>
      <c r="R1790" s="8">
        <f t="shared" si="165"/>
        <v>41943.94840277778</v>
      </c>
      <c r="S1790" t="str">
        <f t="shared" si="166"/>
        <v>photography</v>
      </c>
      <c r="T1790" t="str">
        <f t="shared" si="167"/>
        <v>photobooks</v>
      </c>
    </row>
    <row r="1791" spans="1:20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62"/>
        <v>1</v>
      </c>
      <c r="P1791">
        <f t="shared" si="163"/>
        <v>10</v>
      </c>
      <c r="Q1791" s="8">
        <f t="shared" si="164"/>
        <v>41956.250034722223</v>
      </c>
      <c r="R1791" s="8">
        <f t="shared" si="165"/>
        <v>42016.250034722223</v>
      </c>
      <c r="S1791" t="str">
        <f t="shared" si="166"/>
        <v>photography</v>
      </c>
      <c r="T1791" t="str">
        <f t="shared" si="167"/>
        <v>photobooks</v>
      </c>
    </row>
    <row r="1792" spans="1:20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62"/>
        <v>5</v>
      </c>
      <c r="P1792">
        <f t="shared" si="163"/>
        <v>109.07</v>
      </c>
      <c r="Q1792" s="8">
        <f t="shared" si="164"/>
        <v>42010.674513888895</v>
      </c>
      <c r="R1792" s="8">
        <f t="shared" si="165"/>
        <v>42040.674513888895</v>
      </c>
      <c r="S1792" t="str">
        <f t="shared" si="166"/>
        <v>photography</v>
      </c>
      <c r="T1792" t="str">
        <f t="shared" si="167"/>
        <v>photobooks</v>
      </c>
    </row>
    <row r="1793" spans="1:20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62"/>
        <v>4</v>
      </c>
      <c r="P1793">
        <f t="shared" si="163"/>
        <v>26.75</v>
      </c>
      <c r="Q1793" s="8">
        <f t="shared" si="164"/>
        <v>41973.740335648152</v>
      </c>
      <c r="R1793" s="8">
        <f t="shared" si="165"/>
        <v>42033.740335648152</v>
      </c>
      <c r="S1793" t="str">
        <f t="shared" si="166"/>
        <v>photography</v>
      </c>
      <c r="T1793" t="str">
        <f t="shared" si="167"/>
        <v>photobooks</v>
      </c>
    </row>
    <row r="1794" spans="1:20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62"/>
        <v>61</v>
      </c>
      <c r="P1794">
        <f t="shared" si="163"/>
        <v>109.94</v>
      </c>
      <c r="Q1794" s="8">
        <f t="shared" si="164"/>
        <v>42189.031041666662</v>
      </c>
      <c r="R1794" s="8">
        <f t="shared" si="165"/>
        <v>42226.290972222225</v>
      </c>
      <c r="S1794" t="str">
        <f t="shared" si="166"/>
        <v>photography</v>
      </c>
      <c r="T1794" t="str">
        <f t="shared" si="167"/>
        <v>photobooks</v>
      </c>
    </row>
    <row r="1795" spans="1:20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68">ROUND(E1795/D1795*100,0)</f>
        <v>1</v>
      </c>
      <c r="P1795">
        <f t="shared" ref="P1795:P1858" si="169">ROUND(E1795/L1795,2)</f>
        <v>20</v>
      </c>
      <c r="Q1795" s="8">
        <f t="shared" ref="Q1795:Q1858" si="170">(((J1795/60)/60)/24)+DATE(1970,1,1)</f>
        <v>41940.89166666667</v>
      </c>
      <c r="R1795" s="8">
        <f t="shared" ref="R1795:R1858" si="171">(((I1795/60)/60)/24)+DATE(1970,1,1)</f>
        <v>41970.933333333334</v>
      </c>
      <c r="S1795" t="str">
        <f t="shared" ref="S1795:S1858" si="172">LEFT(N1795,SEARCH("/",N1795)-1)</f>
        <v>photography</v>
      </c>
      <c r="T1795" t="str">
        <f t="shared" ref="T1795:T1858" si="173">RIGHT(N1795,LEN(N1795)-SEARCH("/",N1795))</f>
        <v>photobooks</v>
      </c>
    </row>
    <row r="1796" spans="1:20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68"/>
        <v>11</v>
      </c>
      <c r="P1796">
        <f t="shared" si="169"/>
        <v>55.39</v>
      </c>
      <c r="Q1796" s="8">
        <f t="shared" si="170"/>
        <v>42011.551180555558</v>
      </c>
      <c r="R1796" s="8">
        <f t="shared" si="171"/>
        <v>42046.551180555558</v>
      </c>
      <c r="S1796" t="str">
        <f t="shared" si="172"/>
        <v>photography</v>
      </c>
      <c r="T1796" t="str">
        <f t="shared" si="173"/>
        <v>photobooks</v>
      </c>
    </row>
    <row r="1797" spans="1:20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68"/>
        <v>39</v>
      </c>
      <c r="P1797">
        <f t="shared" si="169"/>
        <v>133.9</v>
      </c>
      <c r="Q1797" s="8">
        <f t="shared" si="170"/>
        <v>42628.288668981477</v>
      </c>
      <c r="R1797" s="8">
        <f t="shared" si="171"/>
        <v>42657.666666666672</v>
      </c>
      <c r="S1797" t="str">
        <f t="shared" si="172"/>
        <v>photography</v>
      </c>
      <c r="T1797" t="str">
        <f t="shared" si="173"/>
        <v>photobooks</v>
      </c>
    </row>
    <row r="1798" spans="1:20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68"/>
        <v>22</v>
      </c>
      <c r="P1798">
        <f t="shared" si="169"/>
        <v>48.72</v>
      </c>
      <c r="Q1798" s="8">
        <f t="shared" si="170"/>
        <v>42515.439421296294</v>
      </c>
      <c r="R1798" s="8">
        <f t="shared" si="171"/>
        <v>42575.439421296294</v>
      </c>
      <c r="S1798" t="str">
        <f t="shared" si="172"/>
        <v>photography</v>
      </c>
      <c r="T1798" t="str">
        <f t="shared" si="173"/>
        <v>photobooks</v>
      </c>
    </row>
    <row r="1799" spans="1:20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68"/>
        <v>68</v>
      </c>
      <c r="P1799">
        <f t="shared" si="169"/>
        <v>48.25</v>
      </c>
      <c r="Q1799" s="8">
        <f t="shared" si="170"/>
        <v>42689.56931712963</v>
      </c>
      <c r="R1799" s="8">
        <f t="shared" si="171"/>
        <v>42719.56931712963</v>
      </c>
      <c r="S1799" t="str">
        <f t="shared" si="172"/>
        <v>photography</v>
      </c>
      <c r="T1799" t="str">
        <f t="shared" si="173"/>
        <v>photobooks</v>
      </c>
    </row>
    <row r="1800" spans="1:20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68"/>
        <v>14</v>
      </c>
      <c r="P1800">
        <f t="shared" si="169"/>
        <v>58.97</v>
      </c>
      <c r="Q1800" s="8">
        <f t="shared" si="170"/>
        <v>42344.32677083333</v>
      </c>
      <c r="R1800" s="8">
        <f t="shared" si="171"/>
        <v>42404.32677083333</v>
      </c>
      <c r="S1800" t="str">
        <f t="shared" si="172"/>
        <v>photography</v>
      </c>
      <c r="T1800" t="str">
        <f t="shared" si="173"/>
        <v>photobooks</v>
      </c>
    </row>
    <row r="1801" spans="1:20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68"/>
        <v>2</v>
      </c>
      <c r="P1801">
        <f t="shared" si="169"/>
        <v>11.64</v>
      </c>
      <c r="Q1801" s="8">
        <f t="shared" si="170"/>
        <v>41934.842685185184</v>
      </c>
      <c r="R1801" s="8">
        <f t="shared" si="171"/>
        <v>41954.884351851855</v>
      </c>
      <c r="S1801" t="str">
        <f t="shared" si="172"/>
        <v>photography</v>
      </c>
      <c r="T1801" t="str">
        <f t="shared" si="173"/>
        <v>photobooks</v>
      </c>
    </row>
    <row r="1802" spans="1:20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68"/>
        <v>20</v>
      </c>
      <c r="P1802">
        <f t="shared" si="169"/>
        <v>83.72</v>
      </c>
      <c r="Q1802" s="8">
        <f t="shared" si="170"/>
        <v>42623.606134259258</v>
      </c>
      <c r="R1802" s="8">
        <f t="shared" si="171"/>
        <v>42653.606134259258</v>
      </c>
      <c r="S1802" t="str">
        <f t="shared" si="172"/>
        <v>photography</v>
      </c>
      <c r="T1802" t="str">
        <f t="shared" si="173"/>
        <v>photobooks</v>
      </c>
    </row>
    <row r="1803" spans="1:20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68"/>
        <v>14</v>
      </c>
      <c r="P1803">
        <f t="shared" si="169"/>
        <v>63.65</v>
      </c>
      <c r="Q1803" s="8">
        <f t="shared" si="170"/>
        <v>42321.660509259258</v>
      </c>
      <c r="R1803" s="8">
        <f t="shared" si="171"/>
        <v>42353.506944444445</v>
      </c>
      <c r="S1803" t="str">
        <f t="shared" si="172"/>
        <v>photography</v>
      </c>
      <c r="T1803" t="str">
        <f t="shared" si="173"/>
        <v>photobooks</v>
      </c>
    </row>
    <row r="1804" spans="1:20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68"/>
        <v>48</v>
      </c>
      <c r="P1804">
        <f t="shared" si="169"/>
        <v>94.28</v>
      </c>
      <c r="Q1804" s="8">
        <f t="shared" si="170"/>
        <v>42159.47256944445</v>
      </c>
      <c r="R1804" s="8">
        <f t="shared" si="171"/>
        <v>42182.915972222225</v>
      </c>
      <c r="S1804" t="str">
        <f t="shared" si="172"/>
        <v>photography</v>
      </c>
      <c r="T1804" t="str">
        <f t="shared" si="173"/>
        <v>photobooks</v>
      </c>
    </row>
    <row r="1805" spans="1:20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68"/>
        <v>31</v>
      </c>
      <c r="P1805">
        <f t="shared" si="169"/>
        <v>71.87</v>
      </c>
      <c r="Q1805" s="8">
        <f t="shared" si="170"/>
        <v>42018.071550925932</v>
      </c>
      <c r="R1805" s="8">
        <f t="shared" si="171"/>
        <v>42049.071550925932</v>
      </c>
      <c r="S1805" t="str">
        <f t="shared" si="172"/>
        <v>photography</v>
      </c>
      <c r="T1805" t="str">
        <f t="shared" si="173"/>
        <v>photobooks</v>
      </c>
    </row>
    <row r="1806" spans="1:20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68"/>
        <v>35</v>
      </c>
      <c r="P1806">
        <f t="shared" si="169"/>
        <v>104.85</v>
      </c>
      <c r="Q1806" s="8">
        <f t="shared" si="170"/>
        <v>42282.678287037037</v>
      </c>
      <c r="R1806" s="8">
        <f t="shared" si="171"/>
        <v>42322.719953703709</v>
      </c>
      <c r="S1806" t="str">
        <f t="shared" si="172"/>
        <v>photography</v>
      </c>
      <c r="T1806" t="str">
        <f t="shared" si="173"/>
        <v>photobooks</v>
      </c>
    </row>
    <row r="1807" spans="1:20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68"/>
        <v>36</v>
      </c>
      <c r="P1807">
        <f t="shared" si="169"/>
        <v>67.14</v>
      </c>
      <c r="Q1807" s="8">
        <f t="shared" si="170"/>
        <v>42247.803912037038</v>
      </c>
      <c r="R1807" s="8">
        <f t="shared" si="171"/>
        <v>42279.75</v>
      </c>
      <c r="S1807" t="str">
        <f t="shared" si="172"/>
        <v>photography</v>
      </c>
      <c r="T1807" t="str">
        <f t="shared" si="173"/>
        <v>photobooks</v>
      </c>
    </row>
    <row r="1808" spans="1:20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68"/>
        <v>3</v>
      </c>
      <c r="P1808">
        <f t="shared" si="169"/>
        <v>73.88</v>
      </c>
      <c r="Q1808" s="8">
        <f t="shared" si="170"/>
        <v>41877.638298611113</v>
      </c>
      <c r="R1808" s="8">
        <f t="shared" si="171"/>
        <v>41912.638298611113</v>
      </c>
      <c r="S1808" t="str">
        <f t="shared" si="172"/>
        <v>photography</v>
      </c>
      <c r="T1808" t="str">
        <f t="shared" si="173"/>
        <v>photobooks</v>
      </c>
    </row>
    <row r="1809" spans="1:20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68"/>
        <v>11</v>
      </c>
      <c r="P1809">
        <f t="shared" si="169"/>
        <v>69.13</v>
      </c>
      <c r="Q1809" s="8">
        <f t="shared" si="170"/>
        <v>41880.068437499998</v>
      </c>
      <c r="R1809" s="8">
        <f t="shared" si="171"/>
        <v>41910.068437499998</v>
      </c>
      <c r="S1809" t="str">
        <f t="shared" si="172"/>
        <v>photography</v>
      </c>
      <c r="T1809" t="str">
        <f t="shared" si="173"/>
        <v>photobooks</v>
      </c>
    </row>
    <row r="1810" spans="1:20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68"/>
        <v>41</v>
      </c>
      <c r="P1810">
        <f t="shared" si="169"/>
        <v>120.77</v>
      </c>
      <c r="Q1810" s="8">
        <f t="shared" si="170"/>
        <v>42742.680902777778</v>
      </c>
      <c r="R1810" s="8">
        <f t="shared" si="171"/>
        <v>42777.680902777778</v>
      </c>
      <c r="S1810" t="str">
        <f t="shared" si="172"/>
        <v>photography</v>
      </c>
      <c r="T1810" t="str">
        <f t="shared" si="173"/>
        <v>photobooks</v>
      </c>
    </row>
    <row r="1811" spans="1:20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68"/>
        <v>11</v>
      </c>
      <c r="P1811">
        <f t="shared" si="169"/>
        <v>42.22</v>
      </c>
      <c r="Q1811" s="8">
        <f t="shared" si="170"/>
        <v>42029.907858796301</v>
      </c>
      <c r="R1811" s="8">
        <f t="shared" si="171"/>
        <v>42064.907858796301</v>
      </c>
      <c r="S1811" t="str">
        <f t="shared" si="172"/>
        <v>photography</v>
      </c>
      <c r="T1811" t="str">
        <f t="shared" si="173"/>
        <v>photobooks</v>
      </c>
    </row>
    <row r="1812" spans="1:20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68"/>
        <v>3</v>
      </c>
      <c r="P1812">
        <f t="shared" si="169"/>
        <v>7.5</v>
      </c>
      <c r="Q1812" s="8">
        <f t="shared" si="170"/>
        <v>41860.91002314815</v>
      </c>
      <c r="R1812" s="8">
        <f t="shared" si="171"/>
        <v>41872.91002314815</v>
      </c>
      <c r="S1812" t="str">
        <f t="shared" si="172"/>
        <v>photography</v>
      </c>
      <c r="T1812" t="str">
        <f t="shared" si="173"/>
        <v>photobooks</v>
      </c>
    </row>
    <row r="1813" spans="1:20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68"/>
        <v>0</v>
      </c>
      <c r="P1813">
        <f t="shared" si="169"/>
        <v>1.54</v>
      </c>
      <c r="Q1813" s="8">
        <f t="shared" si="170"/>
        <v>41876.433680555558</v>
      </c>
      <c r="R1813" s="8">
        <f t="shared" si="171"/>
        <v>41936.166666666664</v>
      </c>
      <c r="S1813" t="str">
        <f t="shared" si="172"/>
        <v>photography</v>
      </c>
      <c r="T1813" t="str">
        <f t="shared" si="173"/>
        <v>photobooks</v>
      </c>
    </row>
    <row r="1814" spans="1:20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68"/>
        <v>13</v>
      </c>
      <c r="P1814">
        <f t="shared" si="169"/>
        <v>37.61</v>
      </c>
      <c r="Q1814" s="8">
        <f t="shared" si="170"/>
        <v>42524.318703703699</v>
      </c>
      <c r="R1814" s="8">
        <f t="shared" si="171"/>
        <v>42554.318703703699</v>
      </c>
      <c r="S1814" t="str">
        <f t="shared" si="172"/>
        <v>photography</v>
      </c>
      <c r="T1814" t="str">
        <f t="shared" si="173"/>
        <v>photobooks</v>
      </c>
    </row>
    <row r="1815" spans="1:20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68"/>
        <v>0</v>
      </c>
      <c r="P1815" t="e">
        <f t="shared" si="169"/>
        <v>#DIV/0!</v>
      </c>
      <c r="Q1815" s="8">
        <f t="shared" si="170"/>
        <v>41829.889027777775</v>
      </c>
      <c r="R1815" s="8">
        <f t="shared" si="171"/>
        <v>41859.889027777775</v>
      </c>
      <c r="S1815" t="str">
        <f t="shared" si="172"/>
        <v>photography</v>
      </c>
      <c r="T1815" t="str">
        <f t="shared" si="173"/>
        <v>photobooks</v>
      </c>
    </row>
    <row r="1816" spans="1:20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68"/>
        <v>49</v>
      </c>
      <c r="P1816">
        <f t="shared" si="169"/>
        <v>42.16</v>
      </c>
      <c r="Q1816" s="8">
        <f t="shared" si="170"/>
        <v>42033.314074074078</v>
      </c>
      <c r="R1816" s="8">
        <f t="shared" si="171"/>
        <v>42063.314074074078</v>
      </c>
      <c r="S1816" t="str">
        <f t="shared" si="172"/>
        <v>photography</v>
      </c>
      <c r="T1816" t="str">
        <f t="shared" si="173"/>
        <v>photobooks</v>
      </c>
    </row>
    <row r="1817" spans="1:20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68"/>
        <v>0</v>
      </c>
      <c r="P1817" t="e">
        <f t="shared" si="169"/>
        <v>#DIV/0!</v>
      </c>
      <c r="Q1817" s="8">
        <f t="shared" si="170"/>
        <v>42172.906678240746</v>
      </c>
      <c r="R1817" s="8">
        <f t="shared" si="171"/>
        <v>42186.906678240746</v>
      </c>
      <c r="S1817" t="str">
        <f t="shared" si="172"/>
        <v>photography</v>
      </c>
      <c r="T1817" t="str">
        <f t="shared" si="173"/>
        <v>photobooks</v>
      </c>
    </row>
    <row r="1818" spans="1:20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68"/>
        <v>2</v>
      </c>
      <c r="P1818">
        <f t="shared" si="169"/>
        <v>84.83</v>
      </c>
      <c r="Q1818" s="8">
        <f t="shared" si="170"/>
        <v>42548.876192129625</v>
      </c>
      <c r="R1818" s="8">
        <f t="shared" si="171"/>
        <v>42576.791666666672</v>
      </c>
      <c r="S1818" t="str">
        <f t="shared" si="172"/>
        <v>photography</v>
      </c>
      <c r="T1818" t="str">
        <f t="shared" si="173"/>
        <v>photobooks</v>
      </c>
    </row>
    <row r="1819" spans="1:20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68"/>
        <v>52</v>
      </c>
      <c r="P1819">
        <f t="shared" si="169"/>
        <v>94.19</v>
      </c>
      <c r="Q1819" s="8">
        <f t="shared" si="170"/>
        <v>42705.662118055552</v>
      </c>
      <c r="R1819" s="8">
        <f t="shared" si="171"/>
        <v>42765.290972222225</v>
      </c>
      <c r="S1819" t="str">
        <f t="shared" si="172"/>
        <v>photography</v>
      </c>
      <c r="T1819" t="str">
        <f t="shared" si="173"/>
        <v>photobooks</v>
      </c>
    </row>
    <row r="1820" spans="1:20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68"/>
        <v>0</v>
      </c>
      <c r="P1820" t="e">
        <f t="shared" si="169"/>
        <v>#DIV/0!</v>
      </c>
      <c r="Q1820" s="8">
        <f t="shared" si="170"/>
        <v>42067.234375</v>
      </c>
      <c r="R1820" s="8">
        <f t="shared" si="171"/>
        <v>42097.192708333328</v>
      </c>
      <c r="S1820" t="str">
        <f t="shared" si="172"/>
        <v>photography</v>
      </c>
      <c r="T1820" t="str">
        <f t="shared" si="173"/>
        <v>photobooks</v>
      </c>
    </row>
    <row r="1821" spans="1:20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68"/>
        <v>2</v>
      </c>
      <c r="P1821">
        <f t="shared" si="169"/>
        <v>6.25</v>
      </c>
      <c r="Q1821" s="8">
        <f t="shared" si="170"/>
        <v>41820.752268518518</v>
      </c>
      <c r="R1821" s="8">
        <f t="shared" si="171"/>
        <v>41850.752268518518</v>
      </c>
      <c r="S1821" t="str">
        <f t="shared" si="172"/>
        <v>photography</v>
      </c>
      <c r="T1821" t="str">
        <f t="shared" si="173"/>
        <v>photobooks</v>
      </c>
    </row>
    <row r="1822" spans="1:20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68"/>
        <v>7</v>
      </c>
      <c r="P1822">
        <f t="shared" si="169"/>
        <v>213.38</v>
      </c>
      <c r="Q1822" s="8">
        <f t="shared" si="170"/>
        <v>42065.084375000006</v>
      </c>
      <c r="R1822" s="8">
        <f t="shared" si="171"/>
        <v>42095.042708333334</v>
      </c>
      <c r="S1822" t="str">
        <f t="shared" si="172"/>
        <v>photography</v>
      </c>
      <c r="T1822" t="str">
        <f t="shared" si="173"/>
        <v>photobooks</v>
      </c>
    </row>
    <row r="1823" spans="1:20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68"/>
        <v>135</v>
      </c>
      <c r="P1823">
        <f t="shared" si="169"/>
        <v>59.16</v>
      </c>
      <c r="Q1823" s="8">
        <f t="shared" si="170"/>
        <v>40926.319062499999</v>
      </c>
      <c r="R1823" s="8">
        <f t="shared" si="171"/>
        <v>40971.319062499999</v>
      </c>
      <c r="S1823" t="str">
        <f t="shared" si="172"/>
        <v>music</v>
      </c>
      <c r="T1823" t="str">
        <f t="shared" si="173"/>
        <v>rock</v>
      </c>
    </row>
    <row r="1824" spans="1:20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68"/>
        <v>100</v>
      </c>
      <c r="P1824">
        <f t="shared" si="169"/>
        <v>27.27</v>
      </c>
      <c r="Q1824" s="8">
        <f t="shared" si="170"/>
        <v>41634.797013888885</v>
      </c>
      <c r="R1824" s="8">
        <f t="shared" si="171"/>
        <v>41670.792361111111</v>
      </c>
      <c r="S1824" t="str">
        <f t="shared" si="172"/>
        <v>music</v>
      </c>
      <c r="T1824" t="str">
        <f t="shared" si="173"/>
        <v>rock</v>
      </c>
    </row>
    <row r="1825" spans="1:20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68"/>
        <v>116</v>
      </c>
      <c r="P1825">
        <f t="shared" si="169"/>
        <v>24.58</v>
      </c>
      <c r="Q1825" s="8">
        <f t="shared" si="170"/>
        <v>41176.684907407405</v>
      </c>
      <c r="R1825" s="8">
        <f t="shared" si="171"/>
        <v>41206.684907407405</v>
      </c>
      <c r="S1825" t="str">
        <f t="shared" si="172"/>
        <v>music</v>
      </c>
      <c r="T1825" t="str">
        <f t="shared" si="173"/>
        <v>rock</v>
      </c>
    </row>
    <row r="1826" spans="1:20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68"/>
        <v>100</v>
      </c>
      <c r="P1826">
        <f t="shared" si="169"/>
        <v>75.05</v>
      </c>
      <c r="Q1826" s="8">
        <f t="shared" si="170"/>
        <v>41626.916284722225</v>
      </c>
      <c r="R1826" s="8">
        <f t="shared" si="171"/>
        <v>41647.088888888888</v>
      </c>
      <c r="S1826" t="str">
        <f t="shared" si="172"/>
        <v>music</v>
      </c>
      <c r="T1826" t="str">
        <f t="shared" si="173"/>
        <v>rock</v>
      </c>
    </row>
    <row r="1827" spans="1:20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68"/>
        <v>105</v>
      </c>
      <c r="P1827">
        <f t="shared" si="169"/>
        <v>42.02</v>
      </c>
      <c r="Q1827" s="8">
        <f t="shared" si="170"/>
        <v>41443.83452546296</v>
      </c>
      <c r="R1827" s="8">
        <f t="shared" si="171"/>
        <v>41466.83452546296</v>
      </c>
      <c r="S1827" t="str">
        <f t="shared" si="172"/>
        <v>music</v>
      </c>
      <c r="T1827" t="str">
        <f t="shared" si="173"/>
        <v>rock</v>
      </c>
    </row>
    <row r="1828" spans="1:20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68"/>
        <v>101</v>
      </c>
      <c r="P1828">
        <f t="shared" si="169"/>
        <v>53.16</v>
      </c>
      <c r="Q1828" s="8">
        <f t="shared" si="170"/>
        <v>41657.923807870371</v>
      </c>
      <c r="R1828" s="8">
        <f t="shared" si="171"/>
        <v>41687.923807870371</v>
      </c>
      <c r="S1828" t="str">
        <f t="shared" si="172"/>
        <v>music</v>
      </c>
      <c r="T1828" t="str">
        <f t="shared" si="173"/>
        <v>rock</v>
      </c>
    </row>
    <row r="1829" spans="1:20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68"/>
        <v>101</v>
      </c>
      <c r="P1829">
        <f t="shared" si="169"/>
        <v>83.89</v>
      </c>
      <c r="Q1829" s="8">
        <f t="shared" si="170"/>
        <v>40555.325937499998</v>
      </c>
      <c r="R1829" s="8">
        <f t="shared" si="171"/>
        <v>40605.325937499998</v>
      </c>
      <c r="S1829" t="str">
        <f t="shared" si="172"/>
        <v>music</v>
      </c>
      <c r="T1829" t="str">
        <f t="shared" si="173"/>
        <v>rock</v>
      </c>
    </row>
    <row r="1830" spans="1:20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68"/>
        <v>100</v>
      </c>
      <c r="P1830">
        <f t="shared" si="169"/>
        <v>417.33</v>
      </c>
      <c r="Q1830" s="8">
        <f t="shared" si="170"/>
        <v>41736.899652777778</v>
      </c>
      <c r="R1830" s="8">
        <f t="shared" si="171"/>
        <v>41768.916666666664</v>
      </c>
      <c r="S1830" t="str">
        <f t="shared" si="172"/>
        <v>music</v>
      </c>
      <c r="T1830" t="str">
        <f t="shared" si="173"/>
        <v>rock</v>
      </c>
    </row>
    <row r="1831" spans="1:20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68"/>
        <v>167</v>
      </c>
      <c r="P1831">
        <f t="shared" si="169"/>
        <v>75.77</v>
      </c>
      <c r="Q1831" s="8">
        <f t="shared" si="170"/>
        <v>40516.087627314817</v>
      </c>
      <c r="R1831" s="8">
        <f t="shared" si="171"/>
        <v>40564.916666666664</v>
      </c>
      <c r="S1831" t="str">
        <f t="shared" si="172"/>
        <v>music</v>
      </c>
      <c r="T1831" t="str">
        <f t="shared" si="173"/>
        <v>rock</v>
      </c>
    </row>
    <row r="1832" spans="1:20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68"/>
        <v>102</v>
      </c>
      <c r="P1832">
        <f t="shared" si="169"/>
        <v>67.39</v>
      </c>
      <c r="Q1832" s="8">
        <f t="shared" si="170"/>
        <v>41664.684108796297</v>
      </c>
      <c r="R1832" s="8">
        <f t="shared" si="171"/>
        <v>41694.684108796297</v>
      </c>
      <c r="S1832" t="str">
        <f t="shared" si="172"/>
        <v>music</v>
      </c>
      <c r="T1832" t="str">
        <f t="shared" si="173"/>
        <v>rock</v>
      </c>
    </row>
    <row r="1833" spans="1:20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68"/>
        <v>103</v>
      </c>
      <c r="P1833">
        <f t="shared" si="169"/>
        <v>73.569999999999993</v>
      </c>
      <c r="Q1833" s="8">
        <f t="shared" si="170"/>
        <v>41026.996099537035</v>
      </c>
      <c r="R1833" s="8">
        <f t="shared" si="171"/>
        <v>41041.996099537035</v>
      </c>
      <c r="S1833" t="str">
        <f t="shared" si="172"/>
        <v>music</v>
      </c>
      <c r="T1833" t="str">
        <f t="shared" si="173"/>
        <v>rock</v>
      </c>
    </row>
    <row r="1834" spans="1:20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68"/>
        <v>143</v>
      </c>
      <c r="P1834">
        <f t="shared" si="169"/>
        <v>25</v>
      </c>
      <c r="Q1834" s="8">
        <f t="shared" si="170"/>
        <v>40576.539664351854</v>
      </c>
      <c r="R1834" s="8">
        <f t="shared" si="171"/>
        <v>40606.539664351854</v>
      </c>
      <c r="S1834" t="str">
        <f t="shared" si="172"/>
        <v>music</v>
      </c>
      <c r="T1834" t="str">
        <f t="shared" si="173"/>
        <v>rock</v>
      </c>
    </row>
    <row r="1835" spans="1:20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68"/>
        <v>263</v>
      </c>
      <c r="P1835">
        <f t="shared" si="169"/>
        <v>42</v>
      </c>
      <c r="Q1835" s="8">
        <f t="shared" si="170"/>
        <v>41303.044016203705</v>
      </c>
      <c r="R1835" s="8">
        <f t="shared" si="171"/>
        <v>41335.332638888889</v>
      </c>
      <c r="S1835" t="str">
        <f t="shared" si="172"/>
        <v>music</v>
      </c>
      <c r="T1835" t="str">
        <f t="shared" si="173"/>
        <v>rock</v>
      </c>
    </row>
    <row r="1836" spans="1:20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68"/>
        <v>118</v>
      </c>
      <c r="P1836">
        <f t="shared" si="169"/>
        <v>131.16999999999999</v>
      </c>
      <c r="Q1836" s="8">
        <f t="shared" si="170"/>
        <v>41988.964062500003</v>
      </c>
      <c r="R1836" s="8">
        <f t="shared" si="171"/>
        <v>42028.964062500003</v>
      </c>
      <c r="S1836" t="str">
        <f t="shared" si="172"/>
        <v>music</v>
      </c>
      <c r="T1836" t="str">
        <f t="shared" si="173"/>
        <v>rock</v>
      </c>
    </row>
    <row r="1837" spans="1:20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68"/>
        <v>104</v>
      </c>
      <c r="P1837">
        <f t="shared" si="169"/>
        <v>47.27</v>
      </c>
      <c r="Q1837" s="8">
        <f t="shared" si="170"/>
        <v>42430.702210648145</v>
      </c>
      <c r="R1837" s="8">
        <f t="shared" si="171"/>
        <v>42460.660543981481</v>
      </c>
      <c r="S1837" t="str">
        <f t="shared" si="172"/>
        <v>music</v>
      </c>
      <c r="T1837" t="str">
        <f t="shared" si="173"/>
        <v>rock</v>
      </c>
    </row>
    <row r="1838" spans="1:20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68"/>
        <v>200</v>
      </c>
      <c r="P1838">
        <f t="shared" si="169"/>
        <v>182.13</v>
      </c>
      <c r="Q1838" s="8">
        <f t="shared" si="170"/>
        <v>41305.809363425928</v>
      </c>
      <c r="R1838" s="8">
        <f t="shared" si="171"/>
        <v>41322.809363425928</v>
      </c>
      <c r="S1838" t="str">
        <f t="shared" si="172"/>
        <v>music</v>
      </c>
      <c r="T1838" t="str">
        <f t="shared" si="173"/>
        <v>rock</v>
      </c>
    </row>
    <row r="1839" spans="1:20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68"/>
        <v>307</v>
      </c>
      <c r="P1839">
        <f t="shared" si="169"/>
        <v>61.37</v>
      </c>
      <c r="Q1839" s="8">
        <f t="shared" si="170"/>
        <v>40926.047858796301</v>
      </c>
      <c r="R1839" s="8">
        <f t="shared" si="171"/>
        <v>40986.006192129629</v>
      </c>
      <c r="S1839" t="str">
        <f t="shared" si="172"/>
        <v>music</v>
      </c>
      <c r="T1839" t="str">
        <f t="shared" si="173"/>
        <v>rock</v>
      </c>
    </row>
    <row r="1840" spans="1:20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68"/>
        <v>100</v>
      </c>
      <c r="P1840">
        <f t="shared" si="169"/>
        <v>35.770000000000003</v>
      </c>
      <c r="Q1840" s="8">
        <f t="shared" si="170"/>
        <v>40788.786539351851</v>
      </c>
      <c r="R1840" s="8">
        <f t="shared" si="171"/>
        <v>40817.125</v>
      </c>
      <c r="S1840" t="str">
        <f t="shared" si="172"/>
        <v>music</v>
      </c>
      <c r="T1840" t="str">
        <f t="shared" si="173"/>
        <v>rock</v>
      </c>
    </row>
    <row r="1841" spans="1:20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68"/>
        <v>205</v>
      </c>
      <c r="P1841">
        <f t="shared" si="169"/>
        <v>45.62</v>
      </c>
      <c r="Q1841" s="8">
        <f t="shared" si="170"/>
        <v>42614.722013888888</v>
      </c>
      <c r="R1841" s="8">
        <f t="shared" si="171"/>
        <v>42644.722013888888</v>
      </c>
      <c r="S1841" t="str">
        <f t="shared" si="172"/>
        <v>music</v>
      </c>
      <c r="T1841" t="str">
        <f t="shared" si="173"/>
        <v>rock</v>
      </c>
    </row>
    <row r="1842" spans="1:20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68"/>
        <v>109</v>
      </c>
      <c r="P1842">
        <f t="shared" si="169"/>
        <v>75.38</v>
      </c>
      <c r="Q1842" s="8">
        <f t="shared" si="170"/>
        <v>41382.096180555556</v>
      </c>
      <c r="R1842" s="8">
        <f t="shared" si="171"/>
        <v>41401.207638888889</v>
      </c>
      <c r="S1842" t="str">
        <f t="shared" si="172"/>
        <v>music</v>
      </c>
      <c r="T1842" t="str">
        <f t="shared" si="173"/>
        <v>rock</v>
      </c>
    </row>
    <row r="1843" spans="1:20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68"/>
        <v>102</v>
      </c>
      <c r="P1843">
        <f t="shared" si="169"/>
        <v>50.88</v>
      </c>
      <c r="Q1843" s="8">
        <f t="shared" si="170"/>
        <v>41745.84542824074</v>
      </c>
      <c r="R1843" s="8">
        <f t="shared" si="171"/>
        <v>41779.207638888889</v>
      </c>
      <c r="S1843" t="str">
        <f t="shared" si="172"/>
        <v>music</v>
      </c>
      <c r="T1843" t="str">
        <f t="shared" si="173"/>
        <v>rock</v>
      </c>
    </row>
    <row r="1844" spans="1:20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68"/>
        <v>125</v>
      </c>
      <c r="P1844">
        <f t="shared" si="169"/>
        <v>119.29</v>
      </c>
      <c r="Q1844" s="8">
        <f t="shared" si="170"/>
        <v>42031.631724537037</v>
      </c>
      <c r="R1844" s="8">
        <f t="shared" si="171"/>
        <v>42065.249305555553</v>
      </c>
      <c r="S1844" t="str">
        <f t="shared" si="172"/>
        <v>music</v>
      </c>
      <c r="T1844" t="str">
        <f t="shared" si="173"/>
        <v>rock</v>
      </c>
    </row>
    <row r="1845" spans="1:20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68"/>
        <v>124</v>
      </c>
      <c r="P1845">
        <f t="shared" si="169"/>
        <v>92.54</v>
      </c>
      <c r="Q1845" s="8">
        <f t="shared" si="170"/>
        <v>40564.994837962964</v>
      </c>
      <c r="R1845" s="8">
        <f t="shared" si="171"/>
        <v>40594.994837962964</v>
      </c>
      <c r="S1845" t="str">
        <f t="shared" si="172"/>
        <v>music</v>
      </c>
      <c r="T1845" t="str">
        <f t="shared" si="173"/>
        <v>rock</v>
      </c>
    </row>
    <row r="1846" spans="1:20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68"/>
        <v>101</v>
      </c>
      <c r="P1846">
        <f t="shared" si="169"/>
        <v>76.05</v>
      </c>
      <c r="Q1846" s="8">
        <f t="shared" si="170"/>
        <v>40666.973541666666</v>
      </c>
      <c r="R1846" s="8">
        <f t="shared" si="171"/>
        <v>40705.125</v>
      </c>
      <c r="S1846" t="str">
        <f t="shared" si="172"/>
        <v>music</v>
      </c>
      <c r="T1846" t="str">
        <f t="shared" si="173"/>
        <v>rock</v>
      </c>
    </row>
    <row r="1847" spans="1:20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68"/>
        <v>100</v>
      </c>
      <c r="P1847">
        <f t="shared" si="169"/>
        <v>52.63</v>
      </c>
      <c r="Q1847" s="8">
        <f t="shared" si="170"/>
        <v>42523.333310185189</v>
      </c>
      <c r="R1847" s="8">
        <f t="shared" si="171"/>
        <v>42538.204861111109</v>
      </c>
      <c r="S1847" t="str">
        <f t="shared" si="172"/>
        <v>music</v>
      </c>
      <c r="T1847" t="str">
        <f t="shared" si="173"/>
        <v>rock</v>
      </c>
    </row>
    <row r="1848" spans="1:20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68"/>
        <v>138</v>
      </c>
      <c r="P1848">
        <f t="shared" si="169"/>
        <v>98.99</v>
      </c>
      <c r="Q1848" s="8">
        <f t="shared" si="170"/>
        <v>41228.650196759263</v>
      </c>
      <c r="R1848" s="8">
        <f t="shared" si="171"/>
        <v>41258.650196759263</v>
      </c>
      <c r="S1848" t="str">
        <f t="shared" si="172"/>
        <v>music</v>
      </c>
      <c r="T1848" t="str">
        <f t="shared" si="173"/>
        <v>rock</v>
      </c>
    </row>
    <row r="1849" spans="1:20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68"/>
        <v>121</v>
      </c>
      <c r="P1849">
        <f t="shared" si="169"/>
        <v>79.53</v>
      </c>
      <c r="Q1849" s="8">
        <f t="shared" si="170"/>
        <v>42094.236481481479</v>
      </c>
      <c r="R1849" s="8">
        <f t="shared" si="171"/>
        <v>42115.236481481479</v>
      </c>
      <c r="S1849" t="str">
        <f t="shared" si="172"/>
        <v>music</v>
      </c>
      <c r="T1849" t="str">
        <f t="shared" si="173"/>
        <v>rock</v>
      </c>
    </row>
    <row r="1850" spans="1:20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68"/>
        <v>107</v>
      </c>
      <c r="P1850">
        <f t="shared" si="169"/>
        <v>134.21</v>
      </c>
      <c r="Q1850" s="8">
        <f t="shared" si="170"/>
        <v>40691.788055555553</v>
      </c>
      <c r="R1850" s="8">
        <f t="shared" si="171"/>
        <v>40755.290972222225</v>
      </c>
      <c r="S1850" t="str">
        <f t="shared" si="172"/>
        <v>music</v>
      </c>
      <c r="T1850" t="str">
        <f t="shared" si="173"/>
        <v>rock</v>
      </c>
    </row>
    <row r="1851" spans="1:20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68"/>
        <v>100</v>
      </c>
      <c r="P1851">
        <f t="shared" si="169"/>
        <v>37.630000000000003</v>
      </c>
      <c r="Q1851" s="8">
        <f t="shared" si="170"/>
        <v>41169.845590277779</v>
      </c>
      <c r="R1851" s="8">
        <f t="shared" si="171"/>
        <v>41199.845590277779</v>
      </c>
      <c r="S1851" t="str">
        <f t="shared" si="172"/>
        <v>music</v>
      </c>
      <c r="T1851" t="str">
        <f t="shared" si="173"/>
        <v>rock</v>
      </c>
    </row>
    <row r="1852" spans="1:20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68"/>
        <v>102</v>
      </c>
      <c r="P1852">
        <f t="shared" si="169"/>
        <v>51.04</v>
      </c>
      <c r="Q1852" s="8">
        <f t="shared" si="170"/>
        <v>41800.959490740745</v>
      </c>
      <c r="R1852" s="8">
        <f t="shared" si="171"/>
        <v>41830.959490740745</v>
      </c>
      <c r="S1852" t="str">
        <f t="shared" si="172"/>
        <v>music</v>
      </c>
      <c r="T1852" t="str">
        <f t="shared" si="173"/>
        <v>rock</v>
      </c>
    </row>
    <row r="1853" spans="1:20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68"/>
        <v>100</v>
      </c>
      <c r="P1853">
        <f t="shared" si="169"/>
        <v>50.04</v>
      </c>
      <c r="Q1853" s="8">
        <f t="shared" si="170"/>
        <v>41827.906689814816</v>
      </c>
      <c r="R1853" s="8">
        <f t="shared" si="171"/>
        <v>41848.041666666664</v>
      </c>
      <c r="S1853" t="str">
        <f t="shared" si="172"/>
        <v>music</v>
      </c>
      <c r="T1853" t="str">
        <f t="shared" si="173"/>
        <v>rock</v>
      </c>
    </row>
    <row r="1854" spans="1:20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68"/>
        <v>117</v>
      </c>
      <c r="P1854">
        <f t="shared" si="169"/>
        <v>133.93</v>
      </c>
      <c r="Q1854" s="8">
        <f t="shared" si="170"/>
        <v>42081.77143518519</v>
      </c>
      <c r="R1854" s="8">
        <f t="shared" si="171"/>
        <v>42119</v>
      </c>
      <c r="S1854" t="str">
        <f t="shared" si="172"/>
        <v>music</v>
      </c>
      <c r="T1854" t="str">
        <f t="shared" si="173"/>
        <v>rock</v>
      </c>
    </row>
    <row r="1855" spans="1:20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68"/>
        <v>102</v>
      </c>
      <c r="P1855">
        <f t="shared" si="169"/>
        <v>58.21</v>
      </c>
      <c r="Q1855" s="8">
        <f t="shared" si="170"/>
        <v>41177.060381944444</v>
      </c>
      <c r="R1855" s="8">
        <f t="shared" si="171"/>
        <v>41227.102048611108</v>
      </c>
      <c r="S1855" t="str">
        <f t="shared" si="172"/>
        <v>music</v>
      </c>
      <c r="T1855" t="str">
        <f t="shared" si="173"/>
        <v>rock</v>
      </c>
    </row>
    <row r="1856" spans="1:20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68"/>
        <v>102</v>
      </c>
      <c r="P1856">
        <f t="shared" si="169"/>
        <v>88.04</v>
      </c>
      <c r="Q1856" s="8">
        <f t="shared" si="170"/>
        <v>41388.021261574075</v>
      </c>
      <c r="R1856" s="8">
        <f t="shared" si="171"/>
        <v>41418.021261574075</v>
      </c>
      <c r="S1856" t="str">
        <f t="shared" si="172"/>
        <v>music</v>
      </c>
      <c r="T1856" t="str">
        <f t="shared" si="173"/>
        <v>rock</v>
      </c>
    </row>
    <row r="1857" spans="1:20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68"/>
        <v>154</v>
      </c>
      <c r="P1857">
        <f t="shared" si="169"/>
        <v>70.58</v>
      </c>
      <c r="Q1857" s="8">
        <f t="shared" si="170"/>
        <v>41600.538657407407</v>
      </c>
      <c r="R1857" s="8">
        <f t="shared" si="171"/>
        <v>41645.538657407407</v>
      </c>
      <c r="S1857" t="str">
        <f t="shared" si="172"/>
        <v>music</v>
      </c>
      <c r="T1857" t="str">
        <f t="shared" si="173"/>
        <v>rock</v>
      </c>
    </row>
    <row r="1858" spans="1:20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68"/>
        <v>101</v>
      </c>
      <c r="P1858">
        <f t="shared" si="169"/>
        <v>53.29</v>
      </c>
      <c r="Q1858" s="8">
        <f t="shared" si="170"/>
        <v>41817.854999999996</v>
      </c>
      <c r="R1858" s="8">
        <f t="shared" si="171"/>
        <v>41838.854999999996</v>
      </c>
      <c r="S1858" t="str">
        <f t="shared" si="172"/>
        <v>music</v>
      </c>
      <c r="T1858" t="str">
        <f t="shared" si="173"/>
        <v>rock</v>
      </c>
    </row>
    <row r="1859" spans="1:20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74">ROUND(E1859/D1859*100,0)</f>
        <v>100</v>
      </c>
      <c r="P1859">
        <f t="shared" ref="P1859:P1922" si="175">ROUND(E1859/L1859,2)</f>
        <v>136.36000000000001</v>
      </c>
      <c r="Q1859" s="8">
        <f t="shared" ref="Q1859:Q1922" si="176">(((J1859/60)/60)/24)+DATE(1970,1,1)</f>
        <v>41864.76866898148</v>
      </c>
      <c r="R1859" s="8">
        <f t="shared" ref="R1859:R1922" si="177">(((I1859/60)/60)/24)+DATE(1970,1,1)</f>
        <v>41894.76866898148</v>
      </c>
      <c r="S1859" t="str">
        <f t="shared" ref="S1859:S1922" si="178">LEFT(N1859,SEARCH("/",N1859)-1)</f>
        <v>music</v>
      </c>
      <c r="T1859" t="str">
        <f t="shared" ref="T1859:T1922" si="179">RIGHT(N1859,LEN(N1859)-SEARCH("/",N1859))</f>
        <v>rock</v>
      </c>
    </row>
    <row r="1860" spans="1:20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74"/>
        <v>109</v>
      </c>
      <c r="P1860">
        <f t="shared" si="175"/>
        <v>40.549999999999997</v>
      </c>
      <c r="Q1860" s="8">
        <f t="shared" si="176"/>
        <v>40833.200474537036</v>
      </c>
      <c r="R1860" s="8">
        <f t="shared" si="177"/>
        <v>40893.242141203707</v>
      </c>
      <c r="S1860" t="str">
        <f t="shared" si="178"/>
        <v>music</v>
      </c>
      <c r="T1860" t="str">
        <f t="shared" si="179"/>
        <v>rock</v>
      </c>
    </row>
    <row r="1861" spans="1:20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74"/>
        <v>132</v>
      </c>
      <c r="P1861">
        <f t="shared" si="175"/>
        <v>70.63</v>
      </c>
      <c r="Q1861" s="8">
        <f t="shared" si="176"/>
        <v>40778.770011574074</v>
      </c>
      <c r="R1861" s="8">
        <f t="shared" si="177"/>
        <v>40808.770011574074</v>
      </c>
      <c r="S1861" t="str">
        <f t="shared" si="178"/>
        <v>music</v>
      </c>
      <c r="T1861" t="str">
        <f t="shared" si="179"/>
        <v>rock</v>
      </c>
    </row>
    <row r="1862" spans="1:20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74"/>
        <v>133</v>
      </c>
      <c r="P1862">
        <f t="shared" si="175"/>
        <v>52.68</v>
      </c>
      <c r="Q1862" s="8">
        <f t="shared" si="176"/>
        <v>41655.709305555552</v>
      </c>
      <c r="R1862" s="8">
        <f t="shared" si="177"/>
        <v>41676.709305555552</v>
      </c>
      <c r="S1862" t="str">
        <f t="shared" si="178"/>
        <v>music</v>
      </c>
      <c r="T1862" t="str">
        <f t="shared" si="179"/>
        <v>rock</v>
      </c>
    </row>
    <row r="1863" spans="1:20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74"/>
        <v>0</v>
      </c>
      <c r="P1863" t="e">
        <f t="shared" si="175"/>
        <v>#DIV/0!</v>
      </c>
      <c r="Q1863" s="8">
        <f t="shared" si="176"/>
        <v>42000.300243055557</v>
      </c>
      <c r="R1863" s="8">
        <f t="shared" si="177"/>
        <v>42030.300243055557</v>
      </c>
      <c r="S1863" t="str">
        <f t="shared" si="178"/>
        <v>games</v>
      </c>
      <c r="T1863" t="str">
        <f t="shared" si="179"/>
        <v>mobile games</v>
      </c>
    </row>
    <row r="1864" spans="1:20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74"/>
        <v>8</v>
      </c>
      <c r="P1864">
        <f t="shared" si="175"/>
        <v>90.94</v>
      </c>
      <c r="Q1864" s="8">
        <f t="shared" si="176"/>
        <v>42755.492754629624</v>
      </c>
      <c r="R1864" s="8">
        <f t="shared" si="177"/>
        <v>42802.3125</v>
      </c>
      <c r="S1864" t="str">
        <f t="shared" si="178"/>
        <v>games</v>
      </c>
      <c r="T1864" t="str">
        <f t="shared" si="179"/>
        <v>mobile games</v>
      </c>
    </row>
    <row r="1865" spans="1:20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74"/>
        <v>0</v>
      </c>
      <c r="P1865">
        <f t="shared" si="175"/>
        <v>5</v>
      </c>
      <c r="Q1865" s="8">
        <f t="shared" si="176"/>
        <v>41772.797280092593</v>
      </c>
      <c r="R1865" s="8">
        <f t="shared" si="177"/>
        <v>41802.797280092593</v>
      </c>
      <c r="S1865" t="str">
        <f t="shared" si="178"/>
        <v>games</v>
      </c>
      <c r="T1865" t="str">
        <f t="shared" si="179"/>
        <v>mobile games</v>
      </c>
    </row>
    <row r="1866" spans="1:20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74"/>
        <v>43</v>
      </c>
      <c r="P1866">
        <f t="shared" si="175"/>
        <v>58.08</v>
      </c>
      <c r="Q1866" s="8">
        <f t="shared" si="176"/>
        <v>41733.716435185182</v>
      </c>
      <c r="R1866" s="8">
        <f t="shared" si="177"/>
        <v>41763.716435185182</v>
      </c>
      <c r="S1866" t="str">
        <f t="shared" si="178"/>
        <v>games</v>
      </c>
      <c r="T1866" t="str">
        <f t="shared" si="179"/>
        <v>mobile games</v>
      </c>
    </row>
    <row r="1867" spans="1:20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74"/>
        <v>0</v>
      </c>
      <c r="P1867">
        <f t="shared" si="175"/>
        <v>2</v>
      </c>
      <c r="Q1867" s="8">
        <f t="shared" si="176"/>
        <v>42645.367442129631</v>
      </c>
      <c r="R1867" s="8">
        <f t="shared" si="177"/>
        <v>42680.409108796302</v>
      </c>
      <c r="S1867" t="str">
        <f t="shared" si="178"/>
        <v>games</v>
      </c>
      <c r="T1867" t="str">
        <f t="shared" si="179"/>
        <v>mobile games</v>
      </c>
    </row>
    <row r="1868" spans="1:20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74"/>
        <v>1</v>
      </c>
      <c r="P1868">
        <f t="shared" si="175"/>
        <v>62.5</v>
      </c>
      <c r="Q1868" s="8">
        <f t="shared" si="176"/>
        <v>42742.246493055558</v>
      </c>
      <c r="R1868" s="8">
        <f t="shared" si="177"/>
        <v>42795.166666666672</v>
      </c>
      <c r="S1868" t="str">
        <f t="shared" si="178"/>
        <v>games</v>
      </c>
      <c r="T1868" t="str">
        <f t="shared" si="179"/>
        <v>mobile games</v>
      </c>
    </row>
    <row r="1869" spans="1:20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74"/>
        <v>0</v>
      </c>
      <c r="P1869">
        <f t="shared" si="175"/>
        <v>10</v>
      </c>
      <c r="Q1869" s="8">
        <f t="shared" si="176"/>
        <v>42649.924907407403</v>
      </c>
      <c r="R1869" s="8">
        <f t="shared" si="177"/>
        <v>42679.924907407403</v>
      </c>
      <c r="S1869" t="str">
        <f t="shared" si="178"/>
        <v>games</v>
      </c>
      <c r="T1869" t="str">
        <f t="shared" si="179"/>
        <v>mobile games</v>
      </c>
    </row>
    <row r="1870" spans="1:20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74"/>
        <v>5</v>
      </c>
      <c r="P1870">
        <f t="shared" si="175"/>
        <v>71.59</v>
      </c>
      <c r="Q1870" s="8">
        <f t="shared" si="176"/>
        <v>42328.779224537036</v>
      </c>
      <c r="R1870" s="8">
        <f t="shared" si="177"/>
        <v>42353.332638888889</v>
      </c>
      <c r="S1870" t="str">
        <f t="shared" si="178"/>
        <v>games</v>
      </c>
      <c r="T1870" t="str">
        <f t="shared" si="179"/>
        <v>mobile games</v>
      </c>
    </row>
    <row r="1871" spans="1:20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74"/>
        <v>0</v>
      </c>
      <c r="P1871" t="e">
        <f t="shared" si="175"/>
        <v>#DIV/0!</v>
      </c>
      <c r="Q1871" s="8">
        <f t="shared" si="176"/>
        <v>42709.002881944441</v>
      </c>
      <c r="R1871" s="8">
        <f t="shared" si="177"/>
        <v>42739.002881944441</v>
      </c>
      <c r="S1871" t="str">
        <f t="shared" si="178"/>
        <v>games</v>
      </c>
      <c r="T1871" t="str">
        <f t="shared" si="179"/>
        <v>mobile games</v>
      </c>
    </row>
    <row r="1872" spans="1:20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74"/>
        <v>10</v>
      </c>
      <c r="P1872">
        <f t="shared" si="175"/>
        <v>32.82</v>
      </c>
      <c r="Q1872" s="8">
        <f t="shared" si="176"/>
        <v>42371.355729166666</v>
      </c>
      <c r="R1872" s="8">
        <f t="shared" si="177"/>
        <v>42400.178472222222</v>
      </c>
      <c r="S1872" t="str">
        <f t="shared" si="178"/>
        <v>games</v>
      </c>
      <c r="T1872" t="str">
        <f t="shared" si="179"/>
        <v>mobile games</v>
      </c>
    </row>
    <row r="1873" spans="1:20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74"/>
        <v>72</v>
      </c>
      <c r="P1873">
        <f t="shared" si="175"/>
        <v>49.12</v>
      </c>
      <c r="Q1873" s="8">
        <f t="shared" si="176"/>
        <v>41923.783576388887</v>
      </c>
      <c r="R1873" s="8">
        <f t="shared" si="177"/>
        <v>41963.825243055559</v>
      </c>
      <c r="S1873" t="str">
        <f t="shared" si="178"/>
        <v>games</v>
      </c>
      <c r="T1873" t="str">
        <f t="shared" si="179"/>
        <v>mobile games</v>
      </c>
    </row>
    <row r="1874" spans="1:20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74"/>
        <v>1</v>
      </c>
      <c r="P1874">
        <f t="shared" si="175"/>
        <v>16.309999999999999</v>
      </c>
      <c r="Q1874" s="8">
        <f t="shared" si="176"/>
        <v>42155.129652777774</v>
      </c>
      <c r="R1874" s="8">
        <f t="shared" si="177"/>
        <v>42185.129652777774</v>
      </c>
      <c r="S1874" t="str">
        <f t="shared" si="178"/>
        <v>games</v>
      </c>
      <c r="T1874" t="str">
        <f t="shared" si="179"/>
        <v>mobile games</v>
      </c>
    </row>
    <row r="1875" spans="1:20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74"/>
        <v>0</v>
      </c>
      <c r="P1875">
        <f t="shared" si="175"/>
        <v>18</v>
      </c>
      <c r="Q1875" s="8">
        <f t="shared" si="176"/>
        <v>42164.615856481483</v>
      </c>
      <c r="R1875" s="8">
        <f t="shared" si="177"/>
        <v>42193.697916666672</v>
      </c>
      <c r="S1875" t="str">
        <f t="shared" si="178"/>
        <v>games</v>
      </c>
      <c r="T1875" t="str">
        <f t="shared" si="179"/>
        <v>mobile games</v>
      </c>
    </row>
    <row r="1876" spans="1:20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74"/>
        <v>0</v>
      </c>
      <c r="P1876">
        <f t="shared" si="175"/>
        <v>13</v>
      </c>
      <c r="Q1876" s="8">
        <f t="shared" si="176"/>
        <v>42529.969131944439</v>
      </c>
      <c r="R1876" s="8">
        <f t="shared" si="177"/>
        <v>42549.969131944439</v>
      </c>
      <c r="S1876" t="str">
        <f t="shared" si="178"/>
        <v>games</v>
      </c>
      <c r="T1876" t="str">
        <f t="shared" si="179"/>
        <v>mobile games</v>
      </c>
    </row>
    <row r="1877" spans="1:20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74"/>
        <v>1</v>
      </c>
      <c r="P1877">
        <f t="shared" si="175"/>
        <v>17</v>
      </c>
      <c r="Q1877" s="8">
        <f t="shared" si="176"/>
        <v>42528.899398148147</v>
      </c>
      <c r="R1877" s="8">
        <f t="shared" si="177"/>
        <v>42588.899398148147</v>
      </c>
      <c r="S1877" t="str">
        <f t="shared" si="178"/>
        <v>games</v>
      </c>
      <c r="T1877" t="str">
        <f t="shared" si="179"/>
        <v>mobile games</v>
      </c>
    </row>
    <row r="1878" spans="1:20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74"/>
        <v>0</v>
      </c>
      <c r="P1878" t="e">
        <f t="shared" si="175"/>
        <v>#DIV/0!</v>
      </c>
      <c r="Q1878" s="8">
        <f t="shared" si="176"/>
        <v>41776.284780092588</v>
      </c>
      <c r="R1878" s="8">
        <f t="shared" si="177"/>
        <v>41806.284780092588</v>
      </c>
      <c r="S1878" t="str">
        <f t="shared" si="178"/>
        <v>games</v>
      </c>
      <c r="T1878" t="str">
        <f t="shared" si="179"/>
        <v>mobile games</v>
      </c>
    </row>
    <row r="1879" spans="1:20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74"/>
        <v>0</v>
      </c>
      <c r="P1879" t="e">
        <f t="shared" si="175"/>
        <v>#DIV/0!</v>
      </c>
      <c r="Q1879" s="8">
        <f t="shared" si="176"/>
        <v>42035.029224537036</v>
      </c>
      <c r="R1879" s="8">
        <f t="shared" si="177"/>
        <v>42064.029224537036</v>
      </c>
      <c r="S1879" t="str">
        <f t="shared" si="178"/>
        <v>games</v>
      </c>
      <c r="T1879" t="str">
        <f t="shared" si="179"/>
        <v>mobile games</v>
      </c>
    </row>
    <row r="1880" spans="1:20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74"/>
        <v>0</v>
      </c>
      <c r="P1880" t="e">
        <f t="shared" si="175"/>
        <v>#DIV/0!</v>
      </c>
      <c r="Q1880" s="8">
        <f t="shared" si="176"/>
        <v>41773.008738425924</v>
      </c>
      <c r="R1880" s="8">
        <f t="shared" si="177"/>
        <v>41803.008738425924</v>
      </c>
      <c r="S1880" t="str">
        <f t="shared" si="178"/>
        <v>games</v>
      </c>
      <c r="T1880" t="str">
        <f t="shared" si="179"/>
        <v>mobile games</v>
      </c>
    </row>
    <row r="1881" spans="1:20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74"/>
        <v>0</v>
      </c>
      <c r="P1881">
        <f t="shared" si="175"/>
        <v>3</v>
      </c>
      <c r="Q1881" s="8">
        <f t="shared" si="176"/>
        <v>42413.649641203709</v>
      </c>
      <c r="R1881" s="8">
        <f t="shared" si="177"/>
        <v>42443.607974537037</v>
      </c>
      <c r="S1881" t="str">
        <f t="shared" si="178"/>
        <v>games</v>
      </c>
      <c r="T1881" t="str">
        <f t="shared" si="179"/>
        <v>mobile games</v>
      </c>
    </row>
    <row r="1882" spans="1:20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74"/>
        <v>20</v>
      </c>
      <c r="P1882">
        <f t="shared" si="175"/>
        <v>41.83</v>
      </c>
      <c r="Q1882" s="8">
        <f t="shared" si="176"/>
        <v>42430.566898148143</v>
      </c>
      <c r="R1882" s="8">
        <f t="shared" si="177"/>
        <v>42459.525231481486</v>
      </c>
      <c r="S1882" t="str">
        <f t="shared" si="178"/>
        <v>games</v>
      </c>
      <c r="T1882" t="str">
        <f t="shared" si="179"/>
        <v>mobile games</v>
      </c>
    </row>
    <row r="1883" spans="1:20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74"/>
        <v>173</v>
      </c>
      <c r="P1883">
        <f t="shared" si="175"/>
        <v>49.34</v>
      </c>
      <c r="Q1883" s="8">
        <f t="shared" si="176"/>
        <v>42043.152650462958</v>
      </c>
      <c r="R1883" s="8">
        <f t="shared" si="177"/>
        <v>42073.110983796301</v>
      </c>
      <c r="S1883" t="str">
        <f t="shared" si="178"/>
        <v>music</v>
      </c>
      <c r="T1883" t="str">
        <f t="shared" si="179"/>
        <v>indie rock</v>
      </c>
    </row>
    <row r="1884" spans="1:20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74"/>
        <v>101</v>
      </c>
      <c r="P1884">
        <f t="shared" si="175"/>
        <v>41.73</v>
      </c>
      <c r="Q1884" s="8">
        <f t="shared" si="176"/>
        <v>41067.949212962965</v>
      </c>
      <c r="R1884" s="8">
        <f t="shared" si="177"/>
        <v>41100.991666666669</v>
      </c>
      <c r="S1884" t="str">
        <f t="shared" si="178"/>
        <v>music</v>
      </c>
      <c r="T1884" t="str">
        <f t="shared" si="179"/>
        <v>indie rock</v>
      </c>
    </row>
    <row r="1885" spans="1:20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74"/>
        <v>105</v>
      </c>
      <c r="P1885">
        <f t="shared" si="175"/>
        <v>32.72</v>
      </c>
      <c r="Q1885" s="8">
        <f t="shared" si="176"/>
        <v>40977.948009259257</v>
      </c>
      <c r="R1885" s="8">
        <f t="shared" si="177"/>
        <v>41007.906342592592</v>
      </c>
      <c r="S1885" t="str">
        <f t="shared" si="178"/>
        <v>music</v>
      </c>
      <c r="T1885" t="str">
        <f t="shared" si="179"/>
        <v>indie rock</v>
      </c>
    </row>
    <row r="1886" spans="1:20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74"/>
        <v>135</v>
      </c>
      <c r="P1886">
        <f t="shared" si="175"/>
        <v>51.96</v>
      </c>
      <c r="Q1886" s="8">
        <f t="shared" si="176"/>
        <v>41205.198321759257</v>
      </c>
      <c r="R1886" s="8">
        <f t="shared" si="177"/>
        <v>41240.5</v>
      </c>
      <c r="S1886" t="str">
        <f t="shared" si="178"/>
        <v>music</v>
      </c>
      <c r="T1886" t="str">
        <f t="shared" si="179"/>
        <v>indie rock</v>
      </c>
    </row>
    <row r="1887" spans="1:20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74"/>
        <v>116</v>
      </c>
      <c r="P1887">
        <f t="shared" si="175"/>
        <v>50.69</v>
      </c>
      <c r="Q1887" s="8">
        <f t="shared" si="176"/>
        <v>41099.093865740739</v>
      </c>
      <c r="R1887" s="8">
        <f t="shared" si="177"/>
        <v>41131.916666666664</v>
      </c>
      <c r="S1887" t="str">
        <f t="shared" si="178"/>
        <v>music</v>
      </c>
      <c r="T1887" t="str">
        <f t="shared" si="179"/>
        <v>indie rock</v>
      </c>
    </row>
    <row r="1888" spans="1:20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74"/>
        <v>102</v>
      </c>
      <c r="P1888">
        <f t="shared" si="175"/>
        <v>42.24</v>
      </c>
      <c r="Q1888" s="8">
        <f t="shared" si="176"/>
        <v>41925.906689814816</v>
      </c>
      <c r="R1888" s="8">
        <f t="shared" si="177"/>
        <v>41955.94835648148</v>
      </c>
      <c r="S1888" t="str">
        <f t="shared" si="178"/>
        <v>music</v>
      </c>
      <c r="T1888" t="str">
        <f t="shared" si="179"/>
        <v>indie rock</v>
      </c>
    </row>
    <row r="1889" spans="1:20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74"/>
        <v>111</v>
      </c>
      <c r="P1889">
        <f t="shared" si="175"/>
        <v>416.88</v>
      </c>
      <c r="Q1889" s="8">
        <f t="shared" si="176"/>
        <v>42323.800138888888</v>
      </c>
      <c r="R1889" s="8">
        <f t="shared" si="177"/>
        <v>42341.895833333328</v>
      </c>
      <c r="S1889" t="str">
        <f t="shared" si="178"/>
        <v>music</v>
      </c>
      <c r="T1889" t="str">
        <f t="shared" si="179"/>
        <v>indie rock</v>
      </c>
    </row>
    <row r="1890" spans="1:20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74"/>
        <v>166</v>
      </c>
      <c r="P1890">
        <f t="shared" si="175"/>
        <v>46.65</v>
      </c>
      <c r="Q1890" s="8">
        <f t="shared" si="176"/>
        <v>40299.239953703705</v>
      </c>
      <c r="R1890" s="8">
        <f t="shared" si="177"/>
        <v>40330.207638888889</v>
      </c>
      <c r="S1890" t="str">
        <f t="shared" si="178"/>
        <v>music</v>
      </c>
      <c r="T1890" t="str">
        <f t="shared" si="179"/>
        <v>indie rock</v>
      </c>
    </row>
    <row r="1891" spans="1:20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74"/>
        <v>107</v>
      </c>
      <c r="P1891">
        <f t="shared" si="175"/>
        <v>48.45</v>
      </c>
      <c r="Q1891" s="8">
        <f t="shared" si="176"/>
        <v>41299.793356481481</v>
      </c>
      <c r="R1891" s="8">
        <f t="shared" si="177"/>
        <v>41344.751689814817</v>
      </c>
      <c r="S1891" t="str">
        <f t="shared" si="178"/>
        <v>music</v>
      </c>
      <c r="T1891" t="str">
        <f t="shared" si="179"/>
        <v>indie rock</v>
      </c>
    </row>
    <row r="1892" spans="1:20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74"/>
        <v>145</v>
      </c>
      <c r="P1892">
        <f t="shared" si="175"/>
        <v>70.53</v>
      </c>
      <c r="Q1892" s="8">
        <f t="shared" si="176"/>
        <v>41228.786203703705</v>
      </c>
      <c r="R1892" s="8">
        <f t="shared" si="177"/>
        <v>41258.786203703705</v>
      </c>
      <c r="S1892" t="str">
        <f t="shared" si="178"/>
        <v>music</v>
      </c>
      <c r="T1892" t="str">
        <f t="shared" si="179"/>
        <v>indie rock</v>
      </c>
    </row>
    <row r="1893" spans="1:20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74"/>
        <v>106</v>
      </c>
      <c r="P1893">
        <f t="shared" si="175"/>
        <v>87.96</v>
      </c>
      <c r="Q1893" s="8">
        <f t="shared" si="176"/>
        <v>40335.798078703701</v>
      </c>
      <c r="R1893" s="8">
        <f t="shared" si="177"/>
        <v>40381.25</v>
      </c>
      <c r="S1893" t="str">
        <f t="shared" si="178"/>
        <v>music</v>
      </c>
      <c r="T1893" t="str">
        <f t="shared" si="179"/>
        <v>indie rock</v>
      </c>
    </row>
    <row r="1894" spans="1:20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74"/>
        <v>137</v>
      </c>
      <c r="P1894">
        <f t="shared" si="175"/>
        <v>26.27</v>
      </c>
      <c r="Q1894" s="8">
        <f t="shared" si="176"/>
        <v>40671.637511574074</v>
      </c>
      <c r="R1894" s="8">
        <f t="shared" si="177"/>
        <v>40701.637511574074</v>
      </c>
      <c r="S1894" t="str">
        <f t="shared" si="178"/>
        <v>music</v>
      </c>
      <c r="T1894" t="str">
        <f t="shared" si="179"/>
        <v>indie rock</v>
      </c>
    </row>
    <row r="1895" spans="1:20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74"/>
        <v>104</v>
      </c>
      <c r="P1895">
        <f t="shared" si="175"/>
        <v>57.78</v>
      </c>
      <c r="Q1895" s="8">
        <f t="shared" si="176"/>
        <v>40632.94195601852</v>
      </c>
      <c r="R1895" s="8">
        <f t="shared" si="177"/>
        <v>40649.165972222225</v>
      </c>
      <c r="S1895" t="str">
        <f t="shared" si="178"/>
        <v>music</v>
      </c>
      <c r="T1895" t="str">
        <f t="shared" si="179"/>
        <v>indie rock</v>
      </c>
    </row>
    <row r="1896" spans="1:20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74"/>
        <v>115</v>
      </c>
      <c r="P1896">
        <f t="shared" si="175"/>
        <v>57.25</v>
      </c>
      <c r="Q1896" s="8">
        <f t="shared" si="176"/>
        <v>40920.904895833337</v>
      </c>
      <c r="R1896" s="8">
        <f t="shared" si="177"/>
        <v>40951.904895833337</v>
      </c>
      <c r="S1896" t="str">
        <f t="shared" si="178"/>
        <v>music</v>
      </c>
      <c r="T1896" t="str">
        <f t="shared" si="179"/>
        <v>indie rock</v>
      </c>
    </row>
    <row r="1897" spans="1:20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74"/>
        <v>102</v>
      </c>
      <c r="P1897">
        <f t="shared" si="175"/>
        <v>196.34</v>
      </c>
      <c r="Q1897" s="8">
        <f t="shared" si="176"/>
        <v>42267.746782407412</v>
      </c>
      <c r="R1897" s="8">
        <f t="shared" si="177"/>
        <v>42297.746782407412</v>
      </c>
      <c r="S1897" t="str">
        <f t="shared" si="178"/>
        <v>music</v>
      </c>
      <c r="T1897" t="str">
        <f t="shared" si="179"/>
        <v>indie rock</v>
      </c>
    </row>
    <row r="1898" spans="1:20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74"/>
        <v>124</v>
      </c>
      <c r="P1898">
        <f t="shared" si="175"/>
        <v>43</v>
      </c>
      <c r="Q1898" s="8">
        <f t="shared" si="176"/>
        <v>40981.710243055553</v>
      </c>
      <c r="R1898" s="8">
        <f t="shared" si="177"/>
        <v>41011.710243055553</v>
      </c>
      <c r="S1898" t="str">
        <f t="shared" si="178"/>
        <v>music</v>
      </c>
      <c r="T1898" t="str">
        <f t="shared" si="179"/>
        <v>indie rock</v>
      </c>
    </row>
    <row r="1899" spans="1:20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74"/>
        <v>102</v>
      </c>
      <c r="P1899">
        <f t="shared" si="175"/>
        <v>35.549999999999997</v>
      </c>
      <c r="Q1899" s="8">
        <f t="shared" si="176"/>
        <v>41680.583402777782</v>
      </c>
      <c r="R1899" s="8">
        <f t="shared" si="177"/>
        <v>41702.875</v>
      </c>
      <c r="S1899" t="str">
        <f t="shared" si="178"/>
        <v>music</v>
      </c>
      <c r="T1899" t="str">
        <f t="shared" si="179"/>
        <v>indie rock</v>
      </c>
    </row>
    <row r="1900" spans="1:20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74"/>
        <v>145</v>
      </c>
      <c r="P1900">
        <f t="shared" si="175"/>
        <v>68.81</v>
      </c>
      <c r="Q1900" s="8">
        <f t="shared" si="176"/>
        <v>42366.192974537036</v>
      </c>
      <c r="R1900" s="8">
        <f t="shared" si="177"/>
        <v>42401.75</v>
      </c>
      <c r="S1900" t="str">
        <f t="shared" si="178"/>
        <v>music</v>
      </c>
      <c r="T1900" t="str">
        <f t="shared" si="179"/>
        <v>indie rock</v>
      </c>
    </row>
    <row r="1901" spans="1:20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74"/>
        <v>133</v>
      </c>
      <c r="P1901">
        <f t="shared" si="175"/>
        <v>28.57</v>
      </c>
      <c r="Q1901" s="8">
        <f t="shared" si="176"/>
        <v>42058.941736111112</v>
      </c>
      <c r="R1901" s="8">
        <f t="shared" si="177"/>
        <v>42088.90006944444</v>
      </c>
      <c r="S1901" t="str">
        <f t="shared" si="178"/>
        <v>music</v>
      </c>
      <c r="T1901" t="str">
        <f t="shared" si="179"/>
        <v>indie rock</v>
      </c>
    </row>
    <row r="1902" spans="1:20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74"/>
        <v>109</v>
      </c>
      <c r="P1902">
        <f t="shared" si="175"/>
        <v>50.63</v>
      </c>
      <c r="Q1902" s="8">
        <f t="shared" si="176"/>
        <v>41160.871886574074</v>
      </c>
      <c r="R1902" s="8">
        <f t="shared" si="177"/>
        <v>41188.415972222225</v>
      </c>
      <c r="S1902" t="str">
        <f t="shared" si="178"/>
        <v>music</v>
      </c>
      <c r="T1902" t="str">
        <f t="shared" si="179"/>
        <v>indie rock</v>
      </c>
    </row>
    <row r="1903" spans="1:20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74"/>
        <v>3</v>
      </c>
      <c r="P1903">
        <f t="shared" si="175"/>
        <v>106.8</v>
      </c>
      <c r="Q1903" s="8">
        <f t="shared" si="176"/>
        <v>42116.54315972222</v>
      </c>
      <c r="R1903" s="8">
        <f t="shared" si="177"/>
        <v>42146.541666666672</v>
      </c>
      <c r="S1903" t="str">
        <f t="shared" si="178"/>
        <v>technology</v>
      </c>
      <c r="T1903" t="str">
        <f t="shared" si="179"/>
        <v>gadgets</v>
      </c>
    </row>
    <row r="1904" spans="1:20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74"/>
        <v>1</v>
      </c>
      <c r="P1904">
        <f t="shared" si="175"/>
        <v>4</v>
      </c>
      <c r="Q1904" s="8">
        <f t="shared" si="176"/>
        <v>42037.789895833332</v>
      </c>
      <c r="R1904" s="8">
        <f t="shared" si="177"/>
        <v>42067.789895833332</v>
      </c>
      <c r="S1904" t="str">
        <f t="shared" si="178"/>
        <v>technology</v>
      </c>
      <c r="T1904" t="str">
        <f t="shared" si="179"/>
        <v>gadgets</v>
      </c>
    </row>
    <row r="1905" spans="1:20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74"/>
        <v>47</v>
      </c>
      <c r="P1905">
        <f t="shared" si="175"/>
        <v>34.1</v>
      </c>
      <c r="Q1905" s="8">
        <f t="shared" si="176"/>
        <v>42702.770729166667</v>
      </c>
      <c r="R1905" s="8">
        <f t="shared" si="177"/>
        <v>42762.770729166667</v>
      </c>
      <c r="S1905" t="str">
        <f t="shared" si="178"/>
        <v>technology</v>
      </c>
      <c r="T1905" t="str">
        <f t="shared" si="179"/>
        <v>gadgets</v>
      </c>
    </row>
    <row r="1906" spans="1:20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74"/>
        <v>0</v>
      </c>
      <c r="P1906">
        <f t="shared" si="175"/>
        <v>25</v>
      </c>
      <c r="Q1906" s="8">
        <f t="shared" si="176"/>
        <v>42326.685428240744</v>
      </c>
      <c r="R1906" s="8">
        <f t="shared" si="177"/>
        <v>42371.685428240744</v>
      </c>
      <c r="S1906" t="str">
        <f t="shared" si="178"/>
        <v>technology</v>
      </c>
      <c r="T1906" t="str">
        <f t="shared" si="179"/>
        <v>gadgets</v>
      </c>
    </row>
    <row r="1907" spans="1:20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74"/>
        <v>0</v>
      </c>
      <c r="P1907">
        <f t="shared" si="175"/>
        <v>10.5</v>
      </c>
      <c r="Q1907" s="8">
        <f t="shared" si="176"/>
        <v>41859.925856481481</v>
      </c>
      <c r="R1907" s="8">
        <f t="shared" si="177"/>
        <v>41889.925856481481</v>
      </c>
      <c r="S1907" t="str">
        <f t="shared" si="178"/>
        <v>technology</v>
      </c>
      <c r="T1907" t="str">
        <f t="shared" si="179"/>
        <v>gadgets</v>
      </c>
    </row>
    <row r="1908" spans="1:20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74"/>
        <v>43</v>
      </c>
      <c r="P1908">
        <f t="shared" si="175"/>
        <v>215.96</v>
      </c>
      <c r="Q1908" s="8">
        <f t="shared" si="176"/>
        <v>42514.671099537038</v>
      </c>
      <c r="R1908" s="8">
        <f t="shared" si="177"/>
        <v>42544.671099537038</v>
      </c>
      <c r="S1908" t="str">
        <f t="shared" si="178"/>
        <v>technology</v>
      </c>
      <c r="T1908" t="str">
        <f t="shared" si="179"/>
        <v>gadgets</v>
      </c>
    </row>
    <row r="1909" spans="1:20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74"/>
        <v>0</v>
      </c>
      <c r="P1909">
        <f t="shared" si="175"/>
        <v>21.25</v>
      </c>
      <c r="Q1909" s="8">
        <f t="shared" si="176"/>
        <v>41767.587094907409</v>
      </c>
      <c r="R1909" s="8">
        <f t="shared" si="177"/>
        <v>41782.587094907409</v>
      </c>
      <c r="S1909" t="str">
        <f t="shared" si="178"/>
        <v>technology</v>
      </c>
      <c r="T1909" t="str">
        <f t="shared" si="179"/>
        <v>gadgets</v>
      </c>
    </row>
    <row r="1910" spans="1:20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74"/>
        <v>2</v>
      </c>
      <c r="P1910">
        <f t="shared" si="175"/>
        <v>108.25</v>
      </c>
      <c r="Q1910" s="8">
        <f t="shared" si="176"/>
        <v>42703.917824074073</v>
      </c>
      <c r="R1910" s="8">
        <f t="shared" si="177"/>
        <v>42733.917824074073</v>
      </c>
      <c r="S1910" t="str">
        <f t="shared" si="178"/>
        <v>technology</v>
      </c>
      <c r="T1910" t="str">
        <f t="shared" si="179"/>
        <v>gadgets</v>
      </c>
    </row>
    <row r="1911" spans="1:20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74"/>
        <v>14</v>
      </c>
      <c r="P1911">
        <f t="shared" si="175"/>
        <v>129.97</v>
      </c>
      <c r="Q1911" s="8">
        <f t="shared" si="176"/>
        <v>41905.429155092592</v>
      </c>
      <c r="R1911" s="8">
        <f t="shared" si="177"/>
        <v>41935.429155092592</v>
      </c>
      <c r="S1911" t="str">
        <f t="shared" si="178"/>
        <v>technology</v>
      </c>
      <c r="T1911" t="str">
        <f t="shared" si="179"/>
        <v>gadgets</v>
      </c>
    </row>
    <row r="1912" spans="1:20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74"/>
        <v>39</v>
      </c>
      <c r="P1912">
        <f t="shared" si="175"/>
        <v>117.49</v>
      </c>
      <c r="Q1912" s="8">
        <f t="shared" si="176"/>
        <v>42264.963159722218</v>
      </c>
      <c r="R1912" s="8">
        <f t="shared" si="177"/>
        <v>42308.947916666672</v>
      </c>
      <c r="S1912" t="str">
        <f t="shared" si="178"/>
        <v>technology</v>
      </c>
      <c r="T1912" t="str">
        <f t="shared" si="179"/>
        <v>gadgets</v>
      </c>
    </row>
    <row r="1913" spans="1:20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74"/>
        <v>0</v>
      </c>
      <c r="P1913">
        <f t="shared" si="175"/>
        <v>10</v>
      </c>
      <c r="Q1913" s="8">
        <f t="shared" si="176"/>
        <v>41830.033958333333</v>
      </c>
      <c r="R1913" s="8">
        <f t="shared" si="177"/>
        <v>41860.033958333333</v>
      </c>
      <c r="S1913" t="str">
        <f t="shared" si="178"/>
        <v>technology</v>
      </c>
      <c r="T1913" t="str">
        <f t="shared" si="179"/>
        <v>gadgets</v>
      </c>
    </row>
    <row r="1914" spans="1:20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74"/>
        <v>59</v>
      </c>
      <c r="P1914">
        <f t="shared" si="175"/>
        <v>70.599999999999994</v>
      </c>
      <c r="Q1914" s="8">
        <f t="shared" si="176"/>
        <v>42129.226388888885</v>
      </c>
      <c r="R1914" s="8">
        <f t="shared" si="177"/>
        <v>42159.226388888885</v>
      </c>
      <c r="S1914" t="str">
        <f t="shared" si="178"/>
        <v>technology</v>
      </c>
      <c r="T1914" t="str">
        <f t="shared" si="179"/>
        <v>gadgets</v>
      </c>
    </row>
    <row r="1915" spans="1:20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74"/>
        <v>1</v>
      </c>
      <c r="P1915">
        <f t="shared" si="175"/>
        <v>24.5</v>
      </c>
      <c r="Q1915" s="8">
        <f t="shared" si="176"/>
        <v>41890.511319444442</v>
      </c>
      <c r="R1915" s="8">
        <f t="shared" si="177"/>
        <v>41920.511319444442</v>
      </c>
      <c r="S1915" t="str">
        <f t="shared" si="178"/>
        <v>technology</v>
      </c>
      <c r="T1915" t="str">
        <f t="shared" si="179"/>
        <v>gadgets</v>
      </c>
    </row>
    <row r="1916" spans="1:20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74"/>
        <v>9</v>
      </c>
      <c r="P1916">
        <f t="shared" si="175"/>
        <v>30</v>
      </c>
      <c r="Q1916" s="8">
        <f t="shared" si="176"/>
        <v>41929.174456018518</v>
      </c>
      <c r="R1916" s="8">
        <f t="shared" si="177"/>
        <v>41944.165972222225</v>
      </c>
      <c r="S1916" t="str">
        <f t="shared" si="178"/>
        <v>technology</v>
      </c>
      <c r="T1916" t="str">
        <f t="shared" si="179"/>
        <v>gadgets</v>
      </c>
    </row>
    <row r="1917" spans="1:20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74"/>
        <v>2</v>
      </c>
      <c r="P1917">
        <f t="shared" si="175"/>
        <v>2</v>
      </c>
      <c r="Q1917" s="8">
        <f t="shared" si="176"/>
        <v>41864.04886574074</v>
      </c>
      <c r="R1917" s="8">
        <f t="shared" si="177"/>
        <v>41884.04886574074</v>
      </c>
      <c r="S1917" t="str">
        <f t="shared" si="178"/>
        <v>technology</v>
      </c>
      <c r="T1917" t="str">
        <f t="shared" si="179"/>
        <v>gadgets</v>
      </c>
    </row>
    <row r="1918" spans="1:20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74"/>
        <v>1</v>
      </c>
      <c r="P1918">
        <f t="shared" si="175"/>
        <v>17</v>
      </c>
      <c r="Q1918" s="8">
        <f t="shared" si="176"/>
        <v>42656.717303240745</v>
      </c>
      <c r="R1918" s="8">
        <f t="shared" si="177"/>
        <v>42681.758969907409</v>
      </c>
      <c r="S1918" t="str">
        <f t="shared" si="178"/>
        <v>technology</v>
      </c>
      <c r="T1918" t="str">
        <f t="shared" si="179"/>
        <v>gadgets</v>
      </c>
    </row>
    <row r="1919" spans="1:20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74"/>
        <v>53</v>
      </c>
      <c r="P1919">
        <f t="shared" si="175"/>
        <v>2928.93</v>
      </c>
      <c r="Q1919" s="8">
        <f t="shared" si="176"/>
        <v>42746.270057870366</v>
      </c>
      <c r="R1919" s="8">
        <f t="shared" si="177"/>
        <v>42776.270057870366</v>
      </c>
      <c r="S1919" t="str">
        <f t="shared" si="178"/>
        <v>technology</v>
      </c>
      <c r="T1919" t="str">
        <f t="shared" si="179"/>
        <v>gadgets</v>
      </c>
    </row>
    <row r="1920" spans="1:20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74"/>
        <v>1</v>
      </c>
      <c r="P1920">
        <f t="shared" si="175"/>
        <v>28.89</v>
      </c>
      <c r="Q1920" s="8">
        <f t="shared" si="176"/>
        <v>41828.789942129632</v>
      </c>
      <c r="R1920" s="8">
        <f t="shared" si="177"/>
        <v>41863.789942129632</v>
      </c>
      <c r="S1920" t="str">
        <f t="shared" si="178"/>
        <v>technology</v>
      </c>
      <c r="T1920" t="str">
        <f t="shared" si="179"/>
        <v>gadgets</v>
      </c>
    </row>
    <row r="1921" spans="1:20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74"/>
        <v>47</v>
      </c>
      <c r="P1921">
        <f t="shared" si="175"/>
        <v>29.63</v>
      </c>
      <c r="Q1921" s="8">
        <f t="shared" si="176"/>
        <v>42113.875567129624</v>
      </c>
      <c r="R1921" s="8">
        <f t="shared" si="177"/>
        <v>42143.875567129624</v>
      </c>
      <c r="S1921" t="str">
        <f t="shared" si="178"/>
        <v>technology</v>
      </c>
      <c r="T1921" t="str">
        <f t="shared" si="179"/>
        <v>gadgets</v>
      </c>
    </row>
    <row r="1922" spans="1:20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74"/>
        <v>43</v>
      </c>
      <c r="P1922">
        <f t="shared" si="175"/>
        <v>40.98</v>
      </c>
      <c r="Q1922" s="8">
        <f t="shared" si="176"/>
        <v>42270.875706018516</v>
      </c>
      <c r="R1922" s="8">
        <f t="shared" si="177"/>
        <v>42298.958333333328</v>
      </c>
      <c r="S1922" t="str">
        <f t="shared" si="178"/>
        <v>technology</v>
      </c>
      <c r="T1922" t="str">
        <f t="shared" si="179"/>
        <v>gadgets</v>
      </c>
    </row>
    <row r="1923" spans="1:20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80">ROUND(E1923/D1923*100,0)</f>
        <v>137</v>
      </c>
      <c r="P1923">
        <f t="shared" ref="P1923:P1986" si="181">ROUND(E1923/L1923,2)</f>
        <v>54</v>
      </c>
      <c r="Q1923" s="8">
        <f t="shared" ref="Q1923:Q1986" si="182">(((J1923/60)/60)/24)+DATE(1970,1,1)</f>
        <v>41074.221562500003</v>
      </c>
      <c r="R1923" s="8">
        <f t="shared" ref="R1923:R1986" si="183">(((I1923/60)/60)/24)+DATE(1970,1,1)</f>
        <v>41104.221562500003</v>
      </c>
      <c r="S1923" t="str">
        <f t="shared" ref="S1923:S1986" si="184">LEFT(N1923,SEARCH("/",N1923)-1)</f>
        <v>music</v>
      </c>
      <c r="T1923" t="str">
        <f t="shared" ref="T1923:T1986" si="185">RIGHT(N1923,LEN(N1923)-SEARCH("/",N1923))</f>
        <v>indie rock</v>
      </c>
    </row>
    <row r="1924" spans="1:20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80"/>
        <v>116</v>
      </c>
      <c r="P1924">
        <f t="shared" si="181"/>
        <v>36.11</v>
      </c>
      <c r="Q1924" s="8">
        <f t="shared" si="182"/>
        <v>41590.255868055552</v>
      </c>
      <c r="R1924" s="8">
        <f t="shared" si="183"/>
        <v>41620.255868055552</v>
      </c>
      <c r="S1924" t="str">
        <f t="shared" si="184"/>
        <v>music</v>
      </c>
      <c r="T1924" t="str">
        <f t="shared" si="185"/>
        <v>indie rock</v>
      </c>
    </row>
    <row r="1925" spans="1:20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80"/>
        <v>241</v>
      </c>
      <c r="P1925">
        <f t="shared" si="181"/>
        <v>23.15</v>
      </c>
      <c r="Q1925" s="8">
        <f t="shared" si="182"/>
        <v>40772.848749999997</v>
      </c>
      <c r="R1925" s="8">
        <f t="shared" si="183"/>
        <v>40813.207638888889</v>
      </c>
      <c r="S1925" t="str">
        <f t="shared" si="184"/>
        <v>music</v>
      </c>
      <c r="T1925" t="str">
        <f t="shared" si="185"/>
        <v>indie rock</v>
      </c>
    </row>
    <row r="1926" spans="1:20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80"/>
        <v>114</v>
      </c>
      <c r="P1926">
        <f t="shared" si="181"/>
        <v>104</v>
      </c>
      <c r="Q1926" s="8">
        <f t="shared" si="182"/>
        <v>41626.761053240742</v>
      </c>
      <c r="R1926" s="8">
        <f t="shared" si="183"/>
        <v>41654.814583333333</v>
      </c>
      <c r="S1926" t="str">
        <f t="shared" si="184"/>
        <v>music</v>
      </c>
      <c r="T1926" t="str">
        <f t="shared" si="185"/>
        <v>indie rock</v>
      </c>
    </row>
    <row r="1927" spans="1:20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80"/>
        <v>110</v>
      </c>
      <c r="P1927">
        <f t="shared" si="181"/>
        <v>31.83</v>
      </c>
      <c r="Q1927" s="8">
        <f t="shared" si="182"/>
        <v>41535.90148148148</v>
      </c>
      <c r="R1927" s="8">
        <f t="shared" si="183"/>
        <v>41558</v>
      </c>
      <c r="S1927" t="str">
        <f t="shared" si="184"/>
        <v>music</v>
      </c>
      <c r="T1927" t="str">
        <f t="shared" si="185"/>
        <v>indie rock</v>
      </c>
    </row>
    <row r="1928" spans="1:20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80"/>
        <v>195</v>
      </c>
      <c r="P1928">
        <f t="shared" si="181"/>
        <v>27.39</v>
      </c>
      <c r="Q1928" s="8">
        <f t="shared" si="182"/>
        <v>40456.954351851848</v>
      </c>
      <c r="R1928" s="8">
        <f t="shared" si="183"/>
        <v>40484.018055555556</v>
      </c>
      <c r="S1928" t="str">
        <f t="shared" si="184"/>
        <v>music</v>
      </c>
      <c r="T1928" t="str">
        <f t="shared" si="185"/>
        <v>indie rock</v>
      </c>
    </row>
    <row r="1929" spans="1:20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80"/>
        <v>103</v>
      </c>
      <c r="P1929">
        <f t="shared" si="181"/>
        <v>56.36</v>
      </c>
      <c r="Q1929" s="8">
        <f t="shared" si="182"/>
        <v>40960.861562500002</v>
      </c>
      <c r="R1929" s="8">
        <f t="shared" si="183"/>
        <v>40976.207638888889</v>
      </c>
      <c r="S1929" t="str">
        <f t="shared" si="184"/>
        <v>music</v>
      </c>
      <c r="T1929" t="str">
        <f t="shared" si="185"/>
        <v>indie rock</v>
      </c>
    </row>
    <row r="1930" spans="1:20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80"/>
        <v>103</v>
      </c>
      <c r="P1930">
        <f t="shared" si="181"/>
        <v>77.349999999999994</v>
      </c>
      <c r="Q1930" s="8">
        <f t="shared" si="182"/>
        <v>41371.648078703707</v>
      </c>
      <c r="R1930" s="8">
        <f t="shared" si="183"/>
        <v>41401.648078703707</v>
      </c>
      <c r="S1930" t="str">
        <f t="shared" si="184"/>
        <v>music</v>
      </c>
      <c r="T1930" t="str">
        <f t="shared" si="185"/>
        <v>indie rock</v>
      </c>
    </row>
    <row r="1931" spans="1:20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80"/>
        <v>100</v>
      </c>
      <c r="P1931">
        <f t="shared" si="181"/>
        <v>42.8</v>
      </c>
      <c r="Q1931" s="8">
        <f t="shared" si="182"/>
        <v>40687.021597222221</v>
      </c>
      <c r="R1931" s="8">
        <f t="shared" si="183"/>
        <v>40729.021597222221</v>
      </c>
      <c r="S1931" t="str">
        <f t="shared" si="184"/>
        <v>music</v>
      </c>
      <c r="T1931" t="str">
        <f t="shared" si="185"/>
        <v>indie rock</v>
      </c>
    </row>
    <row r="1932" spans="1:20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80"/>
        <v>127</v>
      </c>
      <c r="P1932">
        <f t="shared" si="181"/>
        <v>48.85</v>
      </c>
      <c r="Q1932" s="8">
        <f t="shared" si="182"/>
        <v>41402.558819444443</v>
      </c>
      <c r="R1932" s="8">
        <f t="shared" si="183"/>
        <v>41462.558819444443</v>
      </c>
      <c r="S1932" t="str">
        <f t="shared" si="184"/>
        <v>music</v>
      </c>
      <c r="T1932" t="str">
        <f t="shared" si="185"/>
        <v>indie rock</v>
      </c>
    </row>
    <row r="1933" spans="1:20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80"/>
        <v>121</v>
      </c>
      <c r="P1933">
        <f t="shared" si="181"/>
        <v>48.24</v>
      </c>
      <c r="Q1933" s="8">
        <f t="shared" si="182"/>
        <v>41037.892465277779</v>
      </c>
      <c r="R1933" s="8">
        <f t="shared" si="183"/>
        <v>41051.145833333336</v>
      </c>
      <c r="S1933" t="str">
        <f t="shared" si="184"/>
        <v>music</v>
      </c>
      <c r="T1933" t="str">
        <f t="shared" si="185"/>
        <v>indie rock</v>
      </c>
    </row>
    <row r="1934" spans="1:20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80"/>
        <v>107</v>
      </c>
      <c r="P1934">
        <f t="shared" si="181"/>
        <v>70.209999999999994</v>
      </c>
      <c r="Q1934" s="8">
        <f t="shared" si="182"/>
        <v>40911.809872685182</v>
      </c>
      <c r="R1934" s="8">
        <f t="shared" si="183"/>
        <v>40932.809872685182</v>
      </c>
      <c r="S1934" t="str">
        <f t="shared" si="184"/>
        <v>music</v>
      </c>
      <c r="T1934" t="str">
        <f t="shared" si="185"/>
        <v>indie rock</v>
      </c>
    </row>
    <row r="1935" spans="1:20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80"/>
        <v>172</v>
      </c>
      <c r="P1935">
        <f t="shared" si="181"/>
        <v>94.05</v>
      </c>
      <c r="Q1935" s="8">
        <f t="shared" si="182"/>
        <v>41879.130868055552</v>
      </c>
      <c r="R1935" s="8">
        <f t="shared" si="183"/>
        <v>41909.130868055552</v>
      </c>
      <c r="S1935" t="str">
        <f t="shared" si="184"/>
        <v>music</v>
      </c>
      <c r="T1935" t="str">
        <f t="shared" si="185"/>
        <v>indie rock</v>
      </c>
    </row>
    <row r="1936" spans="1:20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80"/>
        <v>124</v>
      </c>
      <c r="P1936">
        <f t="shared" si="181"/>
        <v>80.27</v>
      </c>
      <c r="Q1936" s="8">
        <f t="shared" si="182"/>
        <v>40865.867141203707</v>
      </c>
      <c r="R1936" s="8">
        <f t="shared" si="183"/>
        <v>40902.208333333336</v>
      </c>
      <c r="S1936" t="str">
        <f t="shared" si="184"/>
        <v>music</v>
      </c>
      <c r="T1936" t="str">
        <f t="shared" si="185"/>
        <v>indie rock</v>
      </c>
    </row>
    <row r="1937" spans="1:20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80"/>
        <v>108</v>
      </c>
      <c r="P1937">
        <f t="shared" si="181"/>
        <v>54.2</v>
      </c>
      <c r="Q1937" s="8">
        <f t="shared" si="182"/>
        <v>41773.932534722226</v>
      </c>
      <c r="R1937" s="8">
        <f t="shared" si="183"/>
        <v>41811.207638888889</v>
      </c>
      <c r="S1937" t="str">
        <f t="shared" si="184"/>
        <v>music</v>
      </c>
      <c r="T1937" t="str">
        <f t="shared" si="185"/>
        <v>indie rock</v>
      </c>
    </row>
    <row r="1938" spans="1:20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80"/>
        <v>117</v>
      </c>
      <c r="P1938">
        <f t="shared" si="181"/>
        <v>60.27</v>
      </c>
      <c r="Q1938" s="8">
        <f t="shared" si="182"/>
        <v>40852.889699074076</v>
      </c>
      <c r="R1938" s="8">
        <f t="shared" si="183"/>
        <v>40883.249305555553</v>
      </c>
      <c r="S1938" t="str">
        <f t="shared" si="184"/>
        <v>music</v>
      </c>
      <c r="T1938" t="str">
        <f t="shared" si="185"/>
        <v>indie rock</v>
      </c>
    </row>
    <row r="1939" spans="1:20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80"/>
        <v>187</v>
      </c>
      <c r="P1939">
        <f t="shared" si="181"/>
        <v>38.74</v>
      </c>
      <c r="Q1939" s="8">
        <f t="shared" si="182"/>
        <v>41059.118993055556</v>
      </c>
      <c r="R1939" s="8">
        <f t="shared" si="183"/>
        <v>41075.165972222225</v>
      </c>
      <c r="S1939" t="str">
        <f t="shared" si="184"/>
        <v>music</v>
      </c>
      <c r="T1939" t="str">
        <f t="shared" si="185"/>
        <v>indie rock</v>
      </c>
    </row>
    <row r="1940" spans="1:20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80"/>
        <v>116</v>
      </c>
      <c r="P1940">
        <f t="shared" si="181"/>
        <v>152.54</v>
      </c>
      <c r="Q1940" s="8">
        <f t="shared" si="182"/>
        <v>41426.259618055556</v>
      </c>
      <c r="R1940" s="8">
        <f t="shared" si="183"/>
        <v>41457.208333333336</v>
      </c>
      <c r="S1940" t="str">
        <f t="shared" si="184"/>
        <v>music</v>
      </c>
      <c r="T1940" t="str">
        <f t="shared" si="185"/>
        <v>indie rock</v>
      </c>
    </row>
    <row r="1941" spans="1:20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80"/>
        <v>111</v>
      </c>
      <c r="P1941">
        <f t="shared" si="181"/>
        <v>115.31</v>
      </c>
      <c r="Q1941" s="8">
        <f t="shared" si="182"/>
        <v>41313.985046296293</v>
      </c>
      <c r="R1941" s="8">
        <f t="shared" si="183"/>
        <v>41343.943379629629</v>
      </c>
      <c r="S1941" t="str">
        <f t="shared" si="184"/>
        <v>music</v>
      </c>
      <c r="T1941" t="str">
        <f t="shared" si="185"/>
        <v>indie rock</v>
      </c>
    </row>
    <row r="1942" spans="1:20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80"/>
        <v>171</v>
      </c>
      <c r="P1942">
        <f t="shared" si="181"/>
        <v>35.840000000000003</v>
      </c>
      <c r="Q1942" s="8">
        <f t="shared" si="182"/>
        <v>40670.507326388892</v>
      </c>
      <c r="R1942" s="8">
        <f t="shared" si="183"/>
        <v>40709.165972222225</v>
      </c>
      <c r="S1942" t="str">
        <f t="shared" si="184"/>
        <v>music</v>
      </c>
      <c r="T1942" t="str">
        <f t="shared" si="185"/>
        <v>indie rock</v>
      </c>
    </row>
    <row r="1943" spans="1:20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80"/>
        <v>126</v>
      </c>
      <c r="P1943">
        <f t="shared" si="181"/>
        <v>64.569999999999993</v>
      </c>
      <c r="Q1943" s="8">
        <f t="shared" si="182"/>
        <v>41744.290868055556</v>
      </c>
      <c r="R1943" s="8">
        <f t="shared" si="183"/>
        <v>41774.290868055556</v>
      </c>
      <c r="S1943" t="str">
        <f t="shared" si="184"/>
        <v>technology</v>
      </c>
      <c r="T1943" t="str">
        <f t="shared" si="185"/>
        <v>hardware</v>
      </c>
    </row>
    <row r="1944" spans="1:20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80"/>
        <v>138</v>
      </c>
      <c r="P1944">
        <f t="shared" si="181"/>
        <v>87.44</v>
      </c>
      <c r="Q1944" s="8">
        <f t="shared" si="182"/>
        <v>40638.828009259261</v>
      </c>
      <c r="R1944" s="8">
        <f t="shared" si="183"/>
        <v>40728.828009259261</v>
      </c>
      <c r="S1944" t="str">
        <f t="shared" si="184"/>
        <v>technology</v>
      </c>
      <c r="T1944" t="str">
        <f t="shared" si="185"/>
        <v>hardware</v>
      </c>
    </row>
    <row r="1945" spans="1:20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80"/>
        <v>1705</v>
      </c>
      <c r="P1945">
        <f t="shared" si="181"/>
        <v>68.819999999999993</v>
      </c>
      <c r="Q1945" s="8">
        <f t="shared" si="182"/>
        <v>42548.269861111112</v>
      </c>
      <c r="R1945" s="8">
        <f t="shared" si="183"/>
        <v>42593.269861111112</v>
      </c>
      <c r="S1945" t="str">
        <f t="shared" si="184"/>
        <v>technology</v>
      </c>
      <c r="T1945" t="str">
        <f t="shared" si="185"/>
        <v>hardware</v>
      </c>
    </row>
    <row r="1946" spans="1:20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80"/>
        <v>788</v>
      </c>
      <c r="P1946">
        <f t="shared" si="181"/>
        <v>176.2</v>
      </c>
      <c r="Q1946" s="8">
        <f t="shared" si="182"/>
        <v>41730.584374999999</v>
      </c>
      <c r="R1946" s="8">
        <f t="shared" si="183"/>
        <v>41760.584374999999</v>
      </c>
      <c r="S1946" t="str">
        <f t="shared" si="184"/>
        <v>technology</v>
      </c>
      <c r="T1946" t="str">
        <f t="shared" si="185"/>
        <v>hardware</v>
      </c>
    </row>
    <row r="1947" spans="1:20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80"/>
        <v>348</v>
      </c>
      <c r="P1947">
        <f t="shared" si="181"/>
        <v>511.79</v>
      </c>
      <c r="Q1947" s="8">
        <f t="shared" si="182"/>
        <v>42157.251828703709</v>
      </c>
      <c r="R1947" s="8">
        <f t="shared" si="183"/>
        <v>42197.251828703709</v>
      </c>
      <c r="S1947" t="str">
        <f t="shared" si="184"/>
        <v>technology</v>
      </c>
      <c r="T1947" t="str">
        <f t="shared" si="185"/>
        <v>hardware</v>
      </c>
    </row>
    <row r="1948" spans="1:20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80"/>
        <v>150</v>
      </c>
      <c r="P1948">
        <f t="shared" si="181"/>
        <v>160.44</v>
      </c>
      <c r="Q1948" s="8">
        <f t="shared" si="182"/>
        <v>41689.150011574071</v>
      </c>
      <c r="R1948" s="8">
        <f t="shared" si="183"/>
        <v>41749.108344907407</v>
      </c>
      <c r="S1948" t="str">
        <f t="shared" si="184"/>
        <v>technology</v>
      </c>
      <c r="T1948" t="str">
        <f t="shared" si="185"/>
        <v>hardware</v>
      </c>
    </row>
    <row r="1949" spans="1:20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80"/>
        <v>101</v>
      </c>
      <c r="P1949">
        <f t="shared" si="181"/>
        <v>35</v>
      </c>
      <c r="Q1949" s="8">
        <f t="shared" si="182"/>
        <v>40102.918055555558</v>
      </c>
      <c r="R1949" s="8">
        <f t="shared" si="183"/>
        <v>40140.249305555553</v>
      </c>
      <c r="S1949" t="str">
        <f t="shared" si="184"/>
        <v>technology</v>
      </c>
      <c r="T1949" t="str">
        <f t="shared" si="185"/>
        <v>hardware</v>
      </c>
    </row>
    <row r="1950" spans="1:20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80"/>
        <v>800</v>
      </c>
      <c r="P1950">
        <f t="shared" si="181"/>
        <v>188.51</v>
      </c>
      <c r="Q1950" s="8">
        <f t="shared" si="182"/>
        <v>42473.604270833333</v>
      </c>
      <c r="R1950" s="8">
        <f t="shared" si="183"/>
        <v>42527.709722222222</v>
      </c>
      <c r="S1950" t="str">
        <f t="shared" si="184"/>
        <v>technology</v>
      </c>
      <c r="T1950" t="str">
        <f t="shared" si="185"/>
        <v>hardware</v>
      </c>
    </row>
    <row r="1951" spans="1:20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80"/>
        <v>106</v>
      </c>
      <c r="P1951">
        <f t="shared" si="181"/>
        <v>56.2</v>
      </c>
      <c r="Q1951" s="8">
        <f t="shared" si="182"/>
        <v>41800.423043981478</v>
      </c>
      <c r="R1951" s="8">
        <f t="shared" si="183"/>
        <v>41830.423043981478</v>
      </c>
      <c r="S1951" t="str">
        <f t="shared" si="184"/>
        <v>technology</v>
      </c>
      <c r="T1951" t="str">
        <f t="shared" si="185"/>
        <v>hardware</v>
      </c>
    </row>
    <row r="1952" spans="1:20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80"/>
        <v>201</v>
      </c>
      <c r="P1952">
        <f t="shared" si="181"/>
        <v>51.31</v>
      </c>
      <c r="Q1952" s="8">
        <f t="shared" si="182"/>
        <v>40624.181400462963</v>
      </c>
      <c r="R1952" s="8">
        <f t="shared" si="183"/>
        <v>40655.181400462963</v>
      </c>
      <c r="S1952" t="str">
        <f t="shared" si="184"/>
        <v>technology</v>
      </c>
      <c r="T1952" t="str">
        <f t="shared" si="185"/>
        <v>hardware</v>
      </c>
    </row>
    <row r="1953" spans="1:20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80"/>
        <v>212</v>
      </c>
      <c r="P1953">
        <f t="shared" si="181"/>
        <v>127.36</v>
      </c>
      <c r="Q1953" s="8">
        <f t="shared" si="182"/>
        <v>42651.420567129629</v>
      </c>
      <c r="R1953" s="8">
        <f t="shared" si="183"/>
        <v>42681.462233796294</v>
      </c>
      <c r="S1953" t="str">
        <f t="shared" si="184"/>
        <v>technology</v>
      </c>
      <c r="T1953" t="str">
        <f t="shared" si="185"/>
        <v>hardware</v>
      </c>
    </row>
    <row r="1954" spans="1:20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80"/>
        <v>198</v>
      </c>
      <c r="P1954">
        <f t="shared" si="181"/>
        <v>101.86</v>
      </c>
      <c r="Q1954" s="8">
        <f t="shared" si="182"/>
        <v>41526.60665509259</v>
      </c>
      <c r="R1954" s="8">
        <f t="shared" si="183"/>
        <v>41563.60665509259</v>
      </c>
      <c r="S1954" t="str">
        <f t="shared" si="184"/>
        <v>technology</v>
      </c>
      <c r="T1954" t="str">
        <f t="shared" si="185"/>
        <v>hardware</v>
      </c>
    </row>
    <row r="1955" spans="1:20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80"/>
        <v>226</v>
      </c>
      <c r="P1955">
        <f t="shared" si="181"/>
        <v>230.56</v>
      </c>
      <c r="Q1955" s="8">
        <f t="shared" si="182"/>
        <v>40941.199826388889</v>
      </c>
      <c r="R1955" s="8">
        <f t="shared" si="183"/>
        <v>40970.125</v>
      </c>
      <c r="S1955" t="str">
        <f t="shared" si="184"/>
        <v>technology</v>
      </c>
      <c r="T1955" t="str">
        <f t="shared" si="185"/>
        <v>hardware</v>
      </c>
    </row>
    <row r="1956" spans="1:20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80"/>
        <v>699</v>
      </c>
      <c r="P1956">
        <f t="shared" si="181"/>
        <v>842.11</v>
      </c>
      <c r="Q1956" s="8">
        <f t="shared" si="182"/>
        <v>42394.580740740741</v>
      </c>
      <c r="R1956" s="8">
        <f t="shared" si="183"/>
        <v>42441.208333333328</v>
      </c>
      <c r="S1956" t="str">
        <f t="shared" si="184"/>
        <v>technology</v>
      </c>
      <c r="T1956" t="str">
        <f t="shared" si="185"/>
        <v>hardware</v>
      </c>
    </row>
    <row r="1957" spans="1:20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80"/>
        <v>399</v>
      </c>
      <c r="P1957">
        <f t="shared" si="181"/>
        <v>577.28</v>
      </c>
      <c r="Q1957" s="8">
        <f t="shared" si="182"/>
        <v>41020.271770833337</v>
      </c>
      <c r="R1957" s="8">
        <f t="shared" si="183"/>
        <v>41052.791666666664</v>
      </c>
      <c r="S1957" t="str">
        <f t="shared" si="184"/>
        <v>technology</v>
      </c>
      <c r="T1957" t="str">
        <f t="shared" si="185"/>
        <v>hardware</v>
      </c>
    </row>
    <row r="1958" spans="1:20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80"/>
        <v>294</v>
      </c>
      <c r="P1958">
        <f t="shared" si="181"/>
        <v>483.34</v>
      </c>
      <c r="Q1958" s="8">
        <f t="shared" si="182"/>
        <v>42067.923668981486</v>
      </c>
      <c r="R1958" s="8">
        <f t="shared" si="183"/>
        <v>42112.882002314815</v>
      </c>
      <c r="S1958" t="str">
        <f t="shared" si="184"/>
        <v>technology</v>
      </c>
      <c r="T1958" t="str">
        <f t="shared" si="185"/>
        <v>hardware</v>
      </c>
    </row>
    <row r="1959" spans="1:20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80"/>
        <v>168</v>
      </c>
      <c r="P1959">
        <f t="shared" si="181"/>
        <v>76.14</v>
      </c>
      <c r="Q1959" s="8">
        <f t="shared" si="182"/>
        <v>41179.098530092589</v>
      </c>
      <c r="R1959" s="8">
        <f t="shared" si="183"/>
        <v>41209.098530092589</v>
      </c>
      <c r="S1959" t="str">
        <f t="shared" si="184"/>
        <v>technology</v>
      </c>
      <c r="T1959" t="str">
        <f t="shared" si="185"/>
        <v>hardware</v>
      </c>
    </row>
    <row r="1960" spans="1:20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80"/>
        <v>1436</v>
      </c>
      <c r="P1960">
        <f t="shared" si="181"/>
        <v>74.11</v>
      </c>
      <c r="Q1960" s="8">
        <f t="shared" si="182"/>
        <v>41326.987974537034</v>
      </c>
      <c r="R1960" s="8">
        <f t="shared" si="183"/>
        <v>41356.94630787037</v>
      </c>
      <c r="S1960" t="str">
        <f t="shared" si="184"/>
        <v>technology</v>
      </c>
      <c r="T1960" t="str">
        <f t="shared" si="185"/>
        <v>hardware</v>
      </c>
    </row>
    <row r="1961" spans="1:20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80"/>
        <v>157</v>
      </c>
      <c r="P1961">
        <f t="shared" si="181"/>
        <v>36.97</v>
      </c>
      <c r="Q1961" s="8">
        <f t="shared" si="182"/>
        <v>41871.845601851855</v>
      </c>
      <c r="R1961" s="8">
        <f t="shared" si="183"/>
        <v>41913</v>
      </c>
      <c r="S1961" t="str">
        <f t="shared" si="184"/>
        <v>technology</v>
      </c>
      <c r="T1961" t="str">
        <f t="shared" si="185"/>
        <v>hardware</v>
      </c>
    </row>
    <row r="1962" spans="1:20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80"/>
        <v>118</v>
      </c>
      <c r="P1962">
        <f t="shared" si="181"/>
        <v>2500.9699999999998</v>
      </c>
      <c r="Q1962" s="8">
        <f t="shared" si="182"/>
        <v>41964.362743055557</v>
      </c>
      <c r="R1962" s="8">
        <f t="shared" si="183"/>
        <v>41994.362743055557</v>
      </c>
      <c r="S1962" t="str">
        <f t="shared" si="184"/>
        <v>technology</v>
      </c>
      <c r="T1962" t="str">
        <f t="shared" si="185"/>
        <v>hardware</v>
      </c>
    </row>
    <row r="1963" spans="1:20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80"/>
        <v>1105</v>
      </c>
      <c r="P1963">
        <f t="shared" si="181"/>
        <v>67.69</v>
      </c>
      <c r="Q1963" s="8">
        <f t="shared" si="182"/>
        <v>41148.194641203707</v>
      </c>
      <c r="R1963" s="8">
        <f t="shared" si="183"/>
        <v>41188.165972222225</v>
      </c>
      <c r="S1963" t="str">
        <f t="shared" si="184"/>
        <v>technology</v>
      </c>
      <c r="T1963" t="str">
        <f t="shared" si="185"/>
        <v>hardware</v>
      </c>
    </row>
    <row r="1964" spans="1:20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80"/>
        <v>193</v>
      </c>
      <c r="P1964">
        <f t="shared" si="181"/>
        <v>63.05</v>
      </c>
      <c r="Q1964" s="8">
        <f t="shared" si="182"/>
        <v>41742.780509259261</v>
      </c>
      <c r="R1964" s="8">
        <f t="shared" si="183"/>
        <v>41772.780509259261</v>
      </c>
      <c r="S1964" t="str">
        <f t="shared" si="184"/>
        <v>technology</v>
      </c>
      <c r="T1964" t="str">
        <f t="shared" si="185"/>
        <v>hardware</v>
      </c>
    </row>
    <row r="1965" spans="1:20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80"/>
        <v>127</v>
      </c>
      <c r="P1965">
        <f t="shared" si="181"/>
        <v>117.6</v>
      </c>
      <c r="Q1965" s="8">
        <f t="shared" si="182"/>
        <v>41863.429791666669</v>
      </c>
      <c r="R1965" s="8">
        <f t="shared" si="183"/>
        <v>41898.429791666669</v>
      </c>
      <c r="S1965" t="str">
        <f t="shared" si="184"/>
        <v>technology</v>
      </c>
      <c r="T1965" t="str">
        <f t="shared" si="185"/>
        <v>hardware</v>
      </c>
    </row>
    <row r="1966" spans="1:20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80"/>
        <v>260</v>
      </c>
      <c r="P1966">
        <f t="shared" si="181"/>
        <v>180.75</v>
      </c>
      <c r="Q1966" s="8">
        <f t="shared" si="182"/>
        <v>42452.272824074069</v>
      </c>
      <c r="R1966" s="8">
        <f t="shared" si="183"/>
        <v>42482.272824074069</v>
      </c>
      <c r="S1966" t="str">
        <f t="shared" si="184"/>
        <v>technology</v>
      </c>
      <c r="T1966" t="str">
        <f t="shared" si="185"/>
        <v>hardware</v>
      </c>
    </row>
    <row r="1967" spans="1:20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80"/>
        <v>262</v>
      </c>
      <c r="P1967">
        <f t="shared" si="181"/>
        <v>127.32</v>
      </c>
      <c r="Q1967" s="8">
        <f t="shared" si="182"/>
        <v>40898.089236111111</v>
      </c>
      <c r="R1967" s="8">
        <f t="shared" si="183"/>
        <v>40920.041666666664</v>
      </c>
      <c r="S1967" t="str">
        <f t="shared" si="184"/>
        <v>technology</v>
      </c>
      <c r="T1967" t="str">
        <f t="shared" si="185"/>
        <v>hardware</v>
      </c>
    </row>
    <row r="1968" spans="1:20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80"/>
        <v>207</v>
      </c>
      <c r="P1968">
        <f t="shared" si="181"/>
        <v>136.63999999999999</v>
      </c>
      <c r="Q1968" s="8">
        <f t="shared" si="182"/>
        <v>41835.540486111109</v>
      </c>
      <c r="R1968" s="8">
        <f t="shared" si="183"/>
        <v>41865.540486111109</v>
      </c>
      <c r="S1968" t="str">
        <f t="shared" si="184"/>
        <v>technology</v>
      </c>
      <c r="T1968" t="str">
        <f t="shared" si="185"/>
        <v>hardware</v>
      </c>
    </row>
    <row r="1969" spans="1:20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80"/>
        <v>370</v>
      </c>
      <c r="P1969">
        <f t="shared" si="181"/>
        <v>182.78</v>
      </c>
      <c r="Q1969" s="8">
        <f t="shared" si="182"/>
        <v>41730.663530092592</v>
      </c>
      <c r="R1969" s="8">
        <f t="shared" si="183"/>
        <v>41760.663530092592</v>
      </c>
      <c r="S1969" t="str">
        <f t="shared" si="184"/>
        <v>technology</v>
      </c>
      <c r="T1969" t="str">
        <f t="shared" si="185"/>
        <v>hardware</v>
      </c>
    </row>
    <row r="1970" spans="1:20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80"/>
        <v>285</v>
      </c>
      <c r="P1970">
        <f t="shared" si="181"/>
        <v>279.38</v>
      </c>
      <c r="Q1970" s="8">
        <f t="shared" si="182"/>
        <v>42676.586979166663</v>
      </c>
      <c r="R1970" s="8">
        <f t="shared" si="183"/>
        <v>42707.628645833334</v>
      </c>
      <c r="S1970" t="str">
        <f t="shared" si="184"/>
        <v>technology</v>
      </c>
      <c r="T1970" t="str">
        <f t="shared" si="185"/>
        <v>hardware</v>
      </c>
    </row>
    <row r="1971" spans="1:20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80"/>
        <v>579</v>
      </c>
      <c r="P1971">
        <f t="shared" si="181"/>
        <v>61.38</v>
      </c>
      <c r="Q1971" s="8">
        <f t="shared" si="182"/>
        <v>42557.792453703703</v>
      </c>
      <c r="R1971" s="8">
        <f t="shared" si="183"/>
        <v>42587.792453703703</v>
      </c>
      <c r="S1971" t="str">
        <f t="shared" si="184"/>
        <v>technology</v>
      </c>
      <c r="T1971" t="str">
        <f t="shared" si="185"/>
        <v>hardware</v>
      </c>
    </row>
    <row r="1972" spans="1:20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80"/>
        <v>1132</v>
      </c>
      <c r="P1972">
        <f t="shared" si="181"/>
        <v>80.73</v>
      </c>
      <c r="Q1972" s="8">
        <f t="shared" si="182"/>
        <v>41324.193298611113</v>
      </c>
      <c r="R1972" s="8">
        <f t="shared" si="183"/>
        <v>41384.151631944449</v>
      </c>
      <c r="S1972" t="str">
        <f t="shared" si="184"/>
        <v>technology</v>
      </c>
      <c r="T1972" t="str">
        <f t="shared" si="185"/>
        <v>hardware</v>
      </c>
    </row>
    <row r="1973" spans="1:20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80"/>
        <v>263</v>
      </c>
      <c r="P1973">
        <f t="shared" si="181"/>
        <v>272.36</v>
      </c>
      <c r="Q1973" s="8">
        <f t="shared" si="182"/>
        <v>41561.500706018516</v>
      </c>
      <c r="R1973" s="8">
        <f t="shared" si="183"/>
        <v>41593.166666666664</v>
      </c>
      <c r="S1973" t="str">
        <f t="shared" si="184"/>
        <v>technology</v>
      </c>
      <c r="T1973" t="str">
        <f t="shared" si="185"/>
        <v>hardware</v>
      </c>
    </row>
    <row r="1974" spans="1:20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80"/>
        <v>674</v>
      </c>
      <c r="P1974">
        <f t="shared" si="181"/>
        <v>70.849999999999994</v>
      </c>
      <c r="Q1974" s="8">
        <f t="shared" si="182"/>
        <v>41201.012083333335</v>
      </c>
      <c r="R1974" s="8">
        <f t="shared" si="183"/>
        <v>41231.053749999999</v>
      </c>
      <c r="S1974" t="str">
        <f t="shared" si="184"/>
        <v>technology</v>
      </c>
      <c r="T1974" t="str">
        <f t="shared" si="185"/>
        <v>hardware</v>
      </c>
    </row>
    <row r="1975" spans="1:20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80"/>
        <v>257</v>
      </c>
      <c r="P1975">
        <f t="shared" si="181"/>
        <v>247.94</v>
      </c>
      <c r="Q1975" s="8">
        <f t="shared" si="182"/>
        <v>42549.722962962958</v>
      </c>
      <c r="R1975" s="8">
        <f t="shared" si="183"/>
        <v>42588.291666666672</v>
      </c>
      <c r="S1975" t="str">
        <f t="shared" si="184"/>
        <v>technology</v>
      </c>
      <c r="T1975" t="str">
        <f t="shared" si="185"/>
        <v>hardware</v>
      </c>
    </row>
    <row r="1976" spans="1:20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80"/>
        <v>375</v>
      </c>
      <c r="P1976">
        <f t="shared" si="181"/>
        <v>186.81</v>
      </c>
      <c r="Q1976" s="8">
        <f t="shared" si="182"/>
        <v>41445.334131944444</v>
      </c>
      <c r="R1976" s="8">
        <f t="shared" si="183"/>
        <v>41505.334131944444</v>
      </c>
      <c r="S1976" t="str">
        <f t="shared" si="184"/>
        <v>technology</v>
      </c>
      <c r="T1976" t="str">
        <f t="shared" si="185"/>
        <v>hardware</v>
      </c>
    </row>
    <row r="1977" spans="1:20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80"/>
        <v>209</v>
      </c>
      <c r="P1977">
        <f t="shared" si="181"/>
        <v>131.99</v>
      </c>
      <c r="Q1977" s="8">
        <f t="shared" si="182"/>
        <v>41313.755219907405</v>
      </c>
      <c r="R1977" s="8">
        <f t="shared" si="183"/>
        <v>41343.755219907405</v>
      </c>
      <c r="S1977" t="str">
        <f t="shared" si="184"/>
        <v>technology</v>
      </c>
      <c r="T1977" t="str">
        <f t="shared" si="185"/>
        <v>hardware</v>
      </c>
    </row>
    <row r="1978" spans="1:20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80"/>
        <v>347</v>
      </c>
      <c r="P1978">
        <f t="shared" si="181"/>
        <v>29.31</v>
      </c>
      <c r="Q1978" s="8">
        <f t="shared" si="182"/>
        <v>41438.899594907409</v>
      </c>
      <c r="R1978" s="8">
        <f t="shared" si="183"/>
        <v>41468.899594907409</v>
      </c>
      <c r="S1978" t="str">
        <f t="shared" si="184"/>
        <v>technology</v>
      </c>
      <c r="T1978" t="str">
        <f t="shared" si="185"/>
        <v>hardware</v>
      </c>
    </row>
    <row r="1979" spans="1:20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80"/>
        <v>402</v>
      </c>
      <c r="P1979">
        <f t="shared" si="181"/>
        <v>245.02</v>
      </c>
      <c r="Q1979" s="8">
        <f t="shared" si="182"/>
        <v>42311.216898148152</v>
      </c>
      <c r="R1979" s="8">
        <f t="shared" si="183"/>
        <v>42357.332638888889</v>
      </c>
      <c r="S1979" t="str">
        <f t="shared" si="184"/>
        <v>technology</v>
      </c>
      <c r="T1979" t="str">
        <f t="shared" si="185"/>
        <v>hardware</v>
      </c>
    </row>
    <row r="1980" spans="1:20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80"/>
        <v>1027</v>
      </c>
      <c r="P1980">
        <f t="shared" si="181"/>
        <v>1323.25</v>
      </c>
      <c r="Q1980" s="8">
        <f t="shared" si="182"/>
        <v>41039.225601851853</v>
      </c>
      <c r="R1980" s="8">
        <f t="shared" si="183"/>
        <v>41072.291666666664</v>
      </c>
      <c r="S1980" t="str">
        <f t="shared" si="184"/>
        <v>technology</v>
      </c>
      <c r="T1980" t="str">
        <f t="shared" si="185"/>
        <v>hardware</v>
      </c>
    </row>
    <row r="1981" spans="1:20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80"/>
        <v>115</v>
      </c>
      <c r="P1981">
        <f t="shared" si="181"/>
        <v>282.66000000000003</v>
      </c>
      <c r="Q1981" s="8">
        <f t="shared" si="182"/>
        <v>42290.460023148145</v>
      </c>
      <c r="R1981" s="8">
        <f t="shared" si="183"/>
        <v>42327.207638888889</v>
      </c>
      <c r="S1981" t="str">
        <f t="shared" si="184"/>
        <v>technology</v>
      </c>
      <c r="T1981" t="str">
        <f t="shared" si="185"/>
        <v>hardware</v>
      </c>
    </row>
    <row r="1982" spans="1:20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80"/>
        <v>355</v>
      </c>
      <c r="P1982">
        <f t="shared" si="181"/>
        <v>91.21</v>
      </c>
      <c r="Q1982" s="8">
        <f t="shared" si="182"/>
        <v>42423.542384259257</v>
      </c>
      <c r="R1982" s="8">
        <f t="shared" si="183"/>
        <v>42463.500717592593</v>
      </c>
      <c r="S1982" t="str">
        <f t="shared" si="184"/>
        <v>technology</v>
      </c>
      <c r="T1982" t="str">
        <f t="shared" si="185"/>
        <v>hardware</v>
      </c>
    </row>
    <row r="1983" spans="1:20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80"/>
        <v>5</v>
      </c>
      <c r="P1983">
        <f t="shared" si="181"/>
        <v>31.75</v>
      </c>
      <c r="Q1983" s="8">
        <f t="shared" si="182"/>
        <v>41799.725289351853</v>
      </c>
      <c r="R1983" s="8">
        <f t="shared" si="183"/>
        <v>41829.725289351853</v>
      </c>
      <c r="S1983" t="str">
        <f t="shared" si="184"/>
        <v>photography</v>
      </c>
      <c r="T1983" t="str">
        <f t="shared" si="185"/>
        <v>people</v>
      </c>
    </row>
    <row r="1984" spans="1:20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80"/>
        <v>0</v>
      </c>
      <c r="P1984" t="e">
        <f t="shared" si="181"/>
        <v>#DIV/0!</v>
      </c>
      <c r="Q1984" s="8">
        <f t="shared" si="182"/>
        <v>42678.586655092593</v>
      </c>
      <c r="R1984" s="8">
        <f t="shared" si="183"/>
        <v>42708.628321759257</v>
      </c>
      <c r="S1984" t="str">
        <f t="shared" si="184"/>
        <v>photography</v>
      </c>
      <c r="T1984" t="str">
        <f t="shared" si="185"/>
        <v>people</v>
      </c>
    </row>
    <row r="1985" spans="1:20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80"/>
        <v>4</v>
      </c>
      <c r="P1985">
        <f t="shared" si="181"/>
        <v>88.69</v>
      </c>
      <c r="Q1985" s="8">
        <f t="shared" si="182"/>
        <v>42593.011782407411</v>
      </c>
      <c r="R1985" s="8">
        <f t="shared" si="183"/>
        <v>42615.291666666672</v>
      </c>
      <c r="S1985" t="str">
        <f t="shared" si="184"/>
        <v>photography</v>
      </c>
      <c r="T1985" t="str">
        <f t="shared" si="185"/>
        <v>people</v>
      </c>
    </row>
    <row r="1986" spans="1:20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80"/>
        <v>21</v>
      </c>
      <c r="P1986">
        <f t="shared" si="181"/>
        <v>453.14</v>
      </c>
      <c r="Q1986" s="8">
        <f t="shared" si="182"/>
        <v>41913.790289351848</v>
      </c>
      <c r="R1986" s="8">
        <f t="shared" si="183"/>
        <v>41973.831956018519</v>
      </c>
      <c r="S1986" t="str">
        <f t="shared" si="184"/>
        <v>photography</v>
      </c>
      <c r="T1986" t="str">
        <f t="shared" si="185"/>
        <v>people</v>
      </c>
    </row>
    <row r="1987" spans="1:20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86">ROUND(E1987/D1987*100,0)</f>
        <v>3</v>
      </c>
      <c r="P1987">
        <f t="shared" ref="P1987:P2050" si="187">ROUND(E1987/L1987,2)</f>
        <v>12.75</v>
      </c>
      <c r="Q1987" s="8">
        <f t="shared" ref="Q1987:Q2050" si="188">(((J1987/60)/60)/24)+DATE(1970,1,1)</f>
        <v>42555.698738425926</v>
      </c>
      <c r="R1987" s="8">
        <f t="shared" ref="R1987:R2050" si="189">(((I1987/60)/60)/24)+DATE(1970,1,1)</f>
        <v>42584.958333333328</v>
      </c>
      <c r="S1987" t="str">
        <f t="shared" ref="S1987:S2050" si="190">LEFT(N1987,SEARCH("/",N1987)-1)</f>
        <v>photography</v>
      </c>
      <c r="T1987" t="str">
        <f t="shared" ref="T1987:T2050" si="191">RIGHT(N1987,LEN(N1987)-SEARCH("/",N1987))</f>
        <v>people</v>
      </c>
    </row>
    <row r="1988" spans="1:20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86"/>
        <v>0</v>
      </c>
      <c r="P1988">
        <f t="shared" si="187"/>
        <v>1</v>
      </c>
      <c r="Q1988" s="8">
        <f t="shared" si="188"/>
        <v>42413.433831018512</v>
      </c>
      <c r="R1988" s="8">
        <f t="shared" si="189"/>
        <v>42443.392164351855</v>
      </c>
      <c r="S1988" t="str">
        <f t="shared" si="190"/>
        <v>photography</v>
      </c>
      <c r="T1988" t="str">
        <f t="shared" si="191"/>
        <v>people</v>
      </c>
    </row>
    <row r="1989" spans="1:20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86"/>
        <v>42</v>
      </c>
      <c r="P1989">
        <f t="shared" si="187"/>
        <v>83.43</v>
      </c>
      <c r="Q1989" s="8">
        <f t="shared" si="188"/>
        <v>42034.639768518522</v>
      </c>
      <c r="R1989" s="8">
        <f t="shared" si="189"/>
        <v>42064.639768518522</v>
      </c>
      <c r="S1989" t="str">
        <f t="shared" si="190"/>
        <v>photography</v>
      </c>
      <c r="T1989" t="str">
        <f t="shared" si="191"/>
        <v>people</v>
      </c>
    </row>
    <row r="1990" spans="1:20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86"/>
        <v>0</v>
      </c>
      <c r="P1990">
        <f t="shared" si="187"/>
        <v>25</v>
      </c>
      <c r="Q1990" s="8">
        <f t="shared" si="188"/>
        <v>42206.763217592597</v>
      </c>
      <c r="R1990" s="8">
        <f t="shared" si="189"/>
        <v>42236.763217592597</v>
      </c>
      <c r="S1990" t="str">
        <f t="shared" si="190"/>
        <v>photography</v>
      </c>
      <c r="T1990" t="str">
        <f t="shared" si="191"/>
        <v>people</v>
      </c>
    </row>
    <row r="1991" spans="1:20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86"/>
        <v>1</v>
      </c>
      <c r="P1991">
        <f t="shared" si="187"/>
        <v>50</v>
      </c>
      <c r="Q1991" s="8">
        <f t="shared" si="188"/>
        <v>42685.680648148147</v>
      </c>
      <c r="R1991" s="8">
        <f t="shared" si="189"/>
        <v>42715.680648148147</v>
      </c>
      <c r="S1991" t="str">
        <f t="shared" si="190"/>
        <v>photography</v>
      </c>
      <c r="T1991" t="str">
        <f t="shared" si="191"/>
        <v>people</v>
      </c>
    </row>
    <row r="1992" spans="1:20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86"/>
        <v>17</v>
      </c>
      <c r="P1992">
        <f t="shared" si="187"/>
        <v>101.8</v>
      </c>
      <c r="Q1992" s="8">
        <f t="shared" si="188"/>
        <v>42398.195972222224</v>
      </c>
      <c r="R1992" s="8">
        <f t="shared" si="189"/>
        <v>42413.195972222224</v>
      </c>
      <c r="S1992" t="str">
        <f t="shared" si="190"/>
        <v>photography</v>
      </c>
      <c r="T1992" t="str">
        <f t="shared" si="191"/>
        <v>people</v>
      </c>
    </row>
    <row r="1993" spans="1:20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86"/>
        <v>7</v>
      </c>
      <c r="P1993">
        <f t="shared" si="187"/>
        <v>46.67</v>
      </c>
      <c r="Q1993" s="8">
        <f t="shared" si="188"/>
        <v>42167.89335648148</v>
      </c>
      <c r="R1993" s="8">
        <f t="shared" si="189"/>
        <v>42188.89335648148</v>
      </c>
      <c r="S1993" t="str">
        <f t="shared" si="190"/>
        <v>photography</v>
      </c>
      <c r="T1993" t="str">
        <f t="shared" si="191"/>
        <v>people</v>
      </c>
    </row>
    <row r="1994" spans="1:20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86"/>
        <v>0</v>
      </c>
      <c r="P1994">
        <f t="shared" si="187"/>
        <v>1</v>
      </c>
      <c r="Q1994" s="8">
        <f t="shared" si="188"/>
        <v>42023.143414351856</v>
      </c>
      <c r="R1994" s="8">
        <f t="shared" si="189"/>
        <v>42053.143414351856</v>
      </c>
      <c r="S1994" t="str">
        <f t="shared" si="190"/>
        <v>photography</v>
      </c>
      <c r="T1994" t="str">
        <f t="shared" si="191"/>
        <v>people</v>
      </c>
    </row>
    <row r="1995" spans="1:20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86"/>
        <v>0</v>
      </c>
      <c r="P1995" t="e">
        <f t="shared" si="187"/>
        <v>#DIV/0!</v>
      </c>
      <c r="Q1995" s="8">
        <f t="shared" si="188"/>
        <v>42329.58839120371</v>
      </c>
      <c r="R1995" s="8">
        <f t="shared" si="189"/>
        <v>42359.58839120371</v>
      </c>
      <c r="S1995" t="str">
        <f t="shared" si="190"/>
        <v>photography</v>
      </c>
      <c r="T1995" t="str">
        <f t="shared" si="191"/>
        <v>people</v>
      </c>
    </row>
    <row r="1996" spans="1:20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86"/>
        <v>0</v>
      </c>
      <c r="P1996" t="e">
        <f t="shared" si="187"/>
        <v>#DIV/0!</v>
      </c>
      <c r="Q1996" s="8">
        <f t="shared" si="188"/>
        <v>42651.006273148145</v>
      </c>
      <c r="R1996" s="8">
        <f t="shared" si="189"/>
        <v>42711.047939814816</v>
      </c>
      <c r="S1996" t="str">
        <f t="shared" si="190"/>
        <v>photography</v>
      </c>
      <c r="T1996" t="str">
        <f t="shared" si="191"/>
        <v>people</v>
      </c>
    </row>
    <row r="1997" spans="1:20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86"/>
        <v>8</v>
      </c>
      <c r="P1997">
        <f t="shared" si="187"/>
        <v>26</v>
      </c>
      <c r="Q1997" s="8">
        <f t="shared" si="188"/>
        <v>42181.902037037042</v>
      </c>
      <c r="R1997" s="8">
        <f t="shared" si="189"/>
        <v>42201.902037037042</v>
      </c>
      <c r="S1997" t="str">
        <f t="shared" si="190"/>
        <v>photography</v>
      </c>
      <c r="T1997" t="str">
        <f t="shared" si="191"/>
        <v>people</v>
      </c>
    </row>
    <row r="1998" spans="1:20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86"/>
        <v>0</v>
      </c>
      <c r="P1998" t="e">
        <f t="shared" si="187"/>
        <v>#DIV/0!</v>
      </c>
      <c r="Q1998" s="8">
        <f t="shared" si="188"/>
        <v>41800.819571759261</v>
      </c>
      <c r="R1998" s="8">
        <f t="shared" si="189"/>
        <v>41830.819571759261</v>
      </c>
      <c r="S1998" t="str">
        <f t="shared" si="190"/>
        <v>photography</v>
      </c>
      <c r="T1998" t="str">
        <f t="shared" si="191"/>
        <v>people</v>
      </c>
    </row>
    <row r="1999" spans="1:20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86"/>
        <v>0</v>
      </c>
      <c r="P1999" t="e">
        <f t="shared" si="187"/>
        <v>#DIV/0!</v>
      </c>
      <c r="Q1999" s="8">
        <f t="shared" si="188"/>
        <v>41847.930694444447</v>
      </c>
      <c r="R1999" s="8">
        <f t="shared" si="189"/>
        <v>41877.930694444447</v>
      </c>
      <c r="S1999" t="str">
        <f t="shared" si="190"/>
        <v>photography</v>
      </c>
      <c r="T1999" t="str">
        <f t="shared" si="191"/>
        <v>people</v>
      </c>
    </row>
    <row r="2000" spans="1:20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86"/>
        <v>26</v>
      </c>
      <c r="P2000">
        <f t="shared" si="187"/>
        <v>218.33</v>
      </c>
      <c r="Q2000" s="8">
        <f t="shared" si="188"/>
        <v>41807.118495370371</v>
      </c>
      <c r="R2000" s="8">
        <f t="shared" si="189"/>
        <v>41852.118495370371</v>
      </c>
      <c r="S2000" t="str">
        <f t="shared" si="190"/>
        <v>photography</v>
      </c>
      <c r="T2000" t="str">
        <f t="shared" si="191"/>
        <v>people</v>
      </c>
    </row>
    <row r="2001" spans="1:20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86"/>
        <v>1</v>
      </c>
      <c r="P2001">
        <f t="shared" si="187"/>
        <v>33.71</v>
      </c>
      <c r="Q2001" s="8">
        <f t="shared" si="188"/>
        <v>41926.482731481483</v>
      </c>
      <c r="R2001" s="8">
        <f t="shared" si="189"/>
        <v>41956.524398148147</v>
      </c>
      <c r="S2001" t="str">
        <f t="shared" si="190"/>
        <v>photography</v>
      </c>
      <c r="T2001" t="str">
        <f t="shared" si="191"/>
        <v>people</v>
      </c>
    </row>
    <row r="2002" spans="1:20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86"/>
        <v>13</v>
      </c>
      <c r="P2002">
        <f t="shared" si="187"/>
        <v>25</v>
      </c>
      <c r="Q2002" s="8">
        <f t="shared" si="188"/>
        <v>42345.951539351852</v>
      </c>
      <c r="R2002" s="8">
        <f t="shared" si="189"/>
        <v>42375.951539351852</v>
      </c>
      <c r="S2002" t="str">
        <f t="shared" si="190"/>
        <v>photography</v>
      </c>
      <c r="T2002" t="str">
        <f t="shared" si="191"/>
        <v>people</v>
      </c>
    </row>
    <row r="2003" spans="1:20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86"/>
        <v>382</v>
      </c>
      <c r="P2003">
        <f t="shared" si="187"/>
        <v>128.38999999999999</v>
      </c>
      <c r="Q2003" s="8">
        <f t="shared" si="188"/>
        <v>42136.209675925929</v>
      </c>
      <c r="R2003" s="8">
        <f t="shared" si="189"/>
        <v>42167.833333333328</v>
      </c>
      <c r="S2003" t="str">
        <f t="shared" si="190"/>
        <v>technology</v>
      </c>
      <c r="T2003" t="str">
        <f t="shared" si="191"/>
        <v>hardware</v>
      </c>
    </row>
    <row r="2004" spans="1:20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86"/>
        <v>217</v>
      </c>
      <c r="P2004">
        <f t="shared" si="187"/>
        <v>78.83</v>
      </c>
      <c r="Q2004" s="8">
        <f t="shared" si="188"/>
        <v>42728.71230324074</v>
      </c>
      <c r="R2004" s="8">
        <f t="shared" si="189"/>
        <v>42758.71230324074</v>
      </c>
      <c r="S2004" t="str">
        <f t="shared" si="190"/>
        <v>technology</v>
      </c>
      <c r="T2004" t="str">
        <f t="shared" si="191"/>
        <v>hardware</v>
      </c>
    </row>
    <row r="2005" spans="1:20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86"/>
        <v>312</v>
      </c>
      <c r="P2005">
        <f t="shared" si="187"/>
        <v>91.76</v>
      </c>
      <c r="Q2005" s="8">
        <f t="shared" si="188"/>
        <v>40347.125601851854</v>
      </c>
      <c r="R2005" s="8">
        <f t="shared" si="189"/>
        <v>40361.958333333336</v>
      </c>
      <c r="S2005" t="str">
        <f t="shared" si="190"/>
        <v>technology</v>
      </c>
      <c r="T2005" t="str">
        <f t="shared" si="191"/>
        <v>hardware</v>
      </c>
    </row>
    <row r="2006" spans="1:20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86"/>
        <v>234</v>
      </c>
      <c r="P2006">
        <f t="shared" si="187"/>
        <v>331.1</v>
      </c>
      <c r="Q2006" s="8">
        <f t="shared" si="188"/>
        <v>41800.604895833334</v>
      </c>
      <c r="R2006" s="8">
        <f t="shared" si="189"/>
        <v>41830.604895833334</v>
      </c>
      <c r="S2006" t="str">
        <f t="shared" si="190"/>
        <v>technology</v>
      </c>
      <c r="T2006" t="str">
        <f t="shared" si="191"/>
        <v>hardware</v>
      </c>
    </row>
    <row r="2007" spans="1:20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86"/>
        <v>124</v>
      </c>
      <c r="P2007">
        <f t="shared" si="187"/>
        <v>194.26</v>
      </c>
      <c r="Q2007" s="8">
        <f t="shared" si="188"/>
        <v>41535.812708333331</v>
      </c>
      <c r="R2007" s="8">
        <f t="shared" si="189"/>
        <v>41563.165972222225</v>
      </c>
      <c r="S2007" t="str">
        <f t="shared" si="190"/>
        <v>technology</v>
      </c>
      <c r="T2007" t="str">
        <f t="shared" si="191"/>
        <v>hardware</v>
      </c>
    </row>
    <row r="2008" spans="1:20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86"/>
        <v>248</v>
      </c>
      <c r="P2008">
        <f t="shared" si="187"/>
        <v>408.98</v>
      </c>
      <c r="Q2008" s="8">
        <f t="shared" si="188"/>
        <v>41941.500520833331</v>
      </c>
      <c r="R2008" s="8">
        <f t="shared" si="189"/>
        <v>41976.542187500003</v>
      </c>
      <c r="S2008" t="str">
        <f t="shared" si="190"/>
        <v>technology</v>
      </c>
      <c r="T2008" t="str">
        <f t="shared" si="191"/>
        <v>hardware</v>
      </c>
    </row>
    <row r="2009" spans="1:20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86"/>
        <v>116</v>
      </c>
      <c r="P2009">
        <f t="shared" si="187"/>
        <v>84.46</v>
      </c>
      <c r="Q2009" s="8">
        <f t="shared" si="188"/>
        <v>40347.837800925925</v>
      </c>
      <c r="R2009" s="8">
        <f t="shared" si="189"/>
        <v>40414.166666666664</v>
      </c>
      <c r="S2009" t="str">
        <f t="shared" si="190"/>
        <v>technology</v>
      </c>
      <c r="T2009" t="str">
        <f t="shared" si="191"/>
        <v>hardware</v>
      </c>
    </row>
    <row r="2010" spans="1:20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86"/>
        <v>117</v>
      </c>
      <c r="P2010">
        <f t="shared" si="187"/>
        <v>44.85</v>
      </c>
      <c r="Q2010" s="8">
        <f t="shared" si="188"/>
        <v>40761.604421296295</v>
      </c>
      <c r="R2010" s="8">
        <f t="shared" si="189"/>
        <v>40805.604421296295</v>
      </c>
      <c r="S2010" t="str">
        <f t="shared" si="190"/>
        <v>technology</v>
      </c>
      <c r="T2010" t="str">
        <f t="shared" si="191"/>
        <v>hardware</v>
      </c>
    </row>
    <row r="2011" spans="1:20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86"/>
        <v>305</v>
      </c>
      <c r="P2011">
        <f t="shared" si="187"/>
        <v>383.36</v>
      </c>
      <c r="Q2011" s="8">
        <f t="shared" si="188"/>
        <v>42661.323414351849</v>
      </c>
      <c r="R2011" s="8">
        <f t="shared" si="189"/>
        <v>42697.365081018521</v>
      </c>
      <c r="S2011" t="str">
        <f t="shared" si="190"/>
        <v>technology</v>
      </c>
      <c r="T2011" t="str">
        <f t="shared" si="191"/>
        <v>hardware</v>
      </c>
    </row>
    <row r="2012" spans="1:20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86"/>
        <v>320</v>
      </c>
      <c r="P2012">
        <f t="shared" si="187"/>
        <v>55.28</v>
      </c>
      <c r="Q2012" s="8">
        <f t="shared" si="188"/>
        <v>42570.996423611112</v>
      </c>
      <c r="R2012" s="8">
        <f t="shared" si="189"/>
        <v>42600.996423611112</v>
      </c>
      <c r="S2012" t="str">
        <f t="shared" si="190"/>
        <v>technology</v>
      </c>
      <c r="T2012" t="str">
        <f t="shared" si="191"/>
        <v>hardware</v>
      </c>
    </row>
    <row r="2013" spans="1:20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86"/>
        <v>820</v>
      </c>
      <c r="P2013">
        <f t="shared" si="187"/>
        <v>422.02</v>
      </c>
      <c r="Q2013" s="8">
        <f t="shared" si="188"/>
        <v>42347.358483796299</v>
      </c>
      <c r="R2013" s="8">
        <f t="shared" si="189"/>
        <v>42380.958333333328</v>
      </c>
      <c r="S2013" t="str">
        <f t="shared" si="190"/>
        <v>technology</v>
      </c>
      <c r="T2013" t="str">
        <f t="shared" si="191"/>
        <v>hardware</v>
      </c>
    </row>
    <row r="2014" spans="1:20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86"/>
        <v>235</v>
      </c>
      <c r="P2014">
        <f t="shared" si="187"/>
        <v>64.180000000000007</v>
      </c>
      <c r="Q2014" s="8">
        <f t="shared" si="188"/>
        <v>42010.822233796294</v>
      </c>
      <c r="R2014" s="8">
        <f t="shared" si="189"/>
        <v>42040.822233796294</v>
      </c>
      <c r="S2014" t="str">
        <f t="shared" si="190"/>
        <v>technology</v>
      </c>
      <c r="T2014" t="str">
        <f t="shared" si="191"/>
        <v>hardware</v>
      </c>
    </row>
    <row r="2015" spans="1:20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86"/>
        <v>495</v>
      </c>
      <c r="P2015">
        <f t="shared" si="187"/>
        <v>173.58</v>
      </c>
      <c r="Q2015" s="8">
        <f t="shared" si="188"/>
        <v>42499.960810185185</v>
      </c>
      <c r="R2015" s="8">
        <f t="shared" si="189"/>
        <v>42559.960810185185</v>
      </c>
      <c r="S2015" t="str">
        <f t="shared" si="190"/>
        <v>technology</v>
      </c>
      <c r="T2015" t="str">
        <f t="shared" si="191"/>
        <v>hardware</v>
      </c>
    </row>
    <row r="2016" spans="1:20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86"/>
        <v>7814</v>
      </c>
      <c r="P2016">
        <f t="shared" si="187"/>
        <v>88.6</v>
      </c>
      <c r="Q2016" s="8">
        <f t="shared" si="188"/>
        <v>41324.214571759258</v>
      </c>
      <c r="R2016" s="8">
        <f t="shared" si="189"/>
        <v>41358.172905092593</v>
      </c>
      <c r="S2016" t="str">
        <f t="shared" si="190"/>
        <v>technology</v>
      </c>
      <c r="T2016" t="str">
        <f t="shared" si="191"/>
        <v>hardware</v>
      </c>
    </row>
    <row r="2017" spans="1:20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86"/>
        <v>113</v>
      </c>
      <c r="P2017">
        <f t="shared" si="187"/>
        <v>50.22</v>
      </c>
      <c r="Q2017" s="8">
        <f t="shared" si="188"/>
        <v>40765.876886574071</v>
      </c>
      <c r="R2017" s="8">
        <f t="shared" si="189"/>
        <v>40795.876886574071</v>
      </c>
      <c r="S2017" t="str">
        <f t="shared" si="190"/>
        <v>technology</v>
      </c>
      <c r="T2017" t="str">
        <f t="shared" si="191"/>
        <v>hardware</v>
      </c>
    </row>
    <row r="2018" spans="1:20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86"/>
        <v>922</v>
      </c>
      <c r="P2018">
        <f t="shared" si="187"/>
        <v>192.39</v>
      </c>
      <c r="Q2018" s="8">
        <f t="shared" si="188"/>
        <v>41312.88077546296</v>
      </c>
      <c r="R2018" s="8">
        <f t="shared" si="189"/>
        <v>41342.88077546296</v>
      </c>
      <c r="S2018" t="str">
        <f t="shared" si="190"/>
        <v>technology</v>
      </c>
      <c r="T2018" t="str">
        <f t="shared" si="191"/>
        <v>hardware</v>
      </c>
    </row>
    <row r="2019" spans="1:20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86"/>
        <v>125</v>
      </c>
      <c r="P2019">
        <f t="shared" si="187"/>
        <v>73.42</v>
      </c>
      <c r="Q2019" s="8">
        <f t="shared" si="188"/>
        <v>40961.057349537034</v>
      </c>
      <c r="R2019" s="8">
        <f t="shared" si="189"/>
        <v>40992.166666666664</v>
      </c>
      <c r="S2019" t="str">
        <f t="shared" si="190"/>
        <v>technology</v>
      </c>
      <c r="T2019" t="str">
        <f t="shared" si="191"/>
        <v>hardware</v>
      </c>
    </row>
    <row r="2020" spans="1:20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86"/>
        <v>102</v>
      </c>
      <c r="P2020">
        <f t="shared" si="187"/>
        <v>147.68</v>
      </c>
      <c r="Q2020" s="8">
        <f t="shared" si="188"/>
        <v>42199.365844907406</v>
      </c>
      <c r="R2020" s="8">
        <f t="shared" si="189"/>
        <v>42229.365844907406</v>
      </c>
      <c r="S2020" t="str">
        <f t="shared" si="190"/>
        <v>technology</v>
      </c>
      <c r="T2020" t="str">
        <f t="shared" si="191"/>
        <v>hardware</v>
      </c>
    </row>
    <row r="2021" spans="1:20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86"/>
        <v>485</v>
      </c>
      <c r="P2021">
        <f t="shared" si="187"/>
        <v>108.97</v>
      </c>
      <c r="Q2021" s="8">
        <f t="shared" si="188"/>
        <v>42605.70857638889</v>
      </c>
      <c r="R2021" s="8">
        <f t="shared" si="189"/>
        <v>42635.70857638889</v>
      </c>
      <c r="S2021" t="str">
        <f t="shared" si="190"/>
        <v>technology</v>
      </c>
      <c r="T2021" t="str">
        <f t="shared" si="191"/>
        <v>hardware</v>
      </c>
    </row>
    <row r="2022" spans="1:20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86"/>
        <v>192</v>
      </c>
      <c r="P2022">
        <f t="shared" si="187"/>
        <v>23.65</v>
      </c>
      <c r="Q2022" s="8">
        <f t="shared" si="188"/>
        <v>41737.097499999996</v>
      </c>
      <c r="R2022" s="8">
        <f t="shared" si="189"/>
        <v>41773.961111111108</v>
      </c>
      <c r="S2022" t="str">
        <f t="shared" si="190"/>
        <v>technology</v>
      </c>
      <c r="T2022" t="str">
        <f t="shared" si="191"/>
        <v>hardware</v>
      </c>
    </row>
    <row r="2023" spans="1:20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86"/>
        <v>281</v>
      </c>
      <c r="P2023">
        <f t="shared" si="187"/>
        <v>147.94999999999999</v>
      </c>
      <c r="Q2023" s="8">
        <f t="shared" si="188"/>
        <v>41861.070567129631</v>
      </c>
      <c r="R2023" s="8">
        <f t="shared" si="189"/>
        <v>41906.070567129631</v>
      </c>
      <c r="S2023" t="str">
        <f t="shared" si="190"/>
        <v>technology</v>
      </c>
      <c r="T2023" t="str">
        <f t="shared" si="191"/>
        <v>hardware</v>
      </c>
    </row>
    <row r="2024" spans="1:20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86"/>
        <v>125</v>
      </c>
      <c r="P2024">
        <f t="shared" si="187"/>
        <v>385.04</v>
      </c>
      <c r="Q2024" s="8">
        <f t="shared" si="188"/>
        <v>42502.569120370375</v>
      </c>
      <c r="R2024" s="8">
        <f t="shared" si="189"/>
        <v>42532.569120370375</v>
      </c>
      <c r="S2024" t="str">
        <f t="shared" si="190"/>
        <v>technology</v>
      </c>
      <c r="T2024" t="str">
        <f t="shared" si="191"/>
        <v>hardware</v>
      </c>
    </row>
    <row r="2025" spans="1:20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86"/>
        <v>161</v>
      </c>
      <c r="P2025">
        <f t="shared" si="187"/>
        <v>457.39</v>
      </c>
      <c r="Q2025" s="8">
        <f t="shared" si="188"/>
        <v>42136.420752314814</v>
      </c>
      <c r="R2025" s="8">
        <f t="shared" si="189"/>
        <v>42166.420752314814</v>
      </c>
      <c r="S2025" t="str">
        <f t="shared" si="190"/>
        <v>technology</v>
      </c>
      <c r="T2025" t="str">
        <f t="shared" si="191"/>
        <v>hardware</v>
      </c>
    </row>
    <row r="2026" spans="1:20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86"/>
        <v>585</v>
      </c>
      <c r="P2026">
        <f t="shared" si="187"/>
        <v>222.99</v>
      </c>
      <c r="Q2026" s="8">
        <f t="shared" si="188"/>
        <v>41099.966944444444</v>
      </c>
      <c r="R2026" s="8">
        <f t="shared" si="189"/>
        <v>41134.125</v>
      </c>
      <c r="S2026" t="str">
        <f t="shared" si="190"/>
        <v>technology</v>
      </c>
      <c r="T2026" t="str">
        <f t="shared" si="191"/>
        <v>hardware</v>
      </c>
    </row>
    <row r="2027" spans="1:20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86"/>
        <v>201</v>
      </c>
      <c r="P2027">
        <f t="shared" si="187"/>
        <v>220.74</v>
      </c>
      <c r="Q2027" s="8">
        <f t="shared" si="188"/>
        <v>42136.184560185182</v>
      </c>
      <c r="R2027" s="8">
        <f t="shared" si="189"/>
        <v>42166.184560185182</v>
      </c>
      <c r="S2027" t="str">
        <f t="shared" si="190"/>
        <v>technology</v>
      </c>
      <c r="T2027" t="str">
        <f t="shared" si="191"/>
        <v>hardware</v>
      </c>
    </row>
    <row r="2028" spans="1:20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86"/>
        <v>133</v>
      </c>
      <c r="P2028">
        <f t="shared" si="187"/>
        <v>73.5</v>
      </c>
      <c r="Q2028" s="8">
        <f t="shared" si="188"/>
        <v>41704.735937500001</v>
      </c>
      <c r="R2028" s="8">
        <f t="shared" si="189"/>
        <v>41750.165972222225</v>
      </c>
      <c r="S2028" t="str">
        <f t="shared" si="190"/>
        <v>technology</v>
      </c>
      <c r="T2028" t="str">
        <f t="shared" si="191"/>
        <v>hardware</v>
      </c>
    </row>
    <row r="2029" spans="1:20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86"/>
        <v>120</v>
      </c>
      <c r="P2029">
        <f t="shared" si="187"/>
        <v>223.1</v>
      </c>
      <c r="Q2029" s="8">
        <f t="shared" si="188"/>
        <v>42048.813877314817</v>
      </c>
      <c r="R2029" s="8">
        <f t="shared" si="189"/>
        <v>42093.772210648152</v>
      </c>
      <c r="S2029" t="str">
        <f t="shared" si="190"/>
        <v>technology</v>
      </c>
      <c r="T2029" t="str">
        <f t="shared" si="191"/>
        <v>hardware</v>
      </c>
    </row>
    <row r="2030" spans="1:20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86"/>
        <v>126</v>
      </c>
      <c r="P2030">
        <f t="shared" si="187"/>
        <v>47.91</v>
      </c>
      <c r="Q2030" s="8">
        <f t="shared" si="188"/>
        <v>40215.919050925928</v>
      </c>
      <c r="R2030" s="8">
        <f t="shared" si="189"/>
        <v>40252.913194444445</v>
      </c>
      <c r="S2030" t="str">
        <f t="shared" si="190"/>
        <v>technology</v>
      </c>
      <c r="T2030" t="str">
        <f t="shared" si="191"/>
        <v>hardware</v>
      </c>
    </row>
    <row r="2031" spans="1:20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86"/>
        <v>361</v>
      </c>
      <c r="P2031">
        <f t="shared" si="187"/>
        <v>96.06</v>
      </c>
      <c r="Q2031" s="8">
        <f t="shared" si="188"/>
        <v>41848.021770833337</v>
      </c>
      <c r="R2031" s="8">
        <f t="shared" si="189"/>
        <v>41878.021770833337</v>
      </c>
      <c r="S2031" t="str">
        <f t="shared" si="190"/>
        <v>technology</v>
      </c>
      <c r="T2031" t="str">
        <f t="shared" si="191"/>
        <v>hardware</v>
      </c>
    </row>
    <row r="2032" spans="1:20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86"/>
        <v>226</v>
      </c>
      <c r="P2032">
        <f t="shared" si="187"/>
        <v>118.61</v>
      </c>
      <c r="Q2032" s="8">
        <f t="shared" si="188"/>
        <v>41212.996481481481</v>
      </c>
      <c r="R2032" s="8">
        <f t="shared" si="189"/>
        <v>41242.996481481481</v>
      </c>
      <c r="S2032" t="str">
        <f t="shared" si="190"/>
        <v>technology</v>
      </c>
      <c r="T2032" t="str">
        <f t="shared" si="191"/>
        <v>hardware</v>
      </c>
    </row>
    <row r="2033" spans="1:20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86"/>
        <v>120</v>
      </c>
      <c r="P2033">
        <f t="shared" si="187"/>
        <v>118.45</v>
      </c>
      <c r="Q2033" s="8">
        <f t="shared" si="188"/>
        <v>41975.329317129625</v>
      </c>
      <c r="R2033" s="8">
        <f t="shared" si="189"/>
        <v>42013.041666666672</v>
      </c>
      <c r="S2033" t="str">
        <f t="shared" si="190"/>
        <v>technology</v>
      </c>
      <c r="T2033" t="str">
        <f t="shared" si="191"/>
        <v>hardware</v>
      </c>
    </row>
    <row r="2034" spans="1:20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86"/>
        <v>304</v>
      </c>
      <c r="P2034">
        <f t="shared" si="187"/>
        <v>143.21</v>
      </c>
      <c r="Q2034" s="8">
        <f t="shared" si="188"/>
        <v>42689.565671296295</v>
      </c>
      <c r="R2034" s="8">
        <f t="shared" si="189"/>
        <v>42719.208333333328</v>
      </c>
      <c r="S2034" t="str">
        <f t="shared" si="190"/>
        <v>technology</v>
      </c>
      <c r="T2034" t="str">
        <f t="shared" si="191"/>
        <v>hardware</v>
      </c>
    </row>
    <row r="2035" spans="1:20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86"/>
        <v>179</v>
      </c>
      <c r="P2035">
        <f t="shared" si="187"/>
        <v>282.72000000000003</v>
      </c>
      <c r="Q2035" s="8">
        <f t="shared" si="188"/>
        <v>41725.082384259258</v>
      </c>
      <c r="R2035" s="8">
        <f t="shared" si="189"/>
        <v>41755.082384259258</v>
      </c>
      <c r="S2035" t="str">
        <f t="shared" si="190"/>
        <v>technology</v>
      </c>
      <c r="T2035" t="str">
        <f t="shared" si="191"/>
        <v>hardware</v>
      </c>
    </row>
    <row r="2036" spans="1:20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86"/>
        <v>387</v>
      </c>
      <c r="P2036">
        <f t="shared" si="187"/>
        <v>593.94000000000005</v>
      </c>
      <c r="Q2036" s="8">
        <f t="shared" si="188"/>
        <v>42076.130011574074</v>
      </c>
      <c r="R2036" s="8">
        <f t="shared" si="189"/>
        <v>42131.290277777778</v>
      </c>
      <c r="S2036" t="str">
        <f t="shared" si="190"/>
        <v>technology</v>
      </c>
      <c r="T2036" t="str">
        <f t="shared" si="191"/>
        <v>hardware</v>
      </c>
    </row>
    <row r="2037" spans="1:20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86"/>
        <v>211</v>
      </c>
      <c r="P2037">
        <f t="shared" si="187"/>
        <v>262.16000000000003</v>
      </c>
      <c r="Q2037" s="8">
        <f t="shared" si="188"/>
        <v>42311.625081018516</v>
      </c>
      <c r="R2037" s="8">
        <f t="shared" si="189"/>
        <v>42357.041666666672</v>
      </c>
      <c r="S2037" t="str">
        <f t="shared" si="190"/>
        <v>technology</v>
      </c>
      <c r="T2037" t="str">
        <f t="shared" si="191"/>
        <v>hardware</v>
      </c>
    </row>
    <row r="2038" spans="1:20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86"/>
        <v>132</v>
      </c>
      <c r="P2038">
        <f t="shared" si="187"/>
        <v>46.58</v>
      </c>
      <c r="Q2038" s="8">
        <f t="shared" si="188"/>
        <v>41738.864803240744</v>
      </c>
      <c r="R2038" s="8">
        <f t="shared" si="189"/>
        <v>41768.864803240744</v>
      </c>
      <c r="S2038" t="str">
        <f t="shared" si="190"/>
        <v>technology</v>
      </c>
      <c r="T2038" t="str">
        <f t="shared" si="191"/>
        <v>hardware</v>
      </c>
    </row>
    <row r="2039" spans="1:20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86"/>
        <v>300</v>
      </c>
      <c r="P2039">
        <f t="shared" si="187"/>
        <v>70.040000000000006</v>
      </c>
      <c r="Q2039" s="8">
        <f t="shared" si="188"/>
        <v>41578.210104166668</v>
      </c>
      <c r="R2039" s="8">
        <f t="shared" si="189"/>
        <v>41638.251770833333</v>
      </c>
      <c r="S2039" t="str">
        <f t="shared" si="190"/>
        <v>technology</v>
      </c>
      <c r="T2039" t="str">
        <f t="shared" si="191"/>
        <v>hardware</v>
      </c>
    </row>
    <row r="2040" spans="1:20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86"/>
        <v>421</v>
      </c>
      <c r="P2040">
        <f t="shared" si="187"/>
        <v>164.91</v>
      </c>
      <c r="Q2040" s="8">
        <f t="shared" si="188"/>
        <v>41424.27107638889</v>
      </c>
      <c r="R2040" s="8">
        <f t="shared" si="189"/>
        <v>41456.75</v>
      </c>
      <c r="S2040" t="str">
        <f t="shared" si="190"/>
        <v>technology</v>
      </c>
      <c r="T2040" t="str">
        <f t="shared" si="191"/>
        <v>hardware</v>
      </c>
    </row>
    <row r="2041" spans="1:20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86"/>
        <v>136</v>
      </c>
      <c r="P2041">
        <f t="shared" si="187"/>
        <v>449.26</v>
      </c>
      <c r="Q2041" s="8">
        <f t="shared" si="188"/>
        <v>42675.438946759255</v>
      </c>
      <c r="R2041" s="8">
        <f t="shared" si="189"/>
        <v>42705.207638888889</v>
      </c>
      <c r="S2041" t="str">
        <f t="shared" si="190"/>
        <v>technology</v>
      </c>
      <c r="T2041" t="str">
        <f t="shared" si="191"/>
        <v>hardware</v>
      </c>
    </row>
    <row r="2042" spans="1:20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86"/>
        <v>248</v>
      </c>
      <c r="P2042">
        <f t="shared" si="187"/>
        <v>27.47</v>
      </c>
      <c r="Q2042" s="8">
        <f t="shared" si="188"/>
        <v>41578.927118055559</v>
      </c>
      <c r="R2042" s="8">
        <f t="shared" si="189"/>
        <v>41593.968784722223</v>
      </c>
      <c r="S2042" t="str">
        <f t="shared" si="190"/>
        <v>technology</v>
      </c>
      <c r="T2042" t="str">
        <f t="shared" si="191"/>
        <v>hardware</v>
      </c>
    </row>
    <row r="2043" spans="1:20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86"/>
        <v>182</v>
      </c>
      <c r="P2043">
        <f t="shared" si="187"/>
        <v>143.97999999999999</v>
      </c>
      <c r="Q2043" s="8">
        <f t="shared" si="188"/>
        <v>42654.525775462964</v>
      </c>
      <c r="R2043" s="8">
        <f t="shared" si="189"/>
        <v>42684.567442129628</v>
      </c>
      <c r="S2043" t="str">
        <f t="shared" si="190"/>
        <v>technology</v>
      </c>
      <c r="T2043" t="str">
        <f t="shared" si="191"/>
        <v>hardware</v>
      </c>
    </row>
    <row r="2044" spans="1:20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86"/>
        <v>124</v>
      </c>
      <c r="P2044">
        <f t="shared" si="187"/>
        <v>88.24</v>
      </c>
      <c r="Q2044" s="8">
        <f t="shared" si="188"/>
        <v>42331.708032407405</v>
      </c>
      <c r="R2044" s="8">
        <f t="shared" si="189"/>
        <v>42391.708032407405</v>
      </c>
      <c r="S2044" t="str">
        <f t="shared" si="190"/>
        <v>technology</v>
      </c>
      <c r="T2044" t="str">
        <f t="shared" si="191"/>
        <v>hardware</v>
      </c>
    </row>
    <row r="2045" spans="1:20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86"/>
        <v>506</v>
      </c>
      <c r="P2045">
        <f t="shared" si="187"/>
        <v>36.33</v>
      </c>
      <c r="Q2045" s="8">
        <f t="shared" si="188"/>
        <v>42661.176817129628</v>
      </c>
      <c r="R2045" s="8">
        <f t="shared" si="189"/>
        <v>42715.207638888889</v>
      </c>
      <c r="S2045" t="str">
        <f t="shared" si="190"/>
        <v>technology</v>
      </c>
      <c r="T2045" t="str">
        <f t="shared" si="191"/>
        <v>hardware</v>
      </c>
    </row>
    <row r="2046" spans="1:20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86"/>
        <v>108</v>
      </c>
      <c r="P2046">
        <f t="shared" si="187"/>
        <v>90.18</v>
      </c>
      <c r="Q2046" s="8">
        <f t="shared" si="188"/>
        <v>42138.684189814812</v>
      </c>
      <c r="R2046" s="8">
        <f t="shared" si="189"/>
        <v>42168.684189814812</v>
      </c>
      <c r="S2046" t="str">
        <f t="shared" si="190"/>
        <v>technology</v>
      </c>
      <c r="T2046" t="str">
        <f t="shared" si="191"/>
        <v>hardware</v>
      </c>
    </row>
    <row r="2047" spans="1:20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86"/>
        <v>819</v>
      </c>
      <c r="P2047">
        <f t="shared" si="187"/>
        <v>152.62</v>
      </c>
      <c r="Q2047" s="8">
        <f t="shared" si="188"/>
        <v>41069.088506944441</v>
      </c>
      <c r="R2047" s="8">
        <f t="shared" si="189"/>
        <v>41099.088506944441</v>
      </c>
      <c r="S2047" t="str">
        <f t="shared" si="190"/>
        <v>technology</v>
      </c>
      <c r="T2047" t="str">
        <f t="shared" si="191"/>
        <v>hardware</v>
      </c>
    </row>
    <row r="2048" spans="1:20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86"/>
        <v>121</v>
      </c>
      <c r="P2048">
        <f t="shared" si="187"/>
        <v>55.81</v>
      </c>
      <c r="Q2048" s="8">
        <f t="shared" si="188"/>
        <v>41387.171805555554</v>
      </c>
      <c r="R2048" s="8">
        <f t="shared" si="189"/>
        <v>41417.171805555554</v>
      </c>
      <c r="S2048" t="str">
        <f t="shared" si="190"/>
        <v>technology</v>
      </c>
      <c r="T2048" t="str">
        <f t="shared" si="191"/>
        <v>hardware</v>
      </c>
    </row>
    <row r="2049" spans="1:20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86"/>
        <v>103</v>
      </c>
      <c r="P2049">
        <f t="shared" si="187"/>
        <v>227.85</v>
      </c>
      <c r="Q2049" s="8">
        <f t="shared" si="188"/>
        <v>42081.903587962966</v>
      </c>
      <c r="R2049" s="8">
        <f t="shared" si="189"/>
        <v>42111</v>
      </c>
      <c r="S2049" t="str">
        <f t="shared" si="190"/>
        <v>technology</v>
      </c>
      <c r="T2049" t="str">
        <f t="shared" si="191"/>
        <v>hardware</v>
      </c>
    </row>
    <row r="2050" spans="1:20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86"/>
        <v>148</v>
      </c>
      <c r="P2050">
        <f t="shared" si="187"/>
        <v>91.83</v>
      </c>
      <c r="Q2050" s="8">
        <f t="shared" si="188"/>
        <v>41387.651516203703</v>
      </c>
      <c r="R2050" s="8">
        <f t="shared" si="189"/>
        <v>41417.651516203703</v>
      </c>
      <c r="S2050" t="str">
        <f t="shared" si="190"/>
        <v>technology</v>
      </c>
      <c r="T2050" t="str">
        <f t="shared" si="191"/>
        <v>hardware</v>
      </c>
    </row>
    <row r="2051" spans="1:20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92">ROUND(E2051/D2051*100,0)</f>
        <v>120</v>
      </c>
      <c r="P2051">
        <f t="shared" ref="P2051:P2114" si="193">ROUND(E2051/L2051,2)</f>
        <v>80.989999999999995</v>
      </c>
      <c r="Q2051" s="8">
        <f t="shared" ref="Q2051:Q2114" si="194">(((J2051/60)/60)/24)+DATE(1970,1,1)</f>
        <v>41575.527349537035</v>
      </c>
      <c r="R2051" s="8">
        <f t="shared" ref="R2051:R2114" si="195">(((I2051/60)/60)/24)+DATE(1970,1,1)</f>
        <v>41610.957638888889</v>
      </c>
      <c r="S2051" t="str">
        <f t="shared" ref="S2051:S2114" si="196">LEFT(N2051,SEARCH("/",N2051)-1)</f>
        <v>technology</v>
      </c>
      <c r="T2051" t="str">
        <f t="shared" ref="T2051:T2114" si="197">RIGHT(N2051,LEN(N2051)-SEARCH("/",N2051))</f>
        <v>hardware</v>
      </c>
    </row>
    <row r="2052" spans="1:20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92"/>
        <v>473</v>
      </c>
      <c r="P2052">
        <f t="shared" si="193"/>
        <v>278.39</v>
      </c>
      <c r="Q2052" s="8">
        <f t="shared" si="194"/>
        <v>42115.071504629625</v>
      </c>
      <c r="R2052" s="8">
        <f t="shared" si="195"/>
        <v>42155.071504629625</v>
      </c>
      <c r="S2052" t="str">
        <f t="shared" si="196"/>
        <v>technology</v>
      </c>
      <c r="T2052" t="str">
        <f t="shared" si="197"/>
        <v>hardware</v>
      </c>
    </row>
    <row r="2053" spans="1:20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92"/>
        <v>130</v>
      </c>
      <c r="P2053">
        <f t="shared" si="193"/>
        <v>43.1</v>
      </c>
      <c r="Q2053" s="8">
        <f t="shared" si="194"/>
        <v>41604.022418981483</v>
      </c>
      <c r="R2053" s="8">
        <f t="shared" si="195"/>
        <v>41634.022418981483</v>
      </c>
      <c r="S2053" t="str">
        <f t="shared" si="196"/>
        <v>technology</v>
      </c>
      <c r="T2053" t="str">
        <f t="shared" si="197"/>
        <v>hardware</v>
      </c>
    </row>
    <row r="2054" spans="1:20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92"/>
        <v>353</v>
      </c>
      <c r="P2054">
        <f t="shared" si="193"/>
        <v>326.29000000000002</v>
      </c>
      <c r="Q2054" s="8">
        <f t="shared" si="194"/>
        <v>42375.08394675926</v>
      </c>
      <c r="R2054" s="8">
        <f t="shared" si="195"/>
        <v>42420.08394675926</v>
      </c>
      <c r="S2054" t="str">
        <f t="shared" si="196"/>
        <v>technology</v>
      </c>
      <c r="T2054" t="str">
        <f t="shared" si="197"/>
        <v>hardware</v>
      </c>
    </row>
    <row r="2055" spans="1:20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92"/>
        <v>101</v>
      </c>
      <c r="P2055">
        <f t="shared" si="193"/>
        <v>41.74</v>
      </c>
      <c r="Q2055" s="8">
        <f t="shared" si="194"/>
        <v>42303.617488425924</v>
      </c>
      <c r="R2055" s="8">
        <f t="shared" si="195"/>
        <v>42333.659155092595</v>
      </c>
      <c r="S2055" t="str">
        <f t="shared" si="196"/>
        <v>technology</v>
      </c>
      <c r="T2055" t="str">
        <f t="shared" si="197"/>
        <v>hardware</v>
      </c>
    </row>
    <row r="2056" spans="1:20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92"/>
        <v>114</v>
      </c>
      <c r="P2056">
        <f t="shared" si="193"/>
        <v>64.02</v>
      </c>
      <c r="Q2056" s="8">
        <f t="shared" si="194"/>
        <v>41731.520949074074</v>
      </c>
      <c r="R2056" s="8">
        <f t="shared" si="195"/>
        <v>41761.520949074074</v>
      </c>
      <c r="S2056" t="str">
        <f t="shared" si="196"/>
        <v>technology</v>
      </c>
      <c r="T2056" t="str">
        <f t="shared" si="197"/>
        <v>hardware</v>
      </c>
    </row>
    <row r="2057" spans="1:20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92"/>
        <v>167</v>
      </c>
      <c r="P2057">
        <f t="shared" si="193"/>
        <v>99.46</v>
      </c>
      <c r="Q2057" s="8">
        <f t="shared" si="194"/>
        <v>41946.674108796295</v>
      </c>
      <c r="R2057" s="8">
        <f t="shared" si="195"/>
        <v>41976.166666666672</v>
      </c>
      <c r="S2057" t="str">
        <f t="shared" si="196"/>
        <v>technology</v>
      </c>
      <c r="T2057" t="str">
        <f t="shared" si="197"/>
        <v>hardware</v>
      </c>
    </row>
    <row r="2058" spans="1:20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92"/>
        <v>153</v>
      </c>
      <c r="P2058">
        <f t="shared" si="193"/>
        <v>138.49</v>
      </c>
      <c r="Q2058" s="8">
        <f t="shared" si="194"/>
        <v>41351.76090277778</v>
      </c>
      <c r="R2058" s="8">
        <f t="shared" si="195"/>
        <v>41381.76090277778</v>
      </c>
      <c r="S2058" t="str">
        <f t="shared" si="196"/>
        <v>technology</v>
      </c>
      <c r="T2058" t="str">
        <f t="shared" si="197"/>
        <v>hardware</v>
      </c>
    </row>
    <row r="2059" spans="1:20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92"/>
        <v>202</v>
      </c>
      <c r="P2059">
        <f t="shared" si="193"/>
        <v>45.55</v>
      </c>
      <c r="Q2059" s="8">
        <f t="shared" si="194"/>
        <v>42396.494583333333</v>
      </c>
      <c r="R2059" s="8">
        <f t="shared" si="195"/>
        <v>42426.494583333333</v>
      </c>
      <c r="S2059" t="str">
        <f t="shared" si="196"/>
        <v>technology</v>
      </c>
      <c r="T2059" t="str">
        <f t="shared" si="197"/>
        <v>hardware</v>
      </c>
    </row>
    <row r="2060" spans="1:20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92"/>
        <v>168</v>
      </c>
      <c r="P2060">
        <f t="shared" si="193"/>
        <v>10.51</v>
      </c>
      <c r="Q2060" s="8">
        <f t="shared" si="194"/>
        <v>42026.370717592596</v>
      </c>
      <c r="R2060" s="8">
        <f t="shared" si="195"/>
        <v>42065.833333333328</v>
      </c>
      <c r="S2060" t="str">
        <f t="shared" si="196"/>
        <v>technology</v>
      </c>
      <c r="T2060" t="str">
        <f t="shared" si="197"/>
        <v>hardware</v>
      </c>
    </row>
    <row r="2061" spans="1:20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92"/>
        <v>143</v>
      </c>
      <c r="P2061">
        <f t="shared" si="193"/>
        <v>114.77</v>
      </c>
      <c r="Q2061" s="8">
        <f t="shared" si="194"/>
        <v>42361.602476851855</v>
      </c>
      <c r="R2061" s="8">
        <f t="shared" si="195"/>
        <v>42400.915972222225</v>
      </c>
      <c r="S2061" t="str">
        <f t="shared" si="196"/>
        <v>technology</v>
      </c>
      <c r="T2061" t="str">
        <f t="shared" si="197"/>
        <v>hardware</v>
      </c>
    </row>
    <row r="2062" spans="1:20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92"/>
        <v>196</v>
      </c>
      <c r="P2062">
        <f t="shared" si="193"/>
        <v>36</v>
      </c>
      <c r="Q2062" s="8">
        <f t="shared" si="194"/>
        <v>41783.642939814818</v>
      </c>
      <c r="R2062" s="8">
        <f t="shared" si="195"/>
        <v>41843.642939814818</v>
      </c>
      <c r="S2062" t="str">
        <f t="shared" si="196"/>
        <v>technology</v>
      </c>
      <c r="T2062" t="str">
        <f t="shared" si="197"/>
        <v>hardware</v>
      </c>
    </row>
    <row r="2063" spans="1:20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92"/>
        <v>108</v>
      </c>
      <c r="P2063">
        <f t="shared" si="193"/>
        <v>154.16999999999999</v>
      </c>
      <c r="Q2063" s="8">
        <f t="shared" si="194"/>
        <v>42705.764513888891</v>
      </c>
      <c r="R2063" s="8">
        <f t="shared" si="195"/>
        <v>42735.764513888891</v>
      </c>
      <c r="S2063" t="str">
        <f t="shared" si="196"/>
        <v>technology</v>
      </c>
      <c r="T2063" t="str">
        <f t="shared" si="197"/>
        <v>hardware</v>
      </c>
    </row>
    <row r="2064" spans="1:20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92"/>
        <v>115</v>
      </c>
      <c r="P2064">
        <f t="shared" si="193"/>
        <v>566.39</v>
      </c>
      <c r="Q2064" s="8">
        <f t="shared" si="194"/>
        <v>42423.3830787037</v>
      </c>
      <c r="R2064" s="8">
        <f t="shared" si="195"/>
        <v>42453.341412037036</v>
      </c>
      <c r="S2064" t="str">
        <f t="shared" si="196"/>
        <v>technology</v>
      </c>
      <c r="T2064" t="str">
        <f t="shared" si="197"/>
        <v>hardware</v>
      </c>
    </row>
    <row r="2065" spans="1:20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92"/>
        <v>148</v>
      </c>
      <c r="P2065">
        <f t="shared" si="193"/>
        <v>120.86</v>
      </c>
      <c r="Q2065" s="8">
        <f t="shared" si="194"/>
        <v>42472.73265046296</v>
      </c>
      <c r="R2065" s="8">
        <f t="shared" si="195"/>
        <v>42505.73265046296</v>
      </c>
      <c r="S2065" t="str">
        <f t="shared" si="196"/>
        <v>technology</v>
      </c>
      <c r="T2065" t="str">
        <f t="shared" si="197"/>
        <v>hardware</v>
      </c>
    </row>
    <row r="2066" spans="1:20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92"/>
        <v>191</v>
      </c>
      <c r="P2066">
        <f t="shared" si="193"/>
        <v>86.16</v>
      </c>
      <c r="Q2066" s="8">
        <f t="shared" si="194"/>
        <v>41389.364849537036</v>
      </c>
      <c r="R2066" s="8">
        <f t="shared" si="195"/>
        <v>41425.5</v>
      </c>
      <c r="S2066" t="str">
        <f t="shared" si="196"/>
        <v>technology</v>
      </c>
      <c r="T2066" t="str">
        <f t="shared" si="197"/>
        <v>hardware</v>
      </c>
    </row>
    <row r="2067" spans="1:20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92"/>
        <v>199</v>
      </c>
      <c r="P2067">
        <f t="shared" si="193"/>
        <v>51.21</v>
      </c>
      <c r="Q2067" s="8">
        <f t="shared" si="194"/>
        <v>41603.333668981482</v>
      </c>
      <c r="R2067" s="8">
        <f t="shared" si="195"/>
        <v>41633.333668981482</v>
      </c>
      <c r="S2067" t="str">
        <f t="shared" si="196"/>
        <v>technology</v>
      </c>
      <c r="T2067" t="str">
        <f t="shared" si="197"/>
        <v>hardware</v>
      </c>
    </row>
    <row r="2068" spans="1:20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92"/>
        <v>219</v>
      </c>
      <c r="P2068">
        <f t="shared" si="193"/>
        <v>67.260000000000005</v>
      </c>
      <c r="Q2068" s="8">
        <f t="shared" si="194"/>
        <v>41844.771793981483</v>
      </c>
      <c r="R2068" s="8">
        <f t="shared" si="195"/>
        <v>41874.771793981483</v>
      </c>
      <c r="S2068" t="str">
        <f t="shared" si="196"/>
        <v>technology</v>
      </c>
      <c r="T2068" t="str">
        <f t="shared" si="197"/>
        <v>hardware</v>
      </c>
    </row>
    <row r="2069" spans="1:20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92"/>
        <v>127</v>
      </c>
      <c r="P2069">
        <f t="shared" si="193"/>
        <v>62.8</v>
      </c>
      <c r="Q2069" s="8">
        <f t="shared" si="194"/>
        <v>42115.853888888887</v>
      </c>
      <c r="R2069" s="8">
        <f t="shared" si="195"/>
        <v>42148.853888888887</v>
      </c>
      <c r="S2069" t="str">
        <f t="shared" si="196"/>
        <v>technology</v>
      </c>
      <c r="T2069" t="str">
        <f t="shared" si="197"/>
        <v>hardware</v>
      </c>
    </row>
    <row r="2070" spans="1:20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92"/>
        <v>105</v>
      </c>
      <c r="P2070">
        <f t="shared" si="193"/>
        <v>346.13</v>
      </c>
      <c r="Q2070" s="8">
        <f t="shared" si="194"/>
        <v>42633.841608796298</v>
      </c>
      <c r="R2070" s="8">
        <f t="shared" si="195"/>
        <v>42663.841608796298</v>
      </c>
      <c r="S2070" t="str">
        <f t="shared" si="196"/>
        <v>technology</v>
      </c>
      <c r="T2070" t="str">
        <f t="shared" si="197"/>
        <v>hardware</v>
      </c>
    </row>
    <row r="2071" spans="1:20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92"/>
        <v>128</v>
      </c>
      <c r="P2071">
        <f t="shared" si="193"/>
        <v>244.12</v>
      </c>
      <c r="Q2071" s="8">
        <f t="shared" si="194"/>
        <v>42340.972118055557</v>
      </c>
      <c r="R2071" s="8">
        <f t="shared" si="195"/>
        <v>42371.972118055557</v>
      </c>
      <c r="S2071" t="str">
        <f t="shared" si="196"/>
        <v>technology</v>
      </c>
      <c r="T2071" t="str">
        <f t="shared" si="197"/>
        <v>hardware</v>
      </c>
    </row>
    <row r="2072" spans="1:20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92"/>
        <v>317</v>
      </c>
      <c r="P2072">
        <f t="shared" si="193"/>
        <v>259.25</v>
      </c>
      <c r="Q2072" s="8">
        <f t="shared" si="194"/>
        <v>42519.6565162037</v>
      </c>
      <c r="R2072" s="8">
        <f t="shared" si="195"/>
        <v>42549.6565162037</v>
      </c>
      <c r="S2072" t="str">
        <f t="shared" si="196"/>
        <v>technology</v>
      </c>
      <c r="T2072" t="str">
        <f t="shared" si="197"/>
        <v>hardware</v>
      </c>
    </row>
    <row r="2073" spans="1:20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92"/>
        <v>281</v>
      </c>
      <c r="P2073">
        <f t="shared" si="193"/>
        <v>201.96</v>
      </c>
      <c r="Q2073" s="8">
        <f t="shared" si="194"/>
        <v>42600.278749999998</v>
      </c>
      <c r="R2073" s="8">
        <f t="shared" si="195"/>
        <v>42645.278749999998</v>
      </c>
      <c r="S2073" t="str">
        <f t="shared" si="196"/>
        <v>technology</v>
      </c>
      <c r="T2073" t="str">
        <f t="shared" si="197"/>
        <v>hardware</v>
      </c>
    </row>
    <row r="2074" spans="1:20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92"/>
        <v>111</v>
      </c>
      <c r="P2074">
        <f t="shared" si="193"/>
        <v>226.21</v>
      </c>
      <c r="Q2074" s="8">
        <f t="shared" si="194"/>
        <v>42467.581388888888</v>
      </c>
      <c r="R2074" s="8">
        <f t="shared" si="195"/>
        <v>42497.581388888888</v>
      </c>
      <c r="S2074" t="str">
        <f t="shared" si="196"/>
        <v>technology</v>
      </c>
      <c r="T2074" t="str">
        <f t="shared" si="197"/>
        <v>hardware</v>
      </c>
    </row>
    <row r="2075" spans="1:20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92"/>
        <v>153</v>
      </c>
      <c r="P2075">
        <f t="shared" si="193"/>
        <v>324.69</v>
      </c>
      <c r="Q2075" s="8">
        <f t="shared" si="194"/>
        <v>42087.668032407411</v>
      </c>
      <c r="R2075" s="8">
        <f t="shared" si="195"/>
        <v>42132.668032407411</v>
      </c>
      <c r="S2075" t="str">
        <f t="shared" si="196"/>
        <v>technology</v>
      </c>
      <c r="T2075" t="str">
        <f t="shared" si="197"/>
        <v>hardware</v>
      </c>
    </row>
    <row r="2076" spans="1:20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92"/>
        <v>103</v>
      </c>
      <c r="P2076">
        <f t="shared" si="193"/>
        <v>205</v>
      </c>
      <c r="Q2076" s="8">
        <f t="shared" si="194"/>
        <v>42466.826180555552</v>
      </c>
      <c r="R2076" s="8">
        <f t="shared" si="195"/>
        <v>42496.826180555552</v>
      </c>
      <c r="S2076" t="str">
        <f t="shared" si="196"/>
        <v>technology</v>
      </c>
      <c r="T2076" t="str">
        <f t="shared" si="197"/>
        <v>hardware</v>
      </c>
    </row>
    <row r="2077" spans="1:20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92"/>
        <v>1678</v>
      </c>
      <c r="P2077">
        <f t="shared" si="193"/>
        <v>20.47</v>
      </c>
      <c r="Q2077" s="8">
        <f t="shared" si="194"/>
        <v>41450.681574074071</v>
      </c>
      <c r="R2077" s="8">
        <f t="shared" si="195"/>
        <v>41480.681574074071</v>
      </c>
      <c r="S2077" t="str">
        <f t="shared" si="196"/>
        <v>technology</v>
      </c>
      <c r="T2077" t="str">
        <f t="shared" si="197"/>
        <v>hardware</v>
      </c>
    </row>
    <row r="2078" spans="1:20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92"/>
        <v>543</v>
      </c>
      <c r="P2078">
        <f t="shared" si="193"/>
        <v>116.35</v>
      </c>
      <c r="Q2078" s="8">
        <f t="shared" si="194"/>
        <v>41803.880659722221</v>
      </c>
      <c r="R2078" s="8">
        <f t="shared" si="195"/>
        <v>41843.880659722221</v>
      </c>
      <c r="S2078" t="str">
        <f t="shared" si="196"/>
        <v>technology</v>
      </c>
      <c r="T2078" t="str">
        <f t="shared" si="197"/>
        <v>hardware</v>
      </c>
    </row>
    <row r="2079" spans="1:20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92"/>
        <v>116</v>
      </c>
      <c r="P2079">
        <f t="shared" si="193"/>
        <v>307.2</v>
      </c>
      <c r="Q2079" s="8">
        <f t="shared" si="194"/>
        <v>42103.042546296296</v>
      </c>
      <c r="R2079" s="8">
        <f t="shared" si="195"/>
        <v>42160.875</v>
      </c>
      <c r="S2079" t="str">
        <f t="shared" si="196"/>
        <v>technology</v>
      </c>
      <c r="T2079" t="str">
        <f t="shared" si="197"/>
        <v>hardware</v>
      </c>
    </row>
    <row r="2080" spans="1:20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92"/>
        <v>131</v>
      </c>
      <c r="P2080">
        <f t="shared" si="193"/>
        <v>546.69000000000005</v>
      </c>
      <c r="Q2080" s="8">
        <f t="shared" si="194"/>
        <v>42692.771493055552</v>
      </c>
      <c r="R2080" s="8">
        <f t="shared" si="195"/>
        <v>42722.771493055552</v>
      </c>
      <c r="S2080" t="str">
        <f t="shared" si="196"/>
        <v>technology</v>
      </c>
      <c r="T2080" t="str">
        <f t="shared" si="197"/>
        <v>hardware</v>
      </c>
    </row>
    <row r="2081" spans="1:20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92"/>
        <v>288</v>
      </c>
      <c r="P2081">
        <f t="shared" si="193"/>
        <v>47.47</v>
      </c>
      <c r="Q2081" s="8">
        <f t="shared" si="194"/>
        <v>42150.71056712963</v>
      </c>
      <c r="R2081" s="8">
        <f t="shared" si="195"/>
        <v>42180.791666666672</v>
      </c>
      <c r="S2081" t="str">
        <f t="shared" si="196"/>
        <v>technology</v>
      </c>
      <c r="T2081" t="str">
        <f t="shared" si="197"/>
        <v>hardware</v>
      </c>
    </row>
    <row r="2082" spans="1:20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92"/>
        <v>508</v>
      </c>
      <c r="P2082">
        <f t="shared" si="193"/>
        <v>101.56</v>
      </c>
      <c r="Q2082" s="8">
        <f t="shared" si="194"/>
        <v>42289.957175925927</v>
      </c>
      <c r="R2082" s="8">
        <f t="shared" si="195"/>
        <v>42319.998842592591</v>
      </c>
      <c r="S2082" t="str">
        <f t="shared" si="196"/>
        <v>technology</v>
      </c>
      <c r="T2082" t="str">
        <f t="shared" si="197"/>
        <v>hardware</v>
      </c>
    </row>
    <row r="2083" spans="1:20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92"/>
        <v>115</v>
      </c>
      <c r="P2083">
        <f t="shared" si="193"/>
        <v>72.91</v>
      </c>
      <c r="Q2083" s="8">
        <f t="shared" si="194"/>
        <v>41004.156886574077</v>
      </c>
      <c r="R2083" s="8">
        <f t="shared" si="195"/>
        <v>41045.207638888889</v>
      </c>
      <c r="S2083" t="str">
        <f t="shared" si="196"/>
        <v>music</v>
      </c>
      <c r="T2083" t="str">
        <f t="shared" si="197"/>
        <v>indie rock</v>
      </c>
    </row>
    <row r="2084" spans="1:20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92"/>
        <v>111</v>
      </c>
      <c r="P2084">
        <f t="shared" si="193"/>
        <v>43.71</v>
      </c>
      <c r="Q2084" s="8">
        <f t="shared" si="194"/>
        <v>40811.120324074072</v>
      </c>
      <c r="R2084" s="8">
        <f t="shared" si="195"/>
        <v>40871.161990740737</v>
      </c>
      <c r="S2084" t="str">
        <f t="shared" si="196"/>
        <v>music</v>
      </c>
      <c r="T2084" t="str">
        <f t="shared" si="197"/>
        <v>indie rock</v>
      </c>
    </row>
    <row r="2085" spans="1:20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92"/>
        <v>113</v>
      </c>
      <c r="P2085">
        <f t="shared" si="193"/>
        <v>34</v>
      </c>
      <c r="Q2085" s="8">
        <f t="shared" si="194"/>
        <v>41034.72216435185</v>
      </c>
      <c r="R2085" s="8">
        <f t="shared" si="195"/>
        <v>41064.72216435185</v>
      </c>
      <c r="S2085" t="str">
        <f t="shared" si="196"/>
        <v>music</v>
      </c>
      <c r="T2085" t="str">
        <f t="shared" si="197"/>
        <v>indie rock</v>
      </c>
    </row>
    <row r="2086" spans="1:20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92"/>
        <v>108</v>
      </c>
      <c r="P2086">
        <f t="shared" si="193"/>
        <v>70.650000000000006</v>
      </c>
      <c r="Q2086" s="8">
        <f t="shared" si="194"/>
        <v>41731.833124999997</v>
      </c>
      <c r="R2086" s="8">
        <f t="shared" si="195"/>
        <v>41763.290972222225</v>
      </c>
      <c r="S2086" t="str">
        <f t="shared" si="196"/>
        <v>music</v>
      </c>
      <c r="T2086" t="str">
        <f t="shared" si="197"/>
        <v>indie rock</v>
      </c>
    </row>
    <row r="2087" spans="1:20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92"/>
        <v>124</v>
      </c>
      <c r="P2087">
        <f t="shared" si="193"/>
        <v>89.3</v>
      </c>
      <c r="Q2087" s="8">
        <f t="shared" si="194"/>
        <v>41075.835497685184</v>
      </c>
      <c r="R2087" s="8">
        <f t="shared" si="195"/>
        <v>41105.835497685184</v>
      </c>
      <c r="S2087" t="str">
        <f t="shared" si="196"/>
        <v>music</v>
      </c>
      <c r="T2087" t="str">
        <f t="shared" si="197"/>
        <v>indie rock</v>
      </c>
    </row>
    <row r="2088" spans="1:20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92"/>
        <v>101</v>
      </c>
      <c r="P2088">
        <f t="shared" si="193"/>
        <v>115.09</v>
      </c>
      <c r="Q2088" s="8">
        <f t="shared" si="194"/>
        <v>40860.67050925926</v>
      </c>
      <c r="R2088" s="8">
        <f t="shared" si="195"/>
        <v>40891.207638888889</v>
      </c>
      <c r="S2088" t="str">
        <f t="shared" si="196"/>
        <v>music</v>
      </c>
      <c r="T2088" t="str">
        <f t="shared" si="197"/>
        <v>indie rock</v>
      </c>
    </row>
    <row r="2089" spans="1:20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92"/>
        <v>104</v>
      </c>
      <c r="P2089">
        <f t="shared" si="193"/>
        <v>62.12</v>
      </c>
      <c r="Q2089" s="8">
        <f t="shared" si="194"/>
        <v>40764.204375000001</v>
      </c>
      <c r="R2089" s="8">
        <f t="shared" si="195"/>
        <v>40794.204375000001</v>
      </c>
      <c r="S2089" t="str">
        <f t="shared" si="196"/>
        <v>music</v>
      </c>
      <c r="T2089" t="str">
        <f t="shared" si="197"/>
        <v>indie rock</v>
      </c>
    </row>
    <row r="2090" spans="1:20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92"/>
        <v>116</v>
      </c>
      <c r="P2090">
        <f t="shared" si="193"/>
        <v>46.2</v>
      </c>
      <c r="Q2090" s="8">
        <f t="shared" si="194"/>
        <v>40395.714722222219</v>
      </c>
      <c r="R2090" s="8">
        <f t="shared" si="195"/>
        <v>40432.165972222225</v>
      </c>
      <c r="S2090" t="str">
        <f t="shared" si="196"/>
        <v>music</v>
      </c>
      <c r="T2090" t="str">
        <f t="shared" si="197"/>
        <v>indie rock</v>
      </c>
    </row>
    <row r="2091" spans="1:20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92"/>
        <v>120</v>
      </c>
      <c r="P2091">
        <f t="shared" si="193"/>
        <v>48.55</v>
      </c>
      <c r="Q2091" s="8">
        <f t="shared" si="194"/>
        <v>41453.076319444444</v>
      </c>
      <c r="R2091" s="8">
        <f t="shared" si="195"/>
        <v>41488.076319444444</v>
      </c>
      <c r="S2091" t="str">
        <f t="shared" si="196"/>
        <v>music</v>
      </c>
      <c r="T2091" t="str">
        <f t="shared" si="197"/>
        <v>indie rock</v>
      </c>
    </row>
    <row r="2092" spans="1:20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92"/>
        <v>115</v>
      </c>
      <c r="P2092">
        <f t="shared" si="193"/>
        <v>57.52</v>
      </c>
      <c r="Q2092" s="8">
        <f t="shared" si="194"/>
        <v>41299.381423611114</v>
      </c>
      <c r="R2092" s="8">
        <f t="shared" si="195"/>
        <v>41329.381423611114</v>
      </c>
      <c r="S2092" t="str">
        <f t="shared" si="196"/>
        <v>music</v>
      </c>
      <c r="T2092" t="str">
        <f t="shared" si="197"/>
        <v>indie rock</v>
      </c>
    </row>
    <row r="2093" spans="1:20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92"/>
        <v>120</v>
      </c>
      <c r="P2093">
        <f t="shared" si="193"/>
        <v>88.15</v>
      </c>
      <c r="Q2093" s="8">
        <f t="shared" si="194"/>
        <v>40555.322662037033</v>
      </c>
      <c r="R2093" s="8">
        <f t="shared" si="195"/>
        <v>40603.833333333336</v>
      </c>
      <c r="S2093" t="str">
        <f t="shared" si="196"/>
        <v>music</v>
      </c>
      <c r="T2093" t="str">
        <f t="shared" si="197"/>
        <v>indie rock</v>
      </c>
    </row>
    <row r="2094" spans="1:20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92"/>
        <v>101</v>
      </c>
      <c r="P2094">
        <f t="shared" si="193"/>
        <v>110.49</v>
      </c>
      <c r="Q2094" s="8">
        <f t="shared" si="194"/>
        <v>40763.707546296297</v>
      </c>
      <c r="R2094" s="8">
        <f t="shared" si="195"/>
        <v>40823.707546296297</v>
      </c>
      <c r="S2094" t="str">
        <f t="shared" si="196"/>
        <v>music</v>
      </c>
      <c r="T2094" t="str">
        <f t="shared" si="197"/>
        <v>indie rock</v>
      </c>
    </row>
    <row r="2095" spans="1:20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92"/>
        <v>102</v>
      </c>
      <c r="P2095">
        <f t="shared" si="193"/>
        <v>66.83</v>
      </c>
      <c r="Q2095" s="8">
        <f t="shared" si="194"/>
        <v>41205.854537037041</v>
      </c>
      <c r="R2095" s="8">
        <f t="shared" si="195"/>
        <v>41265.896203703705</v>
      </c>
      <c r="S2095" t="str">
        <f t="shared" si="196"/>
        <v>music</v>
      </c>
      <c r="T2095" t="str">
        <f t="shared" si="197"/>
        <v>indie rock</v>
      </c>
    </row>
    <row r="2096" spans="1:20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92"/>
        <v>121</v>
      </c>
      <c r="P2096">
        <f t="shared" si="193"/>
        <v>58.6</v>
      </c>
      <c r="Q2096" s="8">
        <f t="shared" si="194"/>
        <v>40939.02002314815</v>
      </c>
      <c r="R2096" s="8">
        <f t="shared" si="195"/>
        <v>40973.125</v>
      </c>
      <c r="S2096" t="str">
        <f t="shared" si="196"/>
        <v>music</v>
      </c>
      <c r="T2096" t="str">
        <f t="shared" si="197"/>
        <v>indie rock</v>
      </c>
    </row>
    <row r="2097" spans="1:20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92"/>
        <v>100</v>
      </c>
      <c r="P2097">
        <f t="shared" si="193"/>
        <v>113.64</v>
      </c>
      <c r="Q2097" s="8">
        <f t="shared" si="194"/>
        <v>40758.733483796292</v>
      </c>
      <c r="R2097" s="8">
        <f t="shared" si="195"/>
        <v>40818.733483796292</v>
      </c>
      <c r="S2097" t="str">
        <f t="shared" si="196"/>
        <v>music</v>
      </c>
      <c r="T2097" t="str">
        <f t="shared" si="197"/>
        <v>indie rock</v>
      </c>
    </row>
    <row r="2098" spans="1:20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92"/>
        <v>102</v>
      </c>
      <c r="P2098">
        <f t="shared" si="193"/>
        <v>43.57</v>
      </c>
      <c r="Q2098" s="8">
        <f t="shared" si="194"/>
        <v>41192.758506944447</v>
      </c>
      <c r="R2098" s="8">
        <f t="shared" si="195"/>
        <v>41208.165972222225</v>
      </c>
      <c r="S2098" t="str">
        <f t="shared" si="196"/>
        <v>music</v>
      </c>
      <c r="T2098" t="str">
        <f t="shared" si="197"/>
        <v>indie rock</v>
      </c>
    </row>
    <row r="2099" spans="1:20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92"/>
        <v>100</v>
      </c>
      <c r="P2099">
        <f t="shared" si="193"/>
        <v>78.95</v>
      </c>
      <c r="Q2099" s="8">
        <f t="shared" si="194"/>
        <v>40818.58489583333</v>
      </c>
      <c r="R2099" s="8">
        <f t="shared" si="195"/>
        <v>40878.626562500001</v>
      </c>
      <c r="S2099" t="str">
        <f t="shared" si="196"/>
        <v>music</v>
      </c>
      <c r="T2099" t="str">
        <f t="shared" si="197"/>
        <v>indie rock</v>
      </c>
    </row>
    <row r="2100" spans="1:20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92"/>
        <v>100</v>
      </c>
      <c r="P2100">
        <f t="shared" si="193"/>
        <v>188.13</v>
      </c>
      <c r="Q2100" s="8">
        <f t="shared" si="194"/>
        <v>40946.11383101852</v>
      </c>
      <c r="R2100" s="8">
        <f t="shared" si="195"/>
        <v>40976.11383101852</v>
      </c>
      <c r="S2100" t="str">
        <f t="shared" si="196"/>
        <v>music</v>
      </c>
      <c r="T2100" t="str">
        <f t="shared" si="197"/>
        <v>indie rock</v>
      </c>
    </row>
    <row r="2101" spans="1:20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92"/>
        <v>132</v>
      </c>
      <c r="P2101">
        <f t="shared" si="193"/>
        <v>63.03</v>
      </c>
      <c r="Q2101" s="8">
        <f t="shared" si="194"/>
        <v>42173.746342592596</v>
      </c>
      <c r="R2101" s="8">
        <f t="shared" si="195"/>
        <v>42187.152777777781</v>
      </c>
      <c r="S2101" t="str">
        <f t="shared" si="196"/>
        <v>music</v>
      </c>
      <c r="T2101" t="str">
        <f t="shared" si="197"/>
        <v>indie rock</v>
      </c>
    </row>
    <row r="2102" spans="1:20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92"/>
        <v>137</v>
      </c>
      <c r="P2102">
        <f t="shared" si="193"/>
        <v>30.37</v>
      </c>
      <c r="Q2102" s="8">
        <f t="shared" si="194"/>
        <v>41074.834965277776</v>
      </c>
      <c r="R2102" s="8">
        <f t="shared" si="195"/>
        <v>41090.165972222225</v>
      </c>
      <c r="S2102" t="str">
        <f t="shared" si="196"/>
        <v>music</v>
      </c>
      <c r="T2102" t="str">
        <f t="shared" si="197"/>
        <v>indie rock</v>
      </c>
    </row>
    <row r="2103" spans="1:20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92"/>
        <v>113</v>
      </c>
      <c r="P2103">
        <f t="shared" si="193"/>
        <v>51.48</v>
      </c>
      <c r="Q2103" s="8">
        <f t="shared" si="194"/>
        <v>40892.149467592593</v>
      </c>
      <c r="R2103" s="8">
        <f t="shared" si="195"/>
        <v>40952.149467592593</v>
      </c>
      <c r="S2103" t="str">
        <f t="shared" si="196"/>
        <v>music</v>
      </c>
      <c r="T2103" t="str">
        <f t="shared" si="197"/>
        <v>indie rock</v>
      </c>
    </row>
    <row r="2104" spans="1:20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92"/>
        <v>136</v>
      </c>
      <c r="P2104">
        <f t="shared" si="193"/>
        <v>35.79</v>
      </c>
      <c r="Q2104" s="8">
        <f t="shared" si="194"/>
        <v>40638.868611111109</v>
      </c>
      <c r="R2104" s="8">
        <f t="shared" si="195"/>
        <v>40668.868611111109</v>
      </c>
      <c r="S2104" t="str">
        <f t="shared" si="196"/>
        <v>music</v>
      </c>
      <c r="T2104" t="str">
        <f t="shared" si="197"/>
        <v>indie rock</v>
      </c>
    </row>
    <row r="2105" spans="1:20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92"/>
        <v>146</v>
      </c>
      <c r="P2105">
        <f t="shared" si="193"/>
        <v>98.82</v>
      </c>
      <c r="Q2105" s="8">
        <f t="shared" si="194"/>
        <v>41192.754942129628</v>
      </c>
      <c r="R2105" s="8">
        <f t="shared" si="195"/>
        <v>41222.7966087963</v>
      </c>
      <c r="S2105" t="str">
        <f t="shared" si="196"/>
        <v>music</v>
      </c>
      <c r="T2105" t="str">
        <f t="shared" si="197"/>
        <v>indie rock</v>
      </c>
    </row>
    <row r="2106" spans="1:20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92"/>
        <v>130</v>
      </c>
      <c r="P2106">
        <f t="shared" si="193"/>
        <v>28</v>
      </c>
      <c r="Q2106" s="8">
        <f t="shared" si="194"/>
        <v>41394.074467592596</v>
      </c>
      <c r="R2106" s="8">
        <f t="shared" si="195"/>
        <v>41425</v>
      </c>
      <c r="S2106" t="str">
        <f t="shared" si="196"/>
        <v>music</v>
      </c>
      <c r="T2106" t="str">
        <f t="shared" si="197"/>
        <v>indie rock</v>
      </c>
    </row>
    <row r="2107" spans="1:20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92"/>
        <v>254</v>
      </c>
      <c r="P2107">
        <f t="shared" si="193"/>
        <v>51.31</v>
      </c>
      <c r="Q2107" s="8">
        <f t="shared" si="194"/>
        <v>41951.788807870369</v>
      </c>
      <c r="R2107" s="8">
        <f t="shared" si="195"/>
        <v>41964.166666666672</v>
      </c>
      <c r="S2107" t="str">
        <f t="shared" si="196"/>
        <v>music</v>
      </c>
      <c r="T2107" t="str">
        <f t="shared" si="197"/>
        <v>indie rock</v>
      </c>
    </row>
    <row r="2108" spans="1:20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92"/>
        <v>107</v>
      </c>
      <c r="P2108">
        <f t="shared" si="193"/>
        <v>53.52</v>
      </c>
      <c r="Q2108" s="8">
        <f t="shared" si="194"/>
        <v>41270.21497685185</v>
      </c>
      <c r="R2108" s="8">
        <f t="shared" si="195"/>
        <v>41300.21497685185</v>
      </c>
      <c r="S2108" t="str">
        <f t="shared" si="196"/>
        <v>music</v>
      </c>
      <c r="T2108" t="str">
        <f t="shared" si="197"/>
        <v>indie rock</v>
      </c>
    </row>
    <row r="2109" spans="1:20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92"/>
        <v>108</v>
      </c>
      <c r="P2109">
        <f t="shared" si="193"/>
        <v>37.15</v>
      </c>
      <c r="Q2109" s="8">
        <f t="shared" si="194"/>
        <v>41934.71056712963</v>
      </c>
      <c r="R2109" s="8">
        <f t="shared" si="195"/>
        <v>41955.752233796295</v>
      </c>
      <c r="S2109" t="str">
        <f t="shared" si="196"/>
        <v>music</v>
      </c>
      <c r="T2109" t="str">
        <f t="shared" si="197"/>
        <v>indie rock</v>
      </c>
    </row>
    <row r="2110" spans="1:20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92"/>
        <v>107</v>
      </c>
      <c r="P2110">
        <f t="shared" si="193"/>
        <v>89.9</v>
      </c>
      <c r="Q2110" s="8">
        <f t="shared" si="194"/>
        <v>41135.175694444442</v>
      </c>
      <c r="R2110" s="8">
        <f t="shared" si="195"/>
        <v>41162.163194444445</v>
      </c>
      <c r="S2110" t="str">
        <f t="shared" si="196"/>
        <v>music</v>
      </c>
      <c r="T2110" t="str">
        <f t="shared" si="197"/>
        <v>indie rock</v>
      </c>
    </row>
    <row r="2111" spans="1:20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92"/>
        <v>107</v>
      </c>
      <c r="P2111">
        <f t="shared" si="193"/>
        <v>106.53</v>
      </c>
      <c r="Q2111" s="8">
        <f t="shared" si="194"/>
        <v>42160.708530092597</v>
      </c>
      <c r="R2111" s="8">
        <f t="shared" si="195"/>
        <v>42190.708530092597</v>
      </c>
      <c r="S2111" t="str">
        <f t="shared" si="196"/>
        <v>music</v>
      </c>
      <c r="T2111" t="str">
        <f t="shared" si="197"/>
        <v>indie rock</v>
      </c>
    </row>
    <row r="2112" spans="1:20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92"/>
        <v>100</v>
      </c>
      <c r="P2112">
        <f t="shared" si="193"/>
        <v>52.82</v>
      </c>
      <c r="Q2112" s="8">
        <f t="shared" si="194"/>
        <v>41759.670937499999</v>
      </c>
      <c r="R2112" s="8">
        <f t="shared" si="195"/>
        <v>41787.207638888889</v>
      </c>
      <c r="S2112" t="str">
        <f t="shared" si="196"/>
        <v>music</v>
      </c>
      <c r="T2112" t="str">
        <f t="shared" si="197"/>
        <v>indie rock</v>
      </c>
    </row>
    <row r="2113" spans="1:20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92"/>
        <v>107</v>
      </c>
      <c r="P2113">
        <f t="shared" si="193"/>
        <v>54.62</v>
      </c>
      <c r="Q2113" s="8">
        <f t="shared" si="194"/>
        <v>40703.197048611109</v>
      </c>
      <c r="R2113" s="8">
        <f t="shared" si="195"/>
        <v>40770.041666666664</v>
      </c>
      <c r="S2113" t="str">
        <f t="shared" si="196"/>
        <v>music</v>
      </c>
      <c r="T2113" t="str">
        <f t="shared" si="197"/>
        <v>indie rock</v>
      </c>
    </row>
    <row r="2114" spans="1:20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92"/>
        <v>100</v>
      </c>
      <c r="P2114">
        <f t="shared" si="193"/>
        <v>27.27</v>
      </c>
      <c r="Q2114" s="8">
        <f t="shared" si="194"/>
        <v>41365.928159722222</v>
      </c>
      <c r="R2114" s="8">
        <f t="shared" si="195"/>
        <v>41379.928159722222</v>
      </c>
      <c r="S2114" t="str">
        <f t="shared" si="196"/>
        <v>music</v>
      </c>
      <c r="T2114" t="str">
        <f t="shared" si="197"/>
        <v>indie rock</v>
      </c>
    </row>
    <row r="2115" spans="1:20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98">ROUND(E2115/D2115*100,0)</f>
        <v>105</v>
      </c>
      <c r="P2115">
        <f t="shared" ref="P2115:P2178" si="199">ROUND(E2115/L2115,2)</f>
        <v>68.599999999999994</v>
      </c>
      <c r="Q2115" s="8">
        <f t="shared" ref="Q2115:Q2178" si="200">(((J2115/60)/60)/24)+DATE(1970,1,1)</f>
        <v>41870.86546296296</v>
      </c>
      <c r="R2115" s="8">
        <f t="shared" ref="R2115:R2178" si="201">(((I2115/60)/60)/24)+DATE(1970,1,1)</f>
        <v>41905.86546296296</v>
      </c>
      <c r="S2115" t="str">
        <f t="shared" ref="S2115:S2178" si="202">LEFT(N2115,SEARCH("/",N2115)-1)</f>
        <v>music</v>
      </c>
      <c r="T2115" t="str">
        <f t="shared" ref="T2115:T2178" si="203">RIGHT(N2115,LEN(N2115)-SEARCH("/",N2115))</f>
        <v>indie rock</v>
      </c>
    </row>
    <row r="2116" spans="1:20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98"/>
        <v>105</v>
      </c>
      <c r="P2116">
        <f t="shared" si="199"/>
        <v>35.61</v>
      </c>
      <c r="Q2116" s="8">
        <f t="shared" si="200"/>
        <v>40458.815625000003</v>
      </c>
      <c r="R2116" s="8">
        <f t="shared" si="201"/>
        <v>40521.207638888889</v>
      </c>
      <c r="S2116" t="str">
        <f t="shared" si="202"/>
        <v>music</v>
      </c>
      <c r="T2116" t="str">
        <f t="shared" si="203"/>
        <v>indie rock</v>
      </c>
    </row>
    <row r="2117" spans="1:20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98"/>
        <v>226</v>
      </c>
      <c r="P2117">
        <f t="shared" si="199"/>
        <v>94.03</v>
      </c>
      <c r="Q2117" s="8">
        <f t="shared" si="200"/>
        <v>40564.081030092595</v>
      </c>
      <c r="R2117" s="8">
        <f t="shared" si="201"/>
        <v>40594.081030092595</v>
      </c>
      <c r="S2117" t="str">
        <f t="shared" si="202"/>
        <v>music</v>
      </c>
      <c r="T2117" t="str">
        <f t="shared" si="203"/>
        <v>indie rock</v>
      </c>
    </row>
    <row r="2118" spans="1:20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98"/>
        <v>101</v>
      </c>
      <c r="P2118">
        <f t="shared" si="199"/>
        <v>526.46</v>
      </c>
      <c r="Q2118" s="8">
        <f t="shared" si="200"/>
        <v>41136.777812500004</v>
      </c>
      <c r="R2118" s="8">
        <f t="shared" si="201"/>
        <v>41184.777812500004</v>
      </c>
      <c r="S2118" t="str">
        <f t="shared" si="202"/>
        <v>music</v>
      </c>
      <c r="T2118" t="str">
        <f t="shared" si="203"/>
        <v>indie rock</v>
      </c>
    </row>
    <row r="2119" spans="1:20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98"/>
        <v>148</v>
      </c>
      <c r="P2119">
        <f t="shared" si="199"/>
        <v>50.66</v>
      </c>
      <c r="Q2119" s="8">
        <f t="shared" si="200"/>
        <v>42290.059594907405</v>
      </c>
      <c r="R2119" s="8">
        <f t="shared" si="201"/>
        <v>42304.207638888889</v>
      </c>
      <c r="S2119" t="str">
        <f t="shared" si="202"/>
        <v>music</v>
      </c>
      <c r="T2119" t="str">
        <f t="shared" si="203"/>
        <v>indie rock</v>
      </c>
    </row>
    <row r="2120" spans="1:20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98"/>
        <v>135</v>
      </c>
      <c r="P2120">
        <f t="shared" si="199"/>
        <v>79.180000000000007</v>
      </c>
      <c r="Q2120" s="8">
        <f t="shared" si="200"/>
        <v>40718.839537037034</v>
      </c>
      <c r="R2120" s="8">
        <f t="shared" si="201"/>
        <v>40748.839537037034</v>
      </c>
      <c r="S2120" t="str">
        <f t="shared" si="202"/>
        <v>music</v>
      </c>
      <c r="T2120" t="str">
        <f t="shared" si="203"/>
        <v>indie rock</v>
      </c>
    </row>
    <row r="2121" spans="1:20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98"/>
        <v>101</v>
      </c>
      <c r="P2121">
        <f t="shared" si="199"/>
        <v>91.59</v>
      </c>
      <c r="Q2121" s="8">
        <f t="shared" si="200"/>
        <v>41107.130150462966</v>
      </c>
      <c r="R2121" s="8">
        <f t="shared" si="201"/>
        <v>41137.130150462966</v>
      </c>
      <c r="S2121" t="str">
        <f t="shared" si="202"/>
        <v>music</v>
      </c>
      <c r="T2121" t="str">
        <f t="shared" si="203"/>
        <v>indie rock</v>
      </c>
    </row>
    <row r="2122" spans="1:20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98"/>
        <v>101</v>
      </c>
      <c r="P2122">
        <f t="shared" si="199"/>
        <v>116.96</v>
      </c>
      <c r="Q2122" s="8">
        <f t="shared" si="200"/>
        <v>41591.964537037034</v>
      </c>
      <c r="R2122" s="8">
        <f t="shared" si="201"/>
        <v>41640.964537037034</v>
      </c>
      <c r="S2122" t="str">
        <f t="shared" si="202"/>
        <v>music</v>
      </c>
      <c r="T2122" t="str">
        <f t="shared" si="203"/>
        <v>indie rock</v>
      </c>
    </row>
    <row r="2123" spans="1:20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98"/>
        <v>1</v>
      </c>
      <c r="P2123">
        <f t="shared" si="199"/>
        <v>28.4</v>
      </c>
      <c r="Q2123" s="8">
        <f t="shared" si="200"/>
        <v>42716.7424537037</v>
      </c>
      <c r="R2123" s="8">
        <f t="shared" si="201"/>
        <v>42746.7424537037</v>
      </c>
      <c r="S2123" t="str">
        <f t="shared" si="202"/>
        <v>games</v>
      </c>
      <c r="T2123" t="str">
        <f t="shared" si="203"/>
        <v>video games</v>
      </c>
    </row>
    <row r="2124" spans="1:20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98"/>
        <v>0</v>
      </c>
      <c r="P2124">
        <f t="shared" si="199"/>
        <v>103.33</v>
      </c>
      <c r="Q2124" s="8">
        <f t="shared" si="200"/>
        <v>42712.300567129627</v>
      </c>
      <c r="R2124" s="8">
        <f t="shared" si="201"/>
        <v>42742.300567129627</v>
      </c>
      <c r="S2124" t="str">
        <f t="shared" si="202"/>
        <v>games</v>
      </c>
      <c r="T2124" t="str">
        <f t="shared" si="203"/>
        <v>video games</v>
      </c>
    </row>
    <row r="2125" spans="1:20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98"/>
        <v>10</v>
      </c>
      <c r="P2125">
        <f t="shared" si="199"/>
        <v>10</v>
      </c>
      <c r="Q2125" s="8">
        <f t="shared" si="200"/>
        <v>40198.424849537041</v>
      </c>
      <c r="R2125" s="8">
        <f t="shared" si="201"/>
        <v>40252.290972222225</v>
      </c>
      <c r="S2125" t="str">
        <f t="shared" si="202"/>
        <v>games</v>
      </c>
      <c r="T2125" t="str">
        <f t="shared" si="203"/>
        <v>video games</v>
      </c>
    </row>
    <row r="2126" spans="1:20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98"/>
        <v>10</v>
      </c>
      <c r="P2126">
        <f t="shared" si="199"/>
        <v>23</v>
      </c>
      <c r="Q2126" s="8">
        <f t="shared" si="200"/>
        <v>40464.028182870366</v>
      </c>
      <c r="R2126" s="8">
        <f t="shared" si="201"/>
        <v>40512.208333333336</v>
      </c>
      <c r="S2126" t="str">
        <f t="shared" si="202"/>
        <v>games</v>
      </c>
      <c r="T2126" t="str">
        <f t="shared" si="203"/>
        <v>video games</v>
      </c>
    </row>
    <row r="2127" spans="1:20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98"/>
        <v>1</v>
      </c>
      <c r="P2127">
        <f t="shared" si="199"/>
        <v>31.56</v>
      </c>
      <c r="Q2127" s="8">
        <f t="shared" si="200"/>
        <v>42191.023530092592</v>
      </c>
      <c r="R2127" s="8">
        <f t="shared" si="201"/>
        <v>42221.023530092592</v>
      </c>
      <c r="S2127" t="str">
        <f t="shared" si="202"/>
        <v>games</v>
      </c>
      <c r="T2127" t="str">
        <f t="shared" si="203"/>
        <v>video games</v>
      </c>
    </row>
    <row r="2128" spans="1:20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98"/>
        <v>0</v>
      </c>
      <c r="P2128">
        <f t="shared" si="199"/>
        <v>5</v>
      </c>
      <c r="Q2128" s="8">
        <f t="shared" si="200"/>
        <v>41951.973229166666</v>
      </c>
      <c r="R2128" s="8">
        <f t="shared" si="201"/>
        <v>41981.973229166666</v>
      </c>
      <c r="S2128" t="str">
        <f t="shared" si="202"/>
        <v>games</v>
      </c>
      <c r="T2128" t="str">
        <f t="shared" si="203"/>
        <v>video games</v>
      </c>
    </row>
    <row r="2129" spans="1:20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98"/>
        <v>29</v>
      </c>
      <c r="P2129">
        <f t="shared" si="199"/>
        <v>34.22</v>
      </c>
      <c r="Q2129" s="8">
        <f t="shared" si="200"/>
        <v>42045.50535879629</v>
      </c>
      <c r="R2129" s="8">
        <f t="shared" si="201"/>
        <v>42075.463692129633</v>
      </c>
      <c r="S2129" t="str">
        <f t="shared" si="202"/>
        <v>games</v>
      </c>
      <c r="T2129" t="str">
        <f t="shared" si="203"/>
        <v>video games</v>
      </c>
    </row>
    <row r="2130" spans="1:20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98"/>
        <v>0</v>
      </c>
      <c r="P2130">
        <f t="shared" si="199"/>
        <v>25</v>
      </c>
      <c r="Q2130" s="8">
        <f t="shared" si="200"/>
        <v>41843.772789351853</v>
      </c>
      <c r="R2130" s="8">
        <f t="shared" si="201"/>
        <v>41903.772789351853</v>
      </c>
      <c r="S2130" t="str">
        <f t="shared" si="202"/>
        <v>games</v>
      </c>
      <c r="T2130" t="str">
        <f t="shared" si="203"/>
        <v>video games</v>
      </c>
    </row>
    <row r="2131" spans="1:20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98"/>
        <v>12</v>
      </c>
      <c r="P2131">
        <f t="shared" si="199"/>
        <v>19.670000000000002</v>
      </c>
      <c r="Q2131" s="8">
        <f t="shared" si="200"/>
        <v>42409.024305555555</v>
      </c>
      <c r="R2131" s="8">
        <f t="shared" si="201"/>
        <v>42439.024305555555</v>
      </c>
      <c r="S2131" t="str">
        <f t="shared" si="202"/>
        <v>games</v>
      </c>
      <c r="T2131" t="str">
        <f t="shared" si="203"/>
        <v>video games</v>
      </c>
    </row>
    <row r="2132" spans="1:20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98"/>
        <v>0</v>
      </c>
      <c r="P2132">
        <f t="shared" si="199"/>
        <v>21.25</v>
      </c>
      <c r="Q2132" s="8">
        <f t="shared" si="200"/>
        <v>41832.086377314816</v>
      </c>
      <c r="R2132" s="8">
        <f t="shared" si="201"/>
        <v>41867.086377314816</v>
      </c>
      <c r="S2132" t="str">
        <f t="shared" si="202"/>
        <v>games</v>
      </c>
      <c r="T2132" t="str">
        <f t="shared" si="203"/>
        <v>video games</v>
      </c>
    </row>
    <row r="2133" spans="1:20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98"/>
        <v>5</v>
      </c>
      <c r="P2133">
        <f t="shared" si="199"/>
        <v>8.33</v>
      </c>
      <c r="Q2133" s="8">
        <f t="shared" si="200"/>
        <v>42167.207071759258</v>
      </c>
      <c r="R2133" s="8">
        <f t="shared" si="201"/>
        <v>42197.207071759258</v>
      </c>
      <c r="S2133" t="str">
        <f t="shared" si="202"/>
        <v>games</v>
      </c>
      <c r="T2133" t="str">
        <f t="shared" si="203"/>
        <v>video games</v>
      </c>
    </row>
    <row r="2134" spans="1:20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98"/>
        <v>2</v>
      </c>
      <c r="P2134">
        <f t="shared" si="199"/>
        <v>21.34</v>
      </c>
      <c r="Q2134" s="8">
        <f t="shared" si="200"/>
        <v>41643.487175925926</v>
      </c>
      <c r="R2134" s="8">
        <f t="shared" si="201"/>
        <v>41673.487175925926</v>
      </c>
      <c r="S2134" t="str">
        <f t="shared" si="202"/>
        <v>games</v>
      </c>
      <c r="T2134" t="str">
        <f t="shared" si="203"/>
        <v>video games</v>
      </c>
    </row>
    <row r="2135" spans="1:20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98"/>
        <v>2</v>
      </c>
      <c r="P2135">
        <f t="shared" si="199"/>
        <v>5.33</v>
      </c>
      <c r="Q2135" s="8">
        <f t="shared" si="200"/>
        <v>40619.097210648149</v>
      </c>
      <c r="R2135" s="8">
        <f t="shared" si="201"/>
        <v>40657.290972222225</v>
      </c>
      <c r="S2135" t="str">
        <f t="shared" si="202"/>
        <v>games</v>
      </c>
      <c r="T2135" t="str">
        <f t="shared" si="203"/>
        <v>video games</v>
      </c>
    </row>
    <row r="2136" spans="1:20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98"/>
        <v>2</v>
      </c>
      <c r="P2136">
        <f t="shared" si="199"/>
        <v>34.67</v>
      </c>
      <c r="Q2136" s="8">
        <f t="shared" si="200"/>
        <v>41361.886469907404</v>
      </c>
      <c r="R2136" s="8">
        <f t="shared" si="201"/>
        <v>41391.886469907404</v>
      </c>
      <c r="S2136" t="str">
        <f t="shared" si="202"/>
        <v>games</v>
      </c>
      <c r="T2136" t="str">
        <f t="shared" si="203"/>
        <v>video games</v>
      </c>
    </row>
    <row r="2137" spans="1:20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98"/>
        <v>10</v>
      </c>
      <c r="P2137">
        <f t="shared" si="199"/>
        <v>21.73</v>
      </c>
      <c r="Q2137" s="8">
        <f t="shared" si="200"/>
        <v>41156.963344907403</v>
      </c>
      <c r="R2137" s="8">
        <f t="shared" si="201"/>
        <v>41186.963344907403</v>
      </c>
      <c r="S2137" t="str">
        <f t="shared" si="202"/>
        <v>games</v>
      </c>
      <c r="T2137" t="str">
        <f t="shared" si="203"/>
        <v>video games</v>
      </c>
    </row>
    <row r="2138" spans="1:20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98"/>
        <v>0</v>
      </c>
      <c r="P2138">
        <f t="shared" si="199"/>
        <v>11.92</v>
      </c>
      <c r="Q2138" s="8">
        <f t="shared" si="200"/>
        <v>41536.509097222224</v>
      </c>
      <c r="R2138" s="8">
        <f t="shared" si="201"/>
        <v>41566.509097222224</v>
      </c>
      <c r="S2138" t="str">
        <f t="shared" si="202"/>
        <v>games</v>
      </c>
      <c r="T2138" t="str">
        <f t="shared" si="203"/>
        <v>video games</v>
      </c>
    </row>
    <row r="2139" spans="1:20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98"/>
        <v>28</v>
      </c>
      <c r="P2139">
        <f t="shared" si="199"/>
        <v>26.6</v>
      </c>
      <c r="Q2139" s="8">
        <f t="shared" si="200"/>
        <v>41948.771168981482</v>
      </c>
      <c r="R2139" s="8">
        <f t="shared" si="201"/>
        <v>41978.771168981482</v>
      </c>
      <c r="S2139" t="str">
        <f t="shared" si="202"/>
        <v>games</v>
      </c>
      <c r="T2139" t="str">
        <f t="shared" si="203"/>
        <v>video games</v>
      </c>
    </row>
    <row r="2140" spans="1:20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98"/>
        <v>13</v>
      </c>
      <c r="P2140">
        <f t="shared" si="199"/>
        <v>10.67</v>
      </c>
      <c r="Q2140" s="8">
        <f t="shared" si="200"/>
        <v>41557.013182870374</v>
      </c>
      <c r="R2140" s="8">
        <f t="shared" si="201"/>
        <v>41587.054849537039</v>
      </c>
      <c r="S2140" t="str">
        <f t="shared" si="202"/>
        <v>games</v>
      </c>
      <c r="T2140" t="str">
        <f t="shared" si="203"/>
        <v>video games</v>
      </c>
    </row>
    <row r="2141" spans="1:20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98"/>
        <v>5</v>
      </c>
      <c r="P2141">
        <f t="shared" si="199"/>
        <v>29.04</v>
      </c>
      <c r="Q2141" s="8">
        <f t="shared" si="200"/>
        <v>42647.750092592592</v>
      </c>
      <c r="R2141" s="8">
        <f t="shared" si="201"/>
        <v>42677.750092592592</v>
      </c>
      <c r="S2141" t="str">
        <f t="shared" si="202"/>
        <v>games</v>
      </c>
      <c r="T2141" t="str">
        <f t="shared" si="203"/>
        <v>video games</v>
      </c>
    </row>
    <row r="2142" spans="1:20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98"/>
        <v>0</v>
      </c>
      <c r="P2142">
        <f t="shared" si="199"/>
        <v>50.91</v>
      </c>
      <c r="Q2142" s="8">
        <f t="shared" si="200"/>
        <v>41255.833611111113</v>
      </c>
      <c r="R2142" s="8">
        <f t="shared" si="201"/>
        <v>41285.833611111113</v>
      </c>
      <c r="S2142" t="str">
        <f t="shared" si="202"/>
        <v>games</v>
      </c>
      <c r="T2142" t="str">
        <f t="shared" si="203"/>
        <v>video games</v>
      </c>
    </row>
    <row r="2143" spans="1:20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98"/>
        <v>0</v>
      </c>
      <c r="P2143" t="e">
        <f t="shared" si="199"/>
        <v>#DIV/0!</v>
      </c>
      <c r="Q2143" s="8">
        <f t="shared" si="200"/>
        <v>41927.235636574071</v>
      </c>
      <c r="R2143" s="8">
        <f t="shared" si="201"/>
        <v>41957.277303240742</v>
      </c>
      <c r="S2143" t="str">
        <f t="shared" si="202"/>
        <v>games</v>
      </c>
      <c r="T2143" t="str">
        <f t="shared" si="203"/>
        <v>video games</v>
      </c>
    </row>
    <row r="2144" spans="1:20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98"/>
        <v>6</v>
      </c>
      <c r="P2144">
        <f t="shared" si="199"/>
        <v>50.08</v>
      </c>
      <c r="Q2144" s="8">
        <f t="shared" si="200"/>
        <v>42340.701504629629</v>
      </c>
      <c r="R2144" s="8">
        <f t="shared" si="201"/>
        <v>42368.701504629629</v>
      </c>
      <c r="S2144" t="str">
        <f t="shared" si="202"/>
        <v>games</v>
      </c>
      <c r="T2144" t="str">
        <f t="shared" si="203"/>
        <v>video games</v>
      </c>
    </row>
    <row r="2145" spans="1:20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98"/>
        <v>11</v>
      </c>
      <c r="P2145">
        <f t="shared" si="199"/>
        <v>45</v>
      </c>
      <c r="Q2145" s="8">
        <f t="shared" si="200"/>
        <v>40332.886712962965</v>
      </c>
      <c r="R2145" s="8">
        <f t="shared" si="201"/>
        <v>40380.791666666664</v>
      </c>
      <c r="S2145" t="str">
        <f t="shared" si="202"/>
        <v>games</v>
      </c>
      <c r="T2145" t="str">
        <f t="shared" si="203"/>
        <v>video games</v>
      </c>
    </row>
    <row r="2146" spans="1:20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98"/>
        <v>2</v>
      </c>
      <c r="P2146">
        <f t="shared" si="199"/>
        <v>25.29</v>
      </c>
      <c r="Q2146" s="8">
        <f t="shared" si="200"/>
        <v>41499.546759259261</v>
      </c>
      <c r="R2146" s="8">
        <f t="shared" si="201"/>
        <v>41531.546759259261</v>
      </c>
      <c r="S2146" t="str">
        <f t="shared" si="202"/>
        <v>games</v>
      </c>
      <c r="T2146" t="str">
        <f t="shared" si="203"/>
        <v>video games</v>
      </c>
    </row>
    <row r="2147" spans="1:20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98"/>
        <v>30</v>
      </c>
      <c r="P2147">
        <f t="shared" si="199"/>
        <v>51.29</v>
      </c>
      <c r="Q2147" s="8">
        <f t="shared" si="200"/>
        <v>41575.237430555557</v>
      </c>
      <c r="R2147" s="8">
        <f t="shared" si="201"/>
        <v>41605.279097222221</v>
      </c>
      <c r="S2147" t="str">
        <f t="shared" si="202"/>
        <v>games</v>
      </c>
      <c r="T2147" t="str">
        <f t="shared" si="203"/>
        <v>video games</v>
      </c>
    </row>
    <row r="2148" spans="1:20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98"/>
        <v>0</v>
      </c>
      <c r="P2148">
        <f t="shared" si="199"/>
        <v>1</v>
      </c>
      <c r="Q2148" s="8">
        <f t="shared" si="200"/>
        <v>42397.679513888885</v>
      </c>
      <c r="R2148" s="8">
        <f t="shared" si="201"/>
        <v>42411.679513888885</v>
      </c>
      <c r="S2148" t="str">
        <f t="shared" si="202"/>
        <v>games</v>
      </c>
      <c r="T2148" t="str">
        <f t="shared" si="203"/>
        <v>video games</v>
      </c>
    </row>
    <row r="2149" spans="1:20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98"/>
        <v>1</v>
      </c>
      <c r="P2149">
        <f t="shared" si="199"/>
        <v>49.38</v>
      </c>
      <c r="Q2149" s="8">
        <f t="shared" si="200"/>
        <v>41927.295694444445</v>
      </c>
      <c r="R2149" s="8">
        <f t="shared" si="201"/>
        <v>41959.337361111116</v>
      </c>
      <c r="S2149" t="str">
        <f t="shared" si="202"/>
        <v>games</v>
      </c>
      <c r="T2149" t="str">
        <f t="shared" si="203"/>
        <v>video games</v>
      </c>
    </row>
    <row r="2150" spans="1:20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98"/>
        <v>2</v>
      </c>
      <c r="P2150">
        <f t="shared" si="199"/>
        <v>1</v>
      </c>
      <c r="Q2150" s="8">
        <f t="shared" si="200"/>
        <v>42066.733587962968</v>
      </c>
      <c r="R2150" s="8">
        <f t="shared" si="201"/>
        <v>42096.691921296297</v>
      </c>
      <c r="S2150" t="str">
        <f t="shared" si="202"/>
        <v>games</v>
      </c>
      <c r="T2150" t="str">
        <f t="shared" si="203"/>
        <v>video games</v>
      </c>
    </row>
    <row r="2151" spans="1:20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98"/>
        <v>0</v>
      </c>
      <c r="P2151" t="e">
        <f t="shared" si="199"/>
        <v>#DIV/0!</v>
      </c>
      <c r="Q2151" s="8">
        <f t="shared" si="200"/>
        <v>40355.024953703702</v>
      </c>
      <c r="R2151" s="8">
        <f t="shared" si="201"/>
        <v>40390</v>
      </c>
      <c r="S2151" t="str">
        <f t="shared" si="202"/>
        <v>games</v>
      </c>
      <c r="T2151" t="str">
        <f t="shared" si="203"/>
        <v>video games</v>
      </c>
    </row>
    <row r="2152" spans="1:20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98"/>
        <v>1</v>
      </c>
      <c r="P2152">
        <f t="shared" si="199"/>
        <v>101.25</v>
      </c>
      <c r="Q2152" s="8">
        <f t="shared" si="200"/>
        <v>42534.284710648149</v>
      </c>
      <c r="R2152" s="8">
        <f t="shared" si="201"/>
        <v>42564.284710648149</v>
      </c>
      <c r="S2152" t="str">
        <f t="shared" si="202"/>
        <v>games</v>
      </c>
      <c r="T2152" t="str">
        <f t="shared" si="203"/>
        <v>video games</v>
      </c>
    </row>
    <row r="2153" spans="1:20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98"/>
        <v>0</v>
      </c>
      <c r="P2153">
        <f t="shared" si="199"/>
        <v>19.670000000000002</v>
      </c>
      <c r="Q2153" s="8">
        <f t="shared" si="200"/>
        <v>42520.847384259265</v>
      </c>
      <c r="R2153" s="8">
        <f t="shared" si="201"/>
        <v>42550.847384259265</v>
      </c>
      <c r="S2153" t="str">
        <f t="shared" si="202"/>
        <v>games</v>
      </c>
      <c r="T2153" t="str">
        <f t="shared" si="203"/>
        <v>video games</v>
      </c>
    </row>
    <row r="2154" spans="1:20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98"/>
        <v>0</v>
      </c>
      <c r="P2154">
        <f t="shared" si="199"/>
        <v>12.5</v>
      </c>
      <c r="Q2154" s="8">
        <f t="shared" si="200"/>
        <v>41683.832280092596</v>
      </c>
      <c r="R2154" s="8">
        <f t="shared" si="201"/>
        <v>41713.790613425925</v>
      </c>
      <c r="S2154" t="str">
        <f t="shared" si="202"/>
        <v>games</v>
      </c>
      <c r="T2154" t="str">
        <f t="shared" si="203"/>
        <v>video games</v>
      </c>
    </row>
    <row r="2155" spans="1:20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98"/>
        <v>0</v>
      </c>
      <c r="P2155">
        <f t="shared" si="199"/>
        <v>8.5</v>
      </c>
      <c r="Q2155" s="8">
        <f t="shared" si="200"/>
        <v>41974.911087962959</v>
      </c>
      <c r="R2155" s="8">
        <f t="shared" si="201"/>
        <v>42014.332638888889</v>
      </c>
      <c r="S2155" t="str">
        <f t="shared" si="202"/>
        <v>games</v>
      </c>
      <c r="T2155" t="str">
        <f t="shared" si="203"/>
        <v>video games</v>
      </c>
    </row>
    <row r="2156" spans="1:20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98"/>
        <v>1</v>
      </c>
      <c r="P2156">
        <f t="shared" si="199"/>
        <v>1</v>
      </c>
      <c r="Q2156" s="8">
        <f t="shared" si="200"/>
        <v>41647.632256944446</v>
      </c>
      <c r="R2156" s="8">
        <f t="shared" si="201"/>
        <v>41667.632256944446</v>
      </c>
      <c r="S2156" t="str">
        <f t="shared" si="202"/>
        <v>games</v>
      </c>
      <c r="T2156" t="str">
        <f t="shared" si="203"/>
        <v>video games</v>
      </c>
    </row>
    <row r="2157" spans="1:20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98"/>
        <v>2</v>
      </c>
      <c r="P2157">
        <f t="shared" si="199"/>
        <v>23</v>
      </c>
      <c r="Q2157" s="8">
        <f t="shared" si="200"/>
        <v>42430.747511574074</v>
      </c>
      <c r="R2157" s="8">
        <f t="shared" si="201"/>
        <v>42460.70584490741</v>
      </c>
      <c r="S2157" t="str">
        <f t="shared" si="202"/>
        <v>games</v>
      </c>
      <c r="T2157" t="str">
        <f t="shared" si="203"/>
        <v>video games</v>
      </c>
    </row>
    <row r="2158" spans="1:20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98"/>
        <v>3</v>
      </c>
      <c r="P2158">
        <f t="shared" si="199"/>
        <v>17.989999999999998</v>
      </c>
      <c r="Q2158" s="8">
        <f t="shared" si="200"/>
        <v>41488.85423611111</v>
      </c>
      <c r="R2158" s="8">
        <f t="shared" si="201"/>
        <v>41533.85423611111</v>
      </c>
      <c r="S2158" t="str">
        <f t="shared" si="202"/>
        <v>games</v>
      </c>
      <c r="T2158" t="str">
        <f t="shared" si="203"/>
        <v>video games</v>
      </c>
    </row>
    <row r="2159" spans="1:20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98"/>
        <v>28</v>
      </c>
      <c r="P2159">
        <f t="shared" si="199"/>
        <v>370.95</v>
      </c>
      <c r="Q2159" s="8">
        <f t="shared" si="200"/>
        <v>42694.98128472222</v>
      </c>
      <c r="R2159" s="8">
        <f t="shared" si="201"/>
        <v>42727.332638888889</v>
      </c>
      <c r="S2159" t="str">
        <f t="shared" si="202"/>
        <v>games</v>
      </c>
      <c r="T2159" t="str">
        <f t="shared" si="203"/>
        <v>video games</v>
      </c>
    </row>
    <row r="2160" spans="1:20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98"/>
        <v>7</v>
      </c>
      <c r="P2160">
        <f t="shared" si="199"/>
        <v>63.57</v>
      </c>
      <c r="Q2160" s="8">
        <f t="shared" si="200"/>
        <v>41264.853865740741</v>
      </c>
      <c r="R2160" s="8">
        <f t="shared" si="201"/>
        <v>41309.853865740741</v>
      </c>
      <c r="S2160" t="str">
        <f t="shared" si="202"/>
        <v>games</v>
      </c>
      <c r="T2160" t="str">
        <f t="shared" si="203"/>
        <v>video games</v>
      </c>
    </row>
    <row r="2161" spans="1:20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98"/>
        <v>1</v>
      </c>
      <c r="P2161">
        <f t="shared" si="199"/>
        <v>13</v>
      </c>
      <c r="Q2161" s="8">
        <f t="shared" si="200"/>
        <v>40710.731180555551</v>
      </c>
      <c r="R2161" s="8">
        <f t="shared" si="201"/>
        <v>40740.731180555551</v>
      </c>
      <c r="S2161" t="str">
        <f t="shared" si="202"/>
        <v>games</v>
      </c>
      <c r="T2161" t="str">
        <f t="shared" si="203"/>
        <v>video games</v>
      </c>
    </row>
    <row r="2162" spans="1:20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98"/>
        <v>1</v>
      </c>
      <c r="P2162">
        <f t="shared" si="199"/>
        <v>5.31</v>
      </c>
      <c r="Q2162" s="8">
        <f t="shared" si="200"/>
        <v>41018.711863425924</v>
      </c>
      <c r="R2162" s="8">
        <f t="shared" si="201"/>
        <v>41048.711863425924</v>
      </c>
      <c r="S2162" t="str">
        <f t="shared" si="202"/>
        <v>games</v>
      </c>
      <c r="T2162" t="str">
        <f t="shared" si="203"/>
        <v>video games</v>
      </c>
    </row>
    <row r="2163" spans="1:20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98"/>
        <v>116</v>
      </c>
      <c r="P2163">
        <f t="shared" si="199"/>
        <v>35.619999999999997</v>
      </c>
      <c r="Q2163" s="8">
        <f t="shared" si="200"/>
        <v>42240.852534722217</v>
      </c>
      <c r="R2163" s="8">
        <f t="shared" si="201"/>
        <v>42270.852534722217</v>
      </c>
      <c r="S2163" t="str">
        <f t="shared" si="202"/>
        <v>music</v>
      </c>
      <c r="T2163" t="str">
        <f t="shared" si="203"/>
        <v>rock</v>
      </c>
    </row>
    <row r="2164" spans="1:20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98"/>
        <v>112</v>
      </c>
      <c r="P2164">
        <f t="shared" si="199"/>
        <v>87.1</v>
      </c>
      <c r="Q2164" s="8">
        <f t="shared" si="200"/>
        <v>41813.766099537039</v>
      </c>
      <c r="R2164" s="8">
        <f t="shared" si="201"/>
        <v>41844.766099537039</v>
      </c>
      <c r="S2164" t="str">
        <f t="shared" si="202"/>
        <v>music</v>
      </c>
      <c r="T2164" t="str">
        <f t="shared" si="203"/>
        <v>rock</v>
      </c>
    </row>
    <row r="2165" spans="1:20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98"/>
        <v>132</v>
      </c>
      <c r="P2165">
        <f t="shared" si="199"/>
        <v>75.11</v>
      </c>
      <c r="Q2165" s="8">
        <f t="shared" si="200"/>
        <v>42111.899537037039</v>
      </c>
      <c r="R2165" s="8">
        <f t="shared" si="201"/>
        <v>42163.159722222219</v>
      </c>
      <c r="S2165" t="str">
        <f t="shared" si="202"/>
        <v>music</v>
      </c>
      <c r="T2165" t="str">
        <f t="shared" si="203"/>
        <v>rock</v>
      </c>
    </row>
    <row r="2166" spans="1:20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98"/>
        <v>103</v>
      </c>
      <c r="P2166">
        <f t="shared" si="199"/>
        <v>68.010000000000005</v>
      </c>
      <c r="Q2166" s="8">
        <f t="shared" si="200"/>
        <v>42515.71775462963</v>
      </c>
      <c r="R2166" s="8">
        <f t="shared" si="201"/>
        <v>42546.165972222225</v>
      </c>
      <c r="S2166" t="str">
        <f t="shared" si="202"/>
        <v>music</v>
      </c>
      <c r="T2166" t="str">
        <f t="shared" si="203"/>
        <v>rock</v>
      </c>
    </row>
    <row r="2167" spans="1:20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98"/>
        <v>139</v>
      </c>
      <c r="P2167">
        <f t="shared" si="199"/>
        <v>29.62</v>
      </c>
      <c r="Q2167" s="8">
        <f t="shared" si="200"/>
        <v>42438.667071759264</v>
      </c>
      <c r="R2167" s="8">
        <f t="shared" si="201"/>
        <v>42468.625405092593</v>
      </c>
      <c r="S2167" t="str">
        <f t="shared" si="202"/>
        <v>music</v>
      </c>
      <c r="T2167" t="str">
        <f t="shared" si="203"/>
        <v>rock</v>
      </c>
    </row>
    <row r="2168" spans="1:20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98"/>
        <v>147</v>
      </c>
      <c r="P2168">
        <f t="shared" si="199"/>
        <v>91.63</v>
      </c>
      <c r="Q2168" s="8">
        <f t="shared" si="200"/>
        <v>41933.838171296295</v>
      </c>
      <c r="R2168" s="8">
        <f t="shared" si="201"/>
        <v>41978.879837962959</v>
      </c>
      <c r="S2168" t="str">
        <f t="shared" si="202"/>
        <v>music</v>
      </c>
      <c r="T2168" t="str">
        <f t="shared" si="203"/>
        <v>rock</v>
      </c>
    </row>
    <row r="2169" spans="1:20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98"/>
        <v>120</v>
      </c>
      <c r="P2169">
        <f t="shared" si="199"/>
        <v>22.5</v>
      </c>
      <c r="Q2169" s="8">
        <f t="shared" si="200"/>
        <v>41153.066400462965</v>
      </c>
      <c r="R2169" s="8">
        <f t="shared" si="201"/>
        <v>41167.066400462965</v>
      </c>
      <c r="S2169" t="str">
        <f t="shared" si="202"/>
        <v>music</v>
      </c>
      <c r="T2169" t="str">
        <f t="shared" si="203"/>
        <v>rock</v>
      </c>
    </row>
    <row r="2170" spans="1:20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98"/>
        <v>122</v>
      </c>
      <c r="P2170">
        <f t="shared" si="199"/>
        <v>64.37</v>
      </c>
      <c r="Q2170" s="8">
        <f t="shared" si="200"/>
        <v>42745.600243055553</v>
      </c>
      <c r="R2170" s="8">
        <f t="shared" si="201"/>
        <v>42776.208333333328</v>
      </c>
      <c r="S2170" t="str">
        <f t="shared" si="202"/>
        <v>music</v>
      </c>
      <c r="T2170" t="str">
        <f t="shared" si="203"/>
        <v>rock</v>
      </c>
    </row>
    <row r="2171" spans="1:20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98"/>
        <v>100</v>
      </c>
      <c r="P2171">
        <f t="shared" si="199"/>
        <v>21.86</v>
      </c>
      <c r="Q2171" s="8">
        <f t="shared" si="200"/>
        <v>42793.700821759259</v>
      </c>
      <c r="R2171" s="8">
        <f t="shared" si="201"/>
        <v>42796.700821759259</v>
      </c>
      <c r="S2171" t="str">
        <f t="shared" si="202"/>
        <v>music</v>
      </c>
      <c r="T2171" t="str">
        <f t="shared" si="203"/>
        <v>rock</v>
      </c>
    </row>
    <row r="2172" spans="1:20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98"/>
        <v>181</v>
      </c>
      <c r="P2172">
        <f t="shared" si="199"/>
        <v>33.32</v>
      </c>
      <c r="Q2172" s="8">
        <f t="shared" si="200"/>
        <v>42198.750254629631</v>
      </c>
      <c r="R2172" s="8">
        <f t="shared" si="201"/>
        <v>42238.750254629631</v>
      </c>
      <c r="S2172" t="str">
        <f t="shared" si="202"/>
        <v>music</v>
      </c>
      <c r="T2172" t="str">
        <f t="shared" si="203"/>
        <v>rock</v>
      </c>
    </row>
    <row r="2173" spans="1:20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98"/>
        <v>106</v>
      </c>
      <c r="P2173">
        <f t="shared" si="199"/>
        <v>90.28</v>
      </c>
      <c r="Q2173" s="8">
        <f t="shared" si="200"/>
        <v>42141.95711805555</v>
      </c>
      <c r="R2173" s="8">
        <f t="shared" si="201"/>
        <v>42177.208333333328</v>
      </c>
      <c r="S2173" t="str">
        <f t="shared" si="202"/>
        <v>music</v>
      </c>
      <c r="T2173" t="str">
        <f t="shared" si="203"/>
        <v>rock</v>
      </c>
    </row>
    <row r="2174" spans="1:20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98"/>
        <v>100</v>
      </c>
      <c r="P2174">
        <f t="shared" si="199"/>
        <v>76.92</v>
      </c>
      <c r="Q2174" s="8">
        <f t="shared" si="200"/>
        <v>42082.580092592587</v>
      </c>
      <c r="R2174" s="8">
        <f t="shared" si="201"/>
        <v>42112.580092592587</v>
      </c>
      <c r="S2174" t="str">
        <f t="shared" si="202"/>
        <v>music</v>
      </c>
      <c r="T2174" t="str">
        <f t="shared" si="203"/>
        <v>rock</v>
      </c>
    </row>
    <row r="2175" spans="1:20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98"/>
        <v>127</v>
      </c>
      <c r="P2175">
        <f t="shared" si="199"/>
        <v>59.23</v>
      </c>
      <c r="Q2175" s="8">
        <f t="shared" si="200"/>
        <v>41495.692627314813</v>
      </c>
      <c r="R2175" s="8">
        <f t="shared" si="201"/>
        <v>41527.165972222225</v>
      </c>
      <c r="S2175" t="str">
        <f t="shared" si="202"/>
        <v>music</v>
      </c>
      <c r="T2175" t="str">
        <f t="shared" si="203"/>
        <v>rock</v>
      </c>
    </row>
    <row r="2176" spans="1:20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98"/>
        <v>103</v>
      </c>
      <c r="P2176">
        <f t="shared" si="199"/>
        <v>65.38</v>
      </c>
      <c r="Q2176" s="8">
        <f t="shared" si="200"/>
        <v>42465.542905092589</v>
      </c>
      <c r="R2176" s="8">
        <f t="shared" si="201"/>
        <v>42495.542905092589</v>
      </c>
      <c r="S2176" t="str">
        <f t="shared" si="202"/>
        <v>music</v>
      </c>
      <c r="T2176" t="str">
        <f t="shared" si="203"/>
        <v>rock</v>
      </c>
    </row>
    <row r="2177" spans="1:20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98"/>
        <v>250</v>
      </c>
      <c r="P2177">
        <f t="shared" si="199"/>
        <v>67.31</v>
      </c>
      <c r="Q2177" s="8">
        <f t="shared" si="200"/>
        <v>42565.009097222224</v>
      </c>
      <c r="R2177" s="8">
        <f t="shared" si="201"/>
        <v>42572.009097222224</v>
      </c>
      <c r="S2177" t="str">
        <f t="shared" si="202"/>
        <v>music</v>
      </c>
      <c r="T2177" t="str">
        <f t="shared" si="203"/>
        <v>rock</v>
      </c>
    </row>
    <row r="2178" spans="1:20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98"/>
        <v>126</v>
      </c>
      <c r="P2178">
        <f t="shared" si="199"/>
        <v>88.75</v>
      </c>
      <c r="Q2178" s="8">
        <f t="shared" si="200"/>
        <v>42096.633206018523</v>
      </c>
      <c r="R2178" s="8">
        <f t="shared" si="201"/>
        <v>42126.633206018523</v>
      </c>
      <c r="S2178" t="str">
        <f t="shared" si="202"/>
        <v>music</v>
      </c>
      <c r="T2178" t="str">
        <f t="shared" si="203"/>
        <v>rock</v>
      </c>
    </row>
    <row r="2179" spans="1:20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204">ROUND(E2179/D2179*100,0)</f>
        <v>100</v>
      </c>
      <c r="P2179">
        <f t="shared" ref="P2179:P2242" si="205">ROUND(E2179/L2179,2)</f>
        <v>65.87</v>
      </c>
      <c r="Q2179" s="8">
        <f t="shared" ref="Q2179:Q2242" si="206">(((J2179/60)/60)/24)+DATE(1970,1,1)</f>
        <v>42502.250775462962</v>
      </c>
      <c r="R2179" s="8">
        <f t="shared" ref="R2179:R2242" si="207">(((I2179/60)/60)/24)+DATE(1970,1,1)</f>
        <v>42527.250775462962</v>
      </c>
      <c r="S2179" t="str">
        <f t="shared" ref="S2179:S2242" si="208">LEFT(N2179,SEARCH("/",N2179)-1)</f>
        <v>music</v>
      </c>
      <c r="T2179" t="str">
        <f t="shared" ref="T2179:T2242" si="209">RIGHT(N2179,LEN(N2179)-SEARCH("/",N2179))</f>
        <v>rock</v>
      </c>
    </row>
    <row r="2180" spans="1:20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204"/>
        <v>139</v>
      </c>
      <c r="P2180">
        <f t="shared" si="205"/>
        <v>40.35</v>
      </c>
      <c r="Q2180" s="8">
        <f t="shared" si="206"/>
        <v>42723.63653935185</v>
      </c>
      <c r="R2180" s="8">
        <f t="shared" si="207"/>
        <v>42753.63653935185</v>
      </c>
      <c r="S2180" t="str">
        <f t="shared" si="208"/>
        <v>music</v>
      </c>
      <c r="T2180" t="str">
        <f t="shared" si="209"/>
        <v>rock</v>
      </c>
    </row>
    <row r="2181" spans="1:20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204"/>
        <v>161</v>
      </c>
      <c r="P2181">
        <f t="shared" si="205"/>
        <v>76.86</v>
      </c>
      <c r="Q2181" s="8">
        <f t="shared" si="206"/>
        <v>42075.171203703707</v>
      </c>
      <c r="R2181" s="8">
        <f t="shared" si="207"/>
        <v>42105.171203703707</v>
      </c>
      <c r="S2181" t="str">
        <f t="shared" si="208"/>
        <v>music</v>
      </c>
      <c r="T2181" t="str">
        <f t="shared" si="209"/>
        <v>rock</v>
      </c>
    </row>
    <row r="2182" spans="1:20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204"/>
        <v>107</v>
      </c>
      <c r="P2182">
        <f t="shared" si="205"/>
        <v>68.709999999999994</v>
      </c>
      <c r="Q2182" s="8">
        <f t="shared" si="206"/>
        <v>42279.669768518521</v>
      </c>
      <c r="R2182" s="8">
        <f t="shared" si="207"/>
        <v>42321.711435185185</v>
      </c>
      <c r="S2182" t="str">
        <f t="shared" si="208"/>
        <v>music</v>
      </c>
      <c r="T2182" t="str">
        <f t="shared" si="209"/>
        <v>rock</v>
      </c>
    </row>
    <row r="2183" spans="1:20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204"/>
        <v>153</v>
      </c>
      <c r="P2183">
        <f t="shared" si="205"/>
        <v>57.77</v>
      </c>
      <c r="Q2183" s="8">
        <f t="shared" si="206"/>
        <v>42773.005243055552</v>
      </c>
      <c r="R2183" s="8">
        <f t="shared" si="207"/>
        <v>42787.005243055552</v>
      </c>
      <c r="S2183" t="str">
        <f t="shared" si="208"/>
        <v>games</v>
      </c>
      <c r="T2183" t="str">
        <f t="shared" si="209"/>
        <v>tabletop games</v>
      </c>
    </row>
    <row r="2184" spans="1:20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204"/>
        <v>524</v>
      </c>
      <c r="P2184">
        <f t="shared" si="205"/>
        <v>44.17</v>
      </c>
      <c r="Q2184" s="8">
        <f t="shared" si="206"/>
        <v>41879.900752314818</v>
      </c>
      <c r="R2184" s="8">
        <f t="shared" si="207"/>
        <v>41914.900752314818</v>
      </c>
      <c r="S2184" t="str">
        <f t="shared" si="208"/>
        <v>games</v>
      </c>
      <c r="T2184" t="str">
        <f t="shared" si="209"/>
        <v>tabletop games</v>
      </c>
    </row>
    <row r="2185" spans="1:20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204"/>
        <v>489</v>
      </c>
      <c r="P2185">
        <f t="shared" si="205"/>
        <v>31.57</v>
      </c>
      <c r="Q2185" s="8">
        <f t="shared" si="206"/>
        <v>42745.365474537044</v>
      </c>
      <c r="R2185" s="8">
        <f t="shared" si="207"/>
        <v>42775.208333333328</v>
      </c>
      <c r="S2185" t="str">
        <f t="shared" si="208"/>
        <v>games</v>
      </c>
      <c r="T2185" t="str">
        <f t="shared" si="209"/>
        <v>tabletop games</v>
      </c>
    </row>
    <row r="2186" spans="1:20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204"/>
        <v>285</v>
      </c>
      <c r="P2186">
        <f t="shared" si="205"/>
        <v>107.05</v>
      </c>
      <c r="Q2186" s="8">
        <f t="shared" si="206"/>
        <v>42380.690289351856</v>
      </c>
      <c r="R2186" s="8">
        <f t="shared" si="207"/>
        <v>42394.666666666672</v>
      </c>
      <c r="S2186" t="str">
        <f t="shared" si="208"/>
        <v>games</v>
      </c>
      <c r="T2186" t="str">
        <f t="shared" si="209"/>
        <v>tabletop games</v>
      </c>
    </row>
    <row r="2187" spans="1:20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204"/>
        <v>1857</v>
      </c>
      <c r="P2187">
        <f t="shared" si="205"/>
        <v>149.03</v>
      </c>
      <c r="Q2187" s="8">
        <f t="shared" si="206"/>
        <v>41319.349988425929</v>
      </c>
      <c r="R2187" s="8">
        <f t="shared" si="207"/>
        <v>41359.349988425929</v>
      </c>
      <c r="S2187" t="str">
        <f t="shared" si="208"/>
        <v>games</v>
      </c>
      <c r="T2187" t="str">
        <f t="shared" si="209"/>
        <v>tabletop games</v>
      </c>
    </row>
    <row r="2188" spans="1:20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204"/>
        <v>110</v>
      </c>
      <c r="P2188">
        <f t="shared" si="205"/>
        <v>55.96</v>
      </c>
      <c r="Q2188" s="8">
        <f t="shared" si="206"/>
        <v>42583.615081018521</v>
      </c>
      <c r="R2188" s="8">
        <f t="shared" si="207"/>
        <v>42620.083333333328</v>
      </c>
      <c r="S2188" t="str">
        <f t="shared" si="208"/>
        <v>games</v>
      </c>
      <c r="T2188" t="str">
        <f t="shared" si="209"/>
        <v>tabletop games</v>
      </c>
    </row>
    <row r="2189" spans="1:20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204"/>
        <v>1015</v>
      </c>
      <c r="P2189">
        <f t="shared" si="205"/>
        <v>56.97</v>
      </c>
      <c r="Q2189" s="8">
        <f t="shared" si="206"/>
        <v>42068.209097222221</v>
      </c>
      <c r="R2189" s="8">
        <f t="shared" si="207"/>
        <v>42097.165972222225</v>
      </c>
      <c r="S2189" t="str">
        <f t="shared" si="208"/>
        <v>games</v>
      </c>
      <c r="T2189" t="str">
        <f t="shared" si="209"/>
        <v>tabletop games</v>
      </c>
    </row>
    <row r="2190" spans="1:20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204"/>
        <v>412</v>
      </c>
      <c r="P2190">
        <f t="shared" si="205"/>
        <v>44.06</v>
      </c>
      <c r="Q2190" s="8">
        <f t="shared" si="206"/>
        <v>42633.586122685185</v>
      </c>
      <c r="R2190" s="8">
        <f t="shared" si="207"/>
        <v>42668.708333333328</v>
      </c>
      <c r="S2190" t="str">
        <f t="shared" si="208"/>
        <v>games</v>
      </c>
      <c r="T2190" t="str">
        <f t="shared" si="209"/>
        <v>tabletop games</v>
      </c>
    </row>
    <row r="2191" spans="1:20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204"/>
        <v>503</v>
      </c>
      <c r="P2191">
        <f t="shared" si="205"/>
        <v>68.63</v>
      </c>
      <c r="Q2191" s="8">
        <f t="shared" si="206"/>
        <v>42467.788194444445</v>
      </c>
      <c r="R2191" s="8">
        <f t="shared" si="207"/>
        <v>42481.916666666672</v>
      </c>
      <c r="S2191" t="str">
        <f t="shared" si="208"/>
        <v>games</v>
      </c>
      <c r="T2191" t="str">
        <f t="shared" si="209"/>
        <v>tabletop games</v>
      </c>
    </row>
    <row r="2192" spans="1:20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204"/>
        <v>185</v>
      </c>
      <c r="P2192">
        <f t="shared" si="205"/>
        <v>65.319999999999993</v>
      </c>
      <c r="Q2192" s="8">
        <f t="shared" si="206"/>
        <v>42417.625046296293</v>
      </c>
      <c r="R2192" s="8">
        <f t="shared" si="207"/>
        <v>42452.290972222225</v>
      </c>
      <c r="S2192" t="str">
        <f t="shared" si="208"/>
        <v>games</v>
      </c>
      <c r="T2192" t="str">
        <f t="shared" si="209"/>
        <v>tabletop games</v>
      </c>
    </row>
    <row r="2193" spans="1:20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204"/>
        <v>120</v>
      </c>
      <c r="P2193">
        <f t="shared" si="205"/>
        <v>35.92</v>
      </c>
      <c r="Q2193" s="8">
        <f t="shared" si="206"/>
        <v>42768.833645833336</v>
      </c>
      <c r="R2193" s="8">
        <f t="shared" si="207"/>
        <v>42780.833645833336</v>
      </c>
      <c r="S2193" t="str">
        <f t="shared" si="208"/>
        <v>games</v>
      </c>
      <c r="T2193" t="str">
        <f t="shared" si="209"/>
        <v>tabletop games</v>
      </c>
    </row>
    <row r="2194" spans="1:20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204"/>
        <v>1081</v>
      </c>
      <c r="P2194">
        <f t="shared" si="205"/>
        <v>40.07</v>
      </c>
      <c r="Q2194" s="8">
        <f t="shared" si="206"/>
        <v>42691.8512037037</v>
      </c>
      <c r="R2194" s="8">
        <f t="shared" si="207"/>
        <v>42719.958333333328</v>
      </c>
      <c r="S2194" t="str">
        <f t="shared" si="208"/>
        <v>games</v>
      </c>
      <c r="T2194" t="str">
        <f t="shared" si="209"/>
        <v>tabletop games</v>
      </c>
    </row>
    <row r="2195" spans="1:20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204"/>
        <v>452</v>
      </c>
      <c r="P2195">
        <f t="shared" si="205"/>
        <v>75.650000000000006</v>
      </c>
      <c r="Q2195" s="8">
        <f t="shared" si="206"/>
        <v>42664.405925925923</v>
      </c>
      <c r="R2195" s="8">
        <f t="shared" si="207"/>
        <v>42695.207638888889</v>
      </c>
      <c r="S2195" t="str">
        <f t="shared" si="208"/>
        <v>games</v>
      </c>
      <c r="T2195" t="str">
        <f t="shared" si="209"/>
        <v>tabletop games</v>
      </c>
    </row>
    <row r="2196" spans="1:20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204"/>
        <v>537</v>
      </c>
      <c r="P2196">
        <f t="shared" si="205"/>
        <v>61.2</v>
      </c>
      <c r="Q2196" s="8">
        <f t="shared" si="206"/>
        <v>42425.757986111115</v>
      </c>
      <c r="R2196" s="8">
        <f t="shared" si="207"/>
        <v>42455.716319444444</v>
      </c>
      <c r="S2196" t="str">
        <f t="shared" si="208"/>
        <v>games</v>
      </c>
      <c r="T2196" t="str">
        <f t="shared" si="209"/>
        <v>tabletop games</v>
      </c>
    </row>
    <row r="2197" spans="1:20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204"/>
        <v>120</v>
      </c>
      <c r="P2197">
        <f t="shared" si="205"/>
        <v>48.13</v>
      </c>
      <c r="Q2197" s="8">
        <f t="shared" si="206"/>
        <v>42197.771990740745</v>
      </c>
      <c r="R2197" s="8">
        <f t="shared" si="207"/>
        <v>42227.771990740745</v>
      </c>
      <c r="S2197" t="str">
        <f t="shared" si="208"/>
        <v>games</v>
      </c>
      <c r="T2197" t="str">
        <f t="shared" si="209"/>
        <v>tabletop games</v>
      </c>
    </row>
    <row r="2198" spans="1:20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204"/>
        <v>114</v>
      </c>
      <c r="P2198">
        <f t="shared" si="205"/>
        <v>68.11</v>
      </c>
      <c r="Q2198" s="8">
        <f t="shared" si="206"/>
        <v>42675.487291666665</v>
      </c>
      <c r="R2198" s="8">
        <f t="shared" si="207"/>
        <v>42706.291666666672</v>
      </c>
      <c r="S2198" t="str">
        <f t="shared" si="208"/>
        <v>games</v>
      </c>
      <c r="T2198" t="str">
        <f t="shared" si="209"/>
        <v>tabletop games</v>
      </c>
    </row>
    <row r="2199" spans="1:20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204"/>
        <v>951</v>
      </c>
      <c r="P2199">
        <f t="shared" si="205"/>
        <v>65.89</v>
      </c>
      <c r="Q2199" s="8">
        <f t="shared" si="206"/>
        <v>42033.584016203706</v>
      </c>
      <c r="R2199" s="8">
        <f t="shared" si="207"/>
        <v>42063.584016203706</v>
      </c>
      <c r="S2199" t="str">
        <f t="shared" si="208"/>
        <v>games</v>
      </c>
      <c r="T2199" t="str">
        <f t="shared" si="209"/>
        <v>tabletop games</v>
      </c>
    </row>
    <row r="2200" spans="1:20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204"/>
        <v>133</v>
      </c>
      <c r="P2200">
        <f t="shared" si="205"/>
        <v>81.650000000000006</v>
      </c>
      <c r="Q2200" s="8">
        <f t="shared" si="206"/>
        <v>42292.513888888891</v>
      </c>
      <c r="R2200" s="8">
        <f t="shared" si="207"/>
        <v>42322.555555555555</v>
      </c>
      <c r="S2200" t="str">
        <f t="shared" si="208"/>
        <v>games</v>
      </c>
      <c r="T2200" t="str">
        <f t="shared" si="209"/>
        <v>tabletop games</v>
      </c>
    </row>
    <row r="2201" spans="1:20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204"/>
        <v>147</v>
      </c>
      <c r="P2201">
        <f t="shared" si="205"/>
        <v>52.7</v>
      </c>
      <c r="Q2201" s="8">
        <f t="shared" si="206"/>
        <v>42262.416643518518</v>
      </c>
      <c r="R2201" s="8">
        <f t="shared" si="207"/>
        <v>42292.416643518518</v>
      </c>
      <c r="S2201" t="str">
        <f t="shared" si="208"/>
        <v>games</v>
      </c>
      <c r="T2201" t="str">
        <f t="shared" si="209"/>
        <v>tabletop games</v>
      </c>
    </row>
    <row r="2202" spans="1:20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204"/>
        <v>542</v>
      </c>
      <c r="P2202">
        <f t="shared" si="205"/>
        <v>41.23</v>
      </c>
      <c r="Q2202" s="8">
        <f t="shared" si="206"/>
        <v>42163.625787037032</v>
      </c>
      <c r="R2202" s="8">
        <f t="shared" si="207"/>
        <v>42191.125</v>
      </c>
      <c r="S2202" t="str">
        <f t="shared" si="208"/>
        <v>games</v>
      </c>
      <c r="T2202" t="str">
        <f t="shared" si="209"/>
        <v>tabletop games</v>
      </c>
    </row>
    <row r="2203" spans="1:20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204"/>
        <v>383</v>
      </c>
      <c r="P2203">
        <f t="shared" si="205"/>
        <v>15.04</v>
      </c>
      <c r="Q2203" s="8">
        <f t="shared" si="206"/>
        <v>41276.846817129634</v>
      </c>
      <c r="R2203" s="8">
        <f t="shared" si="207"/>
        <v>41290.846817129634</v>
      </c>
      <c r="S2203" t="str">
        <f t="shared" si="208"/>
        <v>music</v>
      </c>
      <c r="T2203" t="str">
        <f t="shared" si="209"/>
        <v>electronic music</v>
      </c>
    </row>
    <row r="2204" spans="1:20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204"/>
        <v>704</v>
      </c>
      <c r="P2204">
        <f t="shared" si="205"/>
        <v>39.07</v>
      </c>
      <c r="Q2204" s="8">
        <f t="shared" si="206"/>
        <v>41184.849166666667</v>
      </c>
      <c r="R2204" s="8">
        <f t="shared" si="207"/>
        <v>41214.849166666667</v>
      </c>
      <c r="S2204" t="str">
        <f t="shared" si="208"/>
        <v>music</v>
      </c>
      <c r="T2204" t="str">
        <f t="shared" si="209"/>
        <v>electronic music</v>
      </c>
    </row>
    <row r="2205" spans="1:20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204"/>
        <v>110</v>
      </c>
      <c r="P2205">
        <f t="shared" si="205"/>
        <v>43.82</v>
      </c>
      <c r="Q2205" s="8">
        <f t="shared" si="206"/>
        <v>42241.85974537037</v>
      </c>
      <c r="R2205" s="8">
        <f t="shared" si="207"/>
        <v>42271.85974537037</v>
      </c>
      <c r="S2205" t="str">
        <f t="shared" si="208"/>
        <v>music</v>
      </c>
      <c r="T2205" t="str">
        <f t="shared" si="209"/>
        <v>electronic music</v>
      </c>
    </row>
    <row r="2206" spans="1:20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204"/>
        <v>133</v>
      </c>
      <c r="P2206">
        <f t="shared" si="205"/>
        <v>27.3</v>
      </c>
      <c r="Q2206" s="8">
        <f t="shared" si="206"/>
        <v>41312.311562499999</v>
      </c>
      <c r="R2206" s="8">
        <f t="shared" si="207"/>
        <v>41342.311562499999</v>
      </c>
      <c r="S2206" t="str">
        <f t="shared" si="208"/>
        <v>music</v>
      </c>
      <c r="T2206" t="str">
        <f t="shared" si="209"/>
        <v>electronic music</v>
      </c>
    </row>
    <row r="2207" spans="1:20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204"/>
        <v>152</v>
      </c>
      <c r="P2207">
        <f t="shared" si="205"/>
        <v>42.22</v>
      </c>
      <c r="Q2207" s="8">
        <f t="shared" si="206"/>
        <v>41031.82163194444</v>
      </c>
      <c r="R2207" s="8">
        <f t="shared" si="207"/>
        <v>41061.82163194444</v>
      </c>
      <c r="S2207" t="str">
        <f t="shared" si="208"/>
        <v>music</v>
      </c>
      <c r="T2207" t="str">
        <f t="shared" si="209"/>
        <v>electronic music</v>
      </c>
    </row>
    <row r="2208" spans="1:20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204"/>
        <v>103</v>
      </c>
      <c r="P2208">
        <f t="shared" si="205"/>
        <v>33.24</v>
      </c>
      <c r="Q2208" s="8">
        <f t="shared" si="206"/>
        <v>40997.257222222222</v>
      </c>
      <c r="R2208" s="8">
        <f t="shared" si="207"/>
        <v>41015.257222222222</v>
      </c>
      <c r="S2208" t="str">
        <f t="shared" si="208"/>
        <v>music</v>
      </c>
      <c r="T2208" t="str">
        <f t="shared" si="209"/>
        <v>electronic music</v>
      </c>
    </row>
    <row r="2209" spans="1:20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204"/>
        <v>100</v>
      </c>
      <c r="P2209">
        <f t="shared" si="205"/>
        <v>285.70999999999998</v>
      </c>
      <c r="Q2209" s="8">
        <f t="shared" si="206"/>
        <v>41564.194131944445</v>
      </c>
      <c r="R2209" s="8">
        <f t="shared" si="207"/>
        <v>41594.235798611109</v>
      </c>
      <c r="S2209" t="str">
        <f t="shared" si="208"/>
        <v>music</v>
      </c>
      <c r="T2209" t="str">
        <f t="shared" si="209"/>
        <v>electronic music</v>
      </c>
    </row>
    <row r="2210" spans="1:20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204"/>
        <v>102</v>
      </c>
      <c r="P2210">
        <f t="shared" si="205"/>
        <v>42.33</v>
      </c>
      <c r="Q2210" s="8">
        <f t="shared" si="206"/>
        <v>40946.882245370369</v>
      </c>
      <c r="R2210" s="8">
        <f t="shared" si="207"/>
        <v>41006.166666666664</v>
      </c>
      <c r="S2210" t="str">
        <f t="shared" si="208"/>
        <v>music</v>
      </c>
      <c r="T2210" t="str">
        <f t="shared" si="209"/>
        <v>electronic music</v>
      </c>
    </row>
    <row r="2211" spans="1:20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204"/>
        <v>151</v>
      </c>
      <c r="P2211">
        <f t="shared" si="205"/>
        <v>50.27</v>
      </c>
      <c r="Q2211" s="8">
        <f t="shared" si="206"/>
        <v>41732.479675925926</v>
      </c>
      <c r="R2211" s="8">
        <f t="shared" si="207"/>
        <v>41743.958333333336</v>
      </c>
      <c r="S2211" t="str">
        <f t="shared" si="208"/>
        <v>music</v>
      </c>
      <c r="T2211" t="str">
        <f t="shared" si="209"/>
        <v>electronic music</v>
      </c>
    </row>
    <row r="2212" spans="1:20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204"/>
        <v>111</v>
      </c>
      <c r="P2212">
        <f t="shared" si="205"/>
        <v>61.9</v>
      </c>
      <c r="Q2212" s="8">
        <f t="shared" si="206"/>
        <v>40956.066087962965</v>
      </c>
      <c r="R2212" s="8">
        <f t="shared" si="207"/>
        <v>41013.73333333333</v>
      </c>
      <c r="S2212" t="str">
        <f t="shared" si="208"/>
        <v>music</v>
      </c>
      <c r="T2212" t="str">
        <f t="shared" si="209"/>
        <v>electronic music</v>
      </c>
    </row>
    <row r="2213" spans="1:20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204"/>
        <v>196</v>
      </c>
      <c r="P2213">
        <f t="shared" si="205"/>
        <v>40.75</v>
      </c>
      <c r="Q2213" s="8">
        <f t="shared" si="206"/>
        <v>41716.785011574073</v>
      </c>
      <c r="R2213" s="8">
        <f t="shared" si="207"/>
        <v>41739.290972222225</v>
      </c>
      <c r="S2213" t="str">
        <f t="shared" si="208"/>
        <v>music</v>
      </c>
      <c r="T2213" t="str">
        <f t="shared" si="209"/>
        <v>electronic music</v>
      </c>
    </row>
    <row r="2214" spans="1:20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204"/>
        <v>114</v>
      </c>
      <c r="P2214">
        <f t="shared" si="205"/>
        <v>55.8</v>
      </c>
      <c r="Q2214" s="8">
        <f t="shared" si="206"/>
        <v>41548.747418981482</v>
      </c>
      <c r="R2214" s="8">
        <f t="shared" si="207"/>
        <v>41582.041666666664</v>
      </c>
      <c r="S2214" t="str">
        <f t="shared" si="208"/>
        <v>music</v>
      </c>
      <c r="T2214" t="str">
        <f t="shared" si="209"/>
        <v>electronic music</v>
      </c>
    </row>
    <row r="2215" spans="1:20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204"/>
        <v>200</v>
      </c>
      <c r="P2215">
        <f t="shared" si="205"/>
        <v>10</v>
      </c>
      <c r="Q2215" s="8">
        <f t="shared" si="206"/>
        <v>42109.826145833329</v>
      </c>
      <c r="R2215" s="8">
        <f t="shared" si="207"/>
        <v>42139.826145833329</v>
      </c>
      <c r="S2215" t="str">
        <f t="shared" si="208"/>
        <v>music</v>
      </c>
      <c r="T2215" t="str">
        <f t="shared" si="209"/>
        <v>electronic music</v>
      </c>
    </row>
    <row r="2216" spans="1:20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204"/>
        <v>293</v>
      </c>
      <c r="P2216">
        <f t="shared" si="205"/>
        <v>73.13</v>
      </c>
      <c r="Q2216" s="8">
        <f t="shared" si="206"/>
        <v>41646.792222222226</v>
      </c>
      <c r="R2216" s="8">
        <f t="shared" si="207"/>
        <v>41676.792222222226</v>
      </c>
      <c r="S2216" t="str">
        <f t="shared" si="208"/>
        <v>music</v>
      </c>
      <c r="T2216" t="str">
        <f t="shared" si="209"/>
        <v>electronic music</v>
      </c>
    </row>
    <row r="2217" spans="1:20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204"/>
        <v>156</v>
      </c>
      <c r="P2217">
        <f t="shared" si="205"/>
        <v>26.06</v>
      </c>
      <c r="Q2217" s="8">
        <f t="shared" si="206"/>
        <v>40958.717268518521</v>
      </c>
      <c r="R2217" s="8">
        <f t="shared" si="207"/>
        <v>40981.290972222225</v>
      </c>
      <c r="S2217" t="str">
        <f t="shared" si="208"/>
        <v>music</v>
      </c>
      <c r="T2217" t="str">
        <f t="shared" si="209"/>
        <v>electronic music</v>
      </c>
    </row>
    <row r="2218" spans="1:20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204"/>
        <v>106</v>
      </c>
      <c r="P2218">
        <f t="shared" si="205"/>
        <v>22.64</v>
      </c>
      <c r="Q2218" s="8">
        <f t="shared" si="206"/>
        <v>42194.751678240747</v>
      </c>
      <c r="R2218" s="8">
        <f t="shared" si="207"/>
        <v>42208.751678240747</v>
      </c>
      <c r="S2218" t="str">
        <f t="shared" si="208"/>
        <v>music</v>
      </c>
      <c r="T2218" t="str">
        <f t="shared" si="209"/>
        <v>electronic music</v>
      </c>
    </row>
    <row r="2219" spans="1:20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204"/>
        <v>101</v>
      </c>
      <c r="P2219">
        <f t="shared" si="205"/>
        <v>47.22</v>
      </c>
      <c r="Q2219" s="8">
        <f t="shared" si="206"/>
        <v>42299.776770833334</v>
      </c>
      <c r="R2219" s="8">
        <f t="shared" si="207"/>
        <v>42310.333333333328</v>
      </c>
      <c r="S2219" t="str">
        <f t="shared" si="208"/>
        <v>music</v>
      </c>
      <c r="T2219" t="str">
        <f t="shared" si="209"/>
        <v>electronic music</v>
      </c>
    </row>
    <row r="2220" spans="1:20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204"/>
        <v>123</v>
      </c>
      <c r="P2220">
        <f t="shared" si="205"/>
        <v>32.32</v>
      </c>
      <c r="Q2220" s="8">
        <f t="shared" si="206"/>
        <v>41127.812303240738</v>
      </c>
      <c r="R2220" s="8">
        <f t="shared" si="207"/>
        <v>41150</v>
      </c>
      <c r="S2220" t="str">
        <f t="shared" si="208"/>
        <v>music</v>
      </c>
      <c r="T2220" t="str">
        <f t="shared" si="209"/>
        <v>electronic music</v>
      </c>
    </row>
    <row r="2221" spans="1:20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204"/>
        <v>102</v>
      </c>
      <c r="P2221">
        <f t="shared" si="205"/>
        <v>53.42</v>
      </c>
      <c r="Q2221" s="8">
        <f t="shared" si="206"/>
        <v>42205.718888888892</v>
      </c>
      <c r="R2221" s="8">
        <f t="shared" si="207"/>
        <v>42235.718888888892</v>
      </c>
      <c r="S2221" t="str">
        <f t="shared" si="208"/>
        <v>music</v>
      </c>
      <c r="T2221" t="str">
        <f t="shared" si="209"/>
        <v>electronic music</v>
      </c>
    </row>
    <row r="2222" spans="1:20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204"/>
        <v>101</v>
      </c>
      <c r="P2222">
        <f t="shared" si="205"/>
        <v>51.3</v>
      </c>
      <c r="Q2222" s="8">
        <f t="shared" si="206"/>
        <v>41452.060601851852</v>
      </c>
      <c r="R2222" s="8">
        <f t="shared" si="207"/>
        <v>41482.060601851852</v>
      </c>
      <c r="S2222" t="str">
        <f t="shared" si="208"/>
        <v>music</v>
      </c>
      <c r="T2222" t="str">
        <f t="shared" si="209"/>
        <v>electronic music</v>
      </c>
    </row>
    <row r="2223" spans="1:20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204"/>
        <v>108</v>
      </c>
      <c r="P2223">
        <f t="shared" si="205"/>
        <v>37.200000000000003</v>
      </c>
      <c r="Q2223" s="8">
        <f t="shared" si="206"/>
        <v>42452.666770833333</v>
      </c>
      <c r="R2223" s="8">
        <f t="shared" si="207"/>
        <v>42483</v>
      </c>
      <c r="S2223" t="str">
        <f t="shared" si="208"/>
        <v>games</v>
      </c>
      <c r="T2223" t="str">
        <f t="shared" si="209"/>
        <v>tabletop games</v>
      </c>
    </row>
    <row r="2224" spans="1:20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204"/>
        <v>163</v>
      </c>
      <c r="P2224">
        <f t="shared" si="205"/>
        <v>27.1</v>
      </c>
      <c r="Q2224" s="8">
        <f t="shared" si="206"/>
        <v>40906.787581018521</v>
      </c>
      <c r="R2224" s="8">
        <f t="shared" si="207"/>
        <v>40936.787581018521</v>
      </c>
      <c r="S2224" t="str">
        <f t="shared" si="208"/>
        <v>games</v>
      </c>
      <c r="T2224" t="str">
        <f t="shared" si="209"/>
        <v>tabletop games</v>
      </c>
    </row>
    <row r="2225" spans="1:20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204"/>
        <v>106</v>
      </c>
      <c r="P2225">
        <f t="shared" si="205"/>
        <v>206.31</v>
      </c>
      <c r="Q2225" s="8">
        <f t="shared" si="206"/>
        <v>42152.640833333338</v>
      </c>
      <c r="R2225" s="8">
        <f t="shared" si="207"/>
        <v>42182.640833333338</v>
      </c>
      <c r="S2225" t="str">
        <f t="shared" si="208"/>
        <v>games</v>
      </c>
      <c r="T2225" t="str">
        <f t="shared" si="209"/>
        <v>tabletop games</v>
      </c>
    </row>
    <row r="2226" spans="1:20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204"/>
        <v>243</v>
      </c>
      <c r="P2226">
        <f t="shared" si="205"/>
        <v>82.15</v>
      </c>
      <c r="Q2226" s="8">
        <f t="shared" si="206"/>
        <v>42644.667534722219</v>
      </c>
      <c r="R2226" s="8">
        <f t="shared" si="207"/>
        <v>42672.791666666672</v>
      </c>
      <c r="S2226" t="str">
        <f t="shared" si="208"/>
        <v>games</v>
      </c>
      <c r="T2226" t="str">
        <f t="shared" si="209"/>
        <v>tabletop games</v>
      </c>
    </row>
    <row r="2227" spans="1:20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204"/>
        <v>945</v>
      </c>
      <c r="P2227">
        <f t="shared" si="205"/>
        <v>164.8</v>
      </c>
      <c r="Q2227" s="8">
        <f t="shared" si="206"/>
        <v>41873.79184027778</v>
      </c>
      <c r="R2227" s="8">
        <f t="shared" si="207"/>
        <v>41903.79184027778</v>
      </c>
      <c r="S2227" t="str">
        <f t="shared" si="208"/>
        <v>games</v>
      </c>
      <c r="T2227" t="str">
        <f t="shared" si="209"/>
        <v>tabletop games</v>
      </c>
    </row>
    <row r="2228" spans="1:20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204"/>
        <v>108</v>
      </c>
      <c r="P2228">
        <f t="shared" si="205"/>
        <v>60.82</v>
      </c>
      <c r="Q2228" s="8">
        <f t="shared" si="206"/>
        <v>42381.79886574074</v>
      </c>
      <c r="R2228" s="8">
        <f t="shared" si="207"/>
        <v>42412.207638888889</v>
      </c>
      <c r="S2228" t="str">
        <f t="shared" si="208"/>
        <v>games</v>
      </c>
      <c r="T2228" t="str">
        <f t="shared" si="209"/>
        <v>tabletop games</v>
      </c>
    </row>
    <row r="2229" spans="1:20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204"/>
        <v>157</v>
      </c>
      <c r="P2229">
        <f t="shared" si="205"/>
        <v>67.97</v>
      </c>
      <c r="Q2229" s="8">
        <f t="shared" si="206"/>
        <v>41561.807349537034</v>
      </c>
      <c r="R2229" s="8">
        <f t="shared" si="207"/>
        <v>41591.849016203705</v>
      </c>
      <c r="S2229" t="str">
        <f t="shared" si="208"/>
        <v>games</v>
      </c>
      <c r="T2229" t="str">
        <f t="shared" si="209"/>
        <v>tabletop games</v>
      </c>
    </row>
    <row r="2230" spans="1:20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204"/>
        <v>1174</v>
      </c>
      <c r="P2230">
        <f t="shared" si="205"/>
        <v>81.56</v>
      </c>
      <c r="Q2230" s="8">
        <f t="shared" si="206"/>
        <v>42202.278194444443</v>
      </c>
      <c r="R2230" s="8">
        <f t="shared" si="207"/>
        <v>42232.278194444443</v>
      </c>
      <c r="S2230" t="str">
        <f t="shared" si="208"/>
        <v>games</v>
      </c>
      <c r="T2230" t="str">
        <f t="shared" si="209"/>
        <v>tabletop games</v>
      </c>
    </row>
    <row r="2231" spans="1:20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204"/>
        <v>171</v>
      </c>
      <c r="P2231">
        <f t="shared" si="205"/>
        <v>25.43</v>
      </c>
      <c r="Q2231" s="8">
        <f t="shared" si="206"/>
        <v>41484.664247685185</v>
      </c>
      <c r="R2231" s="8">
        <f t="shared" si="207"/>
        <v>41520.166666666664</v>
      </c>
      <c r="S2231" t="str">
        <f t="shared" si="208"/>
        <v>games</v>
      </c>
      <c r="T2231" t="str">
        <f t="shared" si="209"/>
        <v>tabletop games</v>
      </c>
    </row>
    <row r="2232" spans="1:20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204"/>
        <v>126</v>
      </c>
      <c r="P2232">
        <f t="shared" si="205"/>
        <v>21.5</v>
      </c>
      <c r="Q2232" s="8">
        <f t="shared" si="206"/>
        <v>41724.881099537037</v>
      </c>
      <c r="R2232" s="8">
        <f t="shared" si="207"/>
        <v>41754.881099537037</v>
      </c>
      <c r="S2232" t="str">
        <f t="shared" si="208"/>
        <v>games</v>
      </c>
      <c r="T2232" t="str">
        <f t="shared" si="209"/>
        <v>tabletop games</v>
      </c>
    </row>
    <row r="2233" spans="1:20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204"/>
        <v>1212</v>
      </c>
      <c r="P2233">
        <f t="shared" si="205"/>
        <v>27.23</v>
      </c>
      <c r="Q2233" s="8">
        <f t="shared" si="206"/>
        <v>41423.910891203705</v>
      </c>
      <c r="R2233" s="8">
        <f t="shared" si="207"/>
        <v>41450.208333333336</v>
      </c>
      <c r="S2233" t="str">
        <f t="shared" si="208"/>
        <v>games</v>
      </c>
      <c r="T2233" t="str">
        <f t="shared" si="209"/>
        <v>tabletop games</v>
      </c>
    </row>
    <row r="2234" spans="1:20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204"/>
        <v>496</v>
      </c>
      <c r="P2234">
        <f t="shared" si="205"/>
        <v>25.09</v>
      </c>
      <c r="Q2234" s="8">
        <f t="shared" si="206"/>
        <v>41806.794074074074</v>
      </c>
      <c r="R2234" s="8">
        <f t="shared" si="207"/>
        <v>41839.125</v>
      </c>
      <c r="S2234" t="str">
        <f t="shared" si="208"/>
        <v>games</v>
      </c>
      <c r="T2234" t="str">
        <f t="shared" si="209"/>
        <v>tabletop games</v>
      </c>
    </row>
    <row r="2235" spans="1:20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204"/>
        <v>332</v>
      </c>
      <c r="P2235">
        <f t="shared" si="205"/>
        <v>21.23</v>
      </c>
      <c r="Q2235" s="8">
        <f t="shared" si="206"/>
        <v>42331.378923611104</v>
      </c>
      <c r="R2235" s="8">
        <f t="shared" si="207"/>
        <v>42352</v>
      </c>
      <c r="S2235" t="str">
        <f t="shared" si="208"/>
        <v>games</v>
      </c>
      <c r="T2235" t="str">
        <f t="shared" si="209"/>
        <v>tabletop games</v>
      </c>
    </row>
    <row r="2236" spans="1:20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204"/>
        <v>1165</v>
      </c>
      <c r="P2236">
        <f t="shared" si="205"/>
        <v>41.61</v>
      </c>
      <c r="Q2236" s="8">
        <f t="shared" si="206"/>
        <v>42710.824618055558</v>
      </c>
      <c r="R2236" s="8">
        <f t="shared" si="207"/>
        <v>42740.824618055558</v>
      </c>
      <c r="S2236" t="str">
        <f t="shared" si="208"/>
        <v>games</v>
      </c>
      <c r="T2236" t="str">
        <f t="shared" si="209"/>
        <v>tabletop games</v>
      </c>
    </row>
    <row r="2237" spans="1:20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204"/>
        <v>153</v>
      </c>
      <c r="P2237">
        <f t="shared" si="205"/>
        <v>135.59</v>
      </c>
      <c r="Q2237" s="8">
        <f t="shared" si="206"/>
        <v>42062.022118055553</v>
      </c>
      <c r="R2237" s="8">
        <f t="shared" si="207"/>
        <v>42091.980451388896</v>
      </c>
      <c r="S2237" t="str">
        <f t="shared" si="208"/>
        <v>games</v>
      </c>
      <c r="T2237" t="str">
        <f t="shared" si="209"/>
        <v>tabletop games</v>
      </c>
    </row>
    <row r="2238" spans="1:20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204"/>
        <v>537</v>
      </c>
      <c r="P2238">
        <f t="shared" si="205"/>
        <v>22.12</v>
      </c>
      <c r="Q2238" s="8">
        <f t="shared" si="206"/>
        <v>42371.617164351846</v>
      </c>
      <c r="R2238" s="8">
        <f t="shared" si="207"/>
        <v>42401.617164351846</v>
      </c>
      <c r="S2238" t="str">
        <f t="shared" si="208"/>
        <v>games</v>
      </c>
      <c r="T2238" t="str">
        <f t="shared" si="209"/>
        <v>tabletop games</v>
      </c>
    </row>
    <row r="2239" spans="1:20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204"/>
        <v>353</v>
      </c>
      <c r="P2239">
        <f t="shared" si="205"/>
        <v>64.63</v>
      </c>
      <c r="Q2239" s="8">
        <f t="shared" si="206"/>
        <v>41915.003275462965</v>
      </c>
      <c r="R2239" s="8">
        <f t="shared" si="207"/>
        <v>41955.332638888889</v>
      </c>
      <c r="S2239" t="str">
        <f t="shared" si="208"/>
        <v>games</v>
      </c>
      <c r="T2239" t="str">
        <f t="shared" si="209"/>
        <v>tabletop games</v>
      </c>
    </row>
    <row r="2240" spans="1:20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204"/>
        <v>137</v>
      </c>
      <c r="P2240">
        <f t="shared" si="205"/>
        <v>69.569999999999993</v>
      </c>
      <c r="Q2240" s="8">
        <f t="shared" si="206"/>
        <v>42774.621712962966</v>
      </c>
      <c r="R2240" s="8">
        <f t="shared" si="207"/>
        <v>42804.621712962966</v>
      </c>
      <c r="S2240" t="str">
        <f t="shared" si="208"/>
        <v>games</v>
      </c>
      <c r="T2240" t="str">
        <f t="shared" si="209"/>
        <v>tabletop games</v>
      </c>
    </row>
    <row r="2241" spans="1:20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204"/>
        <v>128</v>
      </c>
      <c r="P2241">
        <f t="shared" si="205"/>
        <v>75.13</v>
      </c>
      <c r="Q2241" s="8">
        <f t="shared" si="206"/>
        <v>41572.958495370374</v>
      </c>
      <c r="R2241" s="8">
        <f t="shared" si="207"/>
        <v>41609.168055555558</v>
      </c>
      <c r="S2241" t="str">
        <f t="shared" si="208"/>
        <v>games</v>
      </c>
      <c r="T2241" t="str">
        <f t="shared" si="209"/>
        <v>tabletop games</v>
      </c>
    </row>
    <row r="2242" spans="1:20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204"/>
        <v>271</v>
      </c>
      <c r="P2242">
        <f t="shared" si="205"/>
        <v>140.97999999999999</v>
      </c>
      <c r="Q2242" s="8">
        <f t="shared" si="206"/>
        <v>42452.825740740736</v>
      </c>
      <c r="R2242" s="8">
        <f t="shared" si="207"/>
        <v>42482.825740740736</v>
      </c>
      <c r="S2242" t="str">
        <f t="shared" si="208"/>
        <v>games</v>
      </c>
      <c r="T2242" t="str">
        <f t="shared" si="209"/>
        <v>tabletop games</v>
      </c>
    </row>
    <row r="2243" spans="1:20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210">ROUND(E2243/D2243*100,0)</f>
        <v>806</v>
      </c>
      <c r="P2243">
        <f t="shared" ref="P2243:P2306" si="211">ROUND(E2243/L2243,2)</f>
        <v>49.47</v>
      </c>
      <c r="Q2243" s="8">
        <f t="shared" ref="Q2243:Q2306" si="212">(((J2243/60)/60)/24)+DATE(1970,1,1)</f>
        <v>42766.827546296292</v>
      </c>
      <c r="R2243" s="8">
        <f t="shared" ref="R2243:R2306" si="213">(((I2243/60)/60)/24)+DATE(1970,1,1)</f>
        <v>42796.827546296292</v>
      </c>
      <c r="S2243" t="str">
        <f t="shared" ref="S2243:S2306" si="214">LEFT(N2243,SEARCH("/",N2243)-1)</f>
        <v>games</v>
      </c>
      <c r="T2243" t="str">
        <f t="shared" ref="T2243:T2306" si="215">RIGHT(N2243,LEN(N2243)-SEARCH("/",N2243))</f>
        <v>tabletop games</v>
      </c>
    </row>
    <row r="2244" spans="1:20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210"/>
        <v>1360</v>
      </c>
      <c r="P2244">
        <f t="shared" si="211"/>
        <v>53.87</v>
      </c>
      <c r="Q2244" s="8">
        <f t="shared" si="212"/>
        <v>41569.575613425928</v>
      </c>
      <c r="R2244" s="8">
        <f t="shared" si="213"/>
        <v>41605.126388888886</v>
      </c>
      <c r="S2244" t="str">
        <f t="shared" si="214"/>
        <v>games</v>
      </c>
      <c r="T2244" t="str">
        <f t="shared" si="215"/>
        <v>tabletop games</v>
      </c>
    </row>
    <row r="2245" spans="1:20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210"/>
        <v>930250</v>
      </c>
      <c r="P2245">
        <f t="shared" si="211"/>
        <v>4.57</v>
      </c>
      <c r="Q2245" s="8">
        <f t="shared" si="212"/>
        <v>42800.751041666663</v>
      </c>
      <c r="R2245" s="8">
        <f t="shared" si="213"/>
        <v>42807.125</v>
      </c>
      <c r="S2245" t="str">
        <f t="shared" si="214"/>
        <v>games</v>
      </c>
      <c r="T2245" t="str">
        <f t="shared" si="215"/>
        <v>tabletop games</v>
      </c>
    </row>
    <row r="2246" spans="1:20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210"/>
        <v>377</v>
      </c>
      <c r="P2246">
        <f t="shared" si="211"/>
        <v>65</v>
      </c>
      <c r="Q2246" s="8">
        <f t="shared" si="212"/>
        <v>42647.818819444445</v>
      </c>
      <c r="R2246" s="8">
        <f t="shared" si="213"/>
        <v>42659.854166666672</v>
      </c>
      <c r="S2246" t="str">
        <f t="shared" si="214"/>
        <v>games</v>
      </c>
      <c r="T2246" t="str">
        <f t="shared" si="215"/>
        <v>tabletop games</v>
      </c>
    </row>
    <row r="2247" spans="1:20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210"/>
        <v>2647</v>
      </c>
      <c r="P2247">
        <f t="shared" si="211"/>
        <v>53.48</v>
      </c>
      <c r="Q2247" s="8">
        <f t="shared" si="212"/>
        <v>41660.708530092597</v>
      </c>
      <c r="R2247" s="8">
        <f t="shared" si="213"/>
        <v>41691.75</v>
      </c>
      <c r="S2247" t="str">
        <f t="shared" si="214"/>
        <v>games</v>
      </c>
      <c r="T2247" t="str">
        <f t="shared" si="215"/>
        <v>tabletop games</v>
      </c>
    </row>
    <row r="2248" spans="1:20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210"/>
        <v>100</v>
      </c>
      <c r="P2248">
        <f t="shared" si="211"/>
        <v>43.91</v>
      </c>
      <c r="Q2248" s="8">
        <f t="shared" si="212"/>
        <v>42221.79178240741</v>
      </c>
      <c r="R2248" s="8">
        <f t="shared" si="213"/>
        <v>42251.79178240741</v>
      </c>
      <c r="S2248" t="str">
        <f t="shared" si="214"/>
        <v>games</v>
      </c>
      <c r="T2248" t="str">
        <f t="shared" si="215"/>
        <v>tabletop games</v>
      </c>
    </row>
    <row r="2249" spans="1:20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210"/>
        <v>104</v>
      </c>
      <c r="P2249">
        <f t="shared" si="211"/>
        <v>50.85</v>
      </c>
      <c r="Q2249" s="8">
        <f t="shared" si="212"/>
        <v>42200.666261574079</v>
      </c>
      <c r="R2249" s="8">
        <f t="shared" si="213"/>
        <v>42214.666261574079</v>
      </c>
      <c r="S2249" t="str">
        <f t="shared" si="214"/>
        <v>games</v>
      </c>
      <c r="T2249" t="str">
        <f t="shared" si="215"/>
        <v>tabletop games</v>
      </c>
    </row>
    <row r="2250" spans="1:20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210"/>
        <v>107</v>
      </c>
      <c r="P2250">
        <f t="shared" si="211"/>
        <v>58.63</v>
      </c>
      <c r="Q2250" s="8">
        <f t="shared" si="212"/>
        <v>42688.875902777778</v>
      </c>
      <c r="R2250" s="8">
        <f t="shared" si="213"/>
        <v>42718.875902777778</v>
      </c>
      <c r="S2250" t="str">
        <f t="shared" si="214"/>
        <v>games</v>
      </c>
      <c r="T2250" t="str">
        <f t="shared" si="215"/>
        <v>tabletop games</v>
      </c>
    </row>
    <row r="2251" spans="1:20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210"/>
        <v>169</v>
      </c>
      <c r="P2251">
        <f t="shared" si="211"/>
        <v>32.82</v>
      </c>
      <c r="Q2251" s="8">
        <f t="shared" si="212"/>
        <v>41336.703298611108</v>
      </c>
      <c r="R2251" s="8">
        <f t="shared" si="213"/>
        <v>41366.661631944444</v>
      </c>
      <c r="S2251" t="str">
        <f t="shared" si="214"/>
        <v>games</v>
      </c>
      <c r="T2251" t="str">
        <f t="shared" si="215"/>
        <v>tabletop games</v>
      </c>
    </row>
    <row r="2252" spans="1:20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210"/>
        <v>975</v>
      </c>
      <c r="P2252">
        <f t="shared" si="211"/>
        <v>426.93</v>
      </c>
      <c r="Q2252" s="8">
        <f t="shared" si="212"/>
        <v>42677.005474537036</v>
      </c>
      <c r="R2252" s="8">
        <f t="shared" si="213"/>
        <v>42707.0471412037</v>
      </c>
      <c r="S2252" t="str">
        <f t="shared" si="214"/>
        <v>games</v>
      </c>
      <c r="T2252" t="str">
        <f t="shared" si="215"/>
        <v>tabletop games</v>
      </c>
    </row>
    <row r="2253" spans="1:20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210"/>
        <v>134</v>
      </c>
      <c r="P2253">
        <f t="shared" si="211"/>
        <v>23.81</v>
      </c>
      <c r="Q2253" s="8">
        <f t="shared" si="212"/>
        <v>41846.34579861111</v>
      </c>
      <c r="R2253" s="8">
        <f t="shared" si="213"/>
        <v>41867.34579861111</v>
      </c>
      <c r="S2253" t="str">
        <f t="shared" si="214"/>
        <v>games</v>
      </c>
      <c r="T2253" t="str">
        <f t="shared" si="215"/>
        <v>tabletop games</v>
      </c>
    </row>
    <row r="2254" spans="1:20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210"/>
        <v>272</v>
      </c>
      <c r="P2254">
        <f t="shared" si="211"/>
        <v>98.41</v>
      </c>
      <c r="Q2254" s="8">
        <f t="shared" si="212"/>
        <v>42573.327986111108</v>
      </c>
      <c r="R2254" s="8">
        <f t="shared" si="213"/>
        <v>42588.327986111108</v>
      </c>
      <c r="S2254" t="str">
        <f t="shared" si="214"/>
        <v>games</v>
      </c>
      <c r="T2254" t="str">
        <f t="shared" si="215"/>
        <v>tabletop games</v>
      </c>
    </row>
    <row r="2255" spans="1:20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210"/>
        <v>113</v>
      </c>
      <c r="P2255">
        <f t="shared" si="211"/>
        <v>107.32</v>
      </c>
      <c r="Q2255" s="8">
        <f t="shared" si="212"/>
        <v>42296.631331018521</v>
      </c>
      <c r="R2255" s="8">
        <f t="shared" si="213"/>
        <v>42326.672997685186</v>
      </c>
      <c r="S2255" t="str">
        <f t="shared" si="214"/>
        <v>games</v>
      </c>
      <c r="T2255" t="str">
        <f t="shared" si="215"/>
        <v>tabletop games</v>
      </c>
    </row>
    <row r="2256" spans="1:20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210"/>
        <v>460</v>
      </c>
      <c r="P2256">
        <f t="shared" si="211"/>
        <v>11.67</v>
      </c>
      <c r="Q2256" s="8">
        <f t="shared" si="212"/>
        <v>42752.647777777776</v>
      </c>
      <c r="R2256" s="8">
        <f t="shared" si="213"/>
        <v>42759.647777777776</v>
      </c>
      <c r="S2256" t="str">
        <f t="shared" si="214"/>
        <v>games</v>
      </c>
      <c r="T2256" t="str">
        <f t="shared" si="215"/>
        <v>tabletop games</v>
      </c>
    </row>
    <row r="2257" spans="1:20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210"/>
        <v>287</v>
      </c>
      <c r="P2257">
        <f t="shared" si="211"/>
        <v>41.78</v>
      </c>
      <c r="Q2257" s="8">
        <f t="shared" si="212"/>
        <v>42467.951979166668</v>
      </c>
      <c r="R2257" s="8">
        <f t="shared" si="213"/>
        <v>42497.951979166668</v>
      </c>
      <c r="S2257" t="str">
        <f t="shared" si="214"/>
        <v>games</v>
      </c>
      <c r="T2257" t="str">
        <f t="shared" si="215"/>
        <v>tabletop games</v>
      </c>
    </row>
    <row r="2258" spans="1:20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210"/>
        <v>223</v>
      </c>
      <c r="P2258">
        <f t="shared" si="211"/>
        <v>21.38</v>
      </c>
      <c r="Q2258" s="8">
        <f t="shared" si="212"/>
        <v>42682.451921296291</v>
      </c>
      <c r="R2258" s="8">
        <f t="shared" si="213"/>
        <v>42696.451921296291</v>
      </c>
      <c r="S2258" t="str">
        <f t="shared" si="214"/>
        <v>games</v>
      </c>
      <c r="T2258" t="str">
        <f t="shared" si="215"/>
        <v>tabletop games</v>
      </c>
    </row>
    <row r="2259" spans="1:20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210"/>
        <v>636</v>
      </c>
      <c r="P2259">
        <f t="shared" si="211"/>
        <v>94.1</v>
      </c>
      <c r="Q2259" s="8">
        <f t="shared" si="212"/>
        <v>42505.936678240745</v>
      </c>
      <c r="R2259" s="8">
        <f t="shared" si="213"/>
        <v>42540.958333333328</v>
      </c>
      <c r="S2259" t="str">
        <f t="shared" si="214"/>
        <v>games</v>
      </c>
      <c r="T2259" t="str">
        <f t="shared" si="215"/>
        <v>tabletop games</v>
      </c>
    </row>
    <row r="2260" spans="1:20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210"/>
        <v>147</v>
      </c>
      <c r="P2260">
        <f t="shared" si="211"/>
        <v>15.72</v>
      </c>
      <c r="Q2260" s="8">
        <f t="shared" si="212"/>
        <v>42136.75100694444</v>
      </c>
      <c r="R2260" s="8">
        <f t="shared" si="213"/>
        <v>42166.75100694444</v>
      </c>
      <c r="S2260" t="str">
        <f t="shared" si="214"/>
        <v>games</v>
      </c>
      <c r="T2260" t="str">
        <f t="shared" si="215"/>
        <v>tabletop games</v>
      </c>
    </row>
    <row r="2261" spans="1:20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210"/>
        <v>1867</v>
      </c>
      <c r="P2261">
        <f t="shared" si="211"/>
        <v>90.64</v>
      </c>
      <c r="Q2261" s="8">
        <f t="shared" si="212"/>
        <v>42702.804814814815</v>
      </c>
      <c r="R2261" s="8">
        <f t="shared" si="213"/>
        <v>42712.804814814815</v>
      </c>
      <c r="S2261" t="str">
        <f t="shared" si="214"/>
        <v>games</v>
      </c>
      <c r="T2261" t="str">
        <f t="shared" si="215"/>
        <v>tabletop games</v>
      </c>
    </row>
    <row r="2262" spans="1:20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210"/>
        <v>327</v>
      </c>
      <c r="P2262">
        <f t="shared" si="211"/>
        <v>97.3</v>
      </c>
      <c r="Q2262" s="8">
        <f t="shared" si="212"/>
        <v>41695.016782407409</v>
      </c>
      <c r="R2262" s="8">
        <f t="shared" si="213"/>
        <v>41724.975115740745</v>
      </c>
      <c r="S2262" t="str">
        <f t="shared" si="214"/>
        <v>games</v>
      </c>
      <c r="T2262" t="str">
        <f t="shared" si="215"/>
        <v>tabletop games</v>
      </c>
    </row>
    <row r="2263" spans="1:20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210"/>
        <v>780</v>
      </c>
      <c r="P2263">
        <f t="shared" si="211"/>
        <v>37.119999999999997</v>
      </c>
      <c r="Q2263" s="8">
        <f t="shared" si="212"/>
        <v>42759.724768518514</v>
      </c>
      <c r="R2263" s="8">
        <f t="shared" si="213"/>
        <v>42780.724768518514</v>
      </c>
      <c r="S2263" t="str">
        <f t="shared" si="214"/>
        <v>games</v>
      </c>
      <c r="T2263" t="str">
        <f t="shared" si="215"/>
        <v>tabletop games</v>
      </c>
    </row>
    <row r="2264" spans="1:20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210"/>
        <v>154</v>
      </c>
      <c r="P2264">
        <f t="shared" si="211"/>
        <v>28.1</v>
      </c>
      <c r="Q2264" s="8">
        <f t="shared" si="212"/>
        <v>41926.585162037038</v>
      </c>
      <c r="R2264" s="8">
        <f t="shared" si="213"/>
        <v>41961</v>
      </c>
      <c r="S2264" t="str">
        <f t="shared" si="214"/>
        <v>games</v>
      </c>
      <c r="T2264" t="str">
        <f t="shared" si="215"/>
        <v>tabletop games</v>
      </c>
    </row>
    <row r="2265" spans="1:20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210"/>
        <v>116</v>
      </c>
      <c r="P2265">
        <f t="shared" si="211"/>
        <v>144.43</v>
      </c>
      <c r="Q2265" s="8">
        <f t="shared" si="212"/>
        <v>42014.832326388889</v>
      </c>
      <c r="R2265" s="8">
        <f t="shared" si="213"/>
        <v>42035.832326388889</v>
      </c>
      <c r="S2265" t="str">
        <f t="shared" si="214"/>
        <v>games</v>
      </c>
      <c r="T2265" t="str">
        <f t="shared" si="215"/>
        <v>tabletop games</v>
      </c>
    </row>
    <row r="2266" spans="1:20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210"/>
        <v>180</v>
      </c>
      <c r="P2266">
        <f t="shared" si="211"/>
        <v>24.27</v>
      </c>
      <c r="Q2266" s="8">
        <f t="shared" si="212"/>
        <v>42496.582337962958</v>
      </c>
      <c r="R2266" s="8">
        <f t="shared" si="213"/>
        <v>42513.125</v>
      </c>
      <c r="S2266" t="str">
        <f t="shared" si="214"/>
        <v>games</v>
      </c>
      <c r="T2266" t="str">
        <f t="shared" si="215"/>
        <v>tabletop games</v>
      </c>
    </row>
    <row r="2267" spans="1:20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210"/>
        <v>299</v>
      </c>
      <c r="P2267">
        <f t="shared" si="211"/>
        <v>35.119999999999997</v>
      </c>
      <c r="Q2267" s="8">
        <f t="shared" si="212"/>
        <v>42689.853090277778</v>
      </c>
      <c r="R2267" s="8">
        <f t="shared" si="213"/>
        <v>42696.853090277778</v>
      </c>
      <c r="S2267" t="str">
        <f t="shared" si="214"/>
        <v>games</v>
      </c>
      <c r="T2267" t="str">
        <f t="shared" si="215"/>
        <v>tabletop games</v>
      </c>
    </row>
    <row r="2268" spans="1:20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210"/>
        <v>320</v>
      </c>
      <c r="P2268">
        <f t="shared" si="211"/>
        <v>24.76</v>
      </c>
      <c r="Q2268" s="8">
        <f t="shared" si="212"/>
        <v>42469.874907407408</v>
      </c>
      <c r="R2268" s="8">
        <f t="shared" si="213"/>
        <v>42487.083333333328</v>
      </c>
      <c r="S2268" t="str">
        <f t="shared" si="214"/>
        <v>games</v>
      </c>
      <c r="T2268" t="str">
        <f t="shared" si="215"/>
        <v>tabletop games</v>
      </c>
    </row>
    <row r="2269" spans="1:20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210"/>
        <v>381</v>
      </c>
      <c r="P2269">
        <f t="shared" si="211"/>
        <v>188.38</v>
      </c>
      <c r="Q2269" s="8">
        <f t="shared" si="212"/>
        <v>41968.829826388886</v>
      </c>
      <c r="R2269" s="8">
        <f t="shared" si="213"/>
        <v>41994.041666666672</v>
      </c>
      <c r="S2269" t="str">
        <f t="shared" si="214"/>
        <v>games</v>
      </c>
      <c r="T2269" t="str">
        <f t="shared" si="215"/>
        <v>tabletop games</v>
      </c>
    </row>
    <row r="2270" spans="1:20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210"/>
        <v>103</v>
      </c>
      <c r="P2270">
        <f t="shared" si="211"/>
        <v>148.08000000000001</v>
      </c>
      <c r="Q2270" s="8">
        <f t="shared" si="212"/>
        <v>42776.082349537035</v>
      </c>
      <c r="R2270" s="8">
        <f t="shared" si="213"/>
        <v>42806.082349537035</v>
      </c>
      <c r="S2270" t="str">
        <f t="shared" si="214"/>
        <v>games</v>
      </c>
      <c r="T2270" t="str">
        <f t="shared" si="215"/>
        <v>tabletop games</v>
      </c>
    </row>
    <row r="2271" spans="1:20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210"/>
        <v>1802</v>
      </c>
      <c r="P2271">
        <f t="shared" si="211"/>
        <v>49.93</v>
      </c>
      <c r="Q2271" s="8">
        <f t="shared" si="212"/>
        <v>42776.704432870371</v>
      </c>
      <c r="R2271" s="8">
        <f t="shared" si="213"/>
        <v>42801.208333333328</v>
      </c>
      <c r="S2271" t="str">
        <f t="shared" si="214"/>
        <v>games</v>
      </c>
      <c r="T2271" t="str">
        <f t="shared" si="215"/>
        <v>tabletop games</v>
      </c>
    </row>
    <row r="2272" spans="1:20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210"/>
        <v>720</v>
      </c>
      <c r="P2272">
        <f t="shared" si="211"/>
        <v>107.82</v>
      </c>
      <c r="Q2272" s="8">
        <f t="shared" si="212"/>
        <v>42725.869363425925</v>
      </c>
      <c r="R2272" s="8">
        <f t="shared" si="213"/>
        <v>42745.915972222225</v>
      </c>
      <c r="S2272" t="str">
        <f t="shared" si="214"/>
        <v>games</v>
      </c>
      <c r="T2272" t="str">
        <f t="shared" si="215"/>
        <v>tabletop games</v>
      </c>
    </row>
    <row r="2273" spans="1:20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210"/>
        <v>283</v>
      </c>
      <c r="P2273">
        <f t="shared" si="211"/>
        <v>42.63</v>
      </c>
      <c r="Q2273" s="8">
        <f t="shared" si="212"/>
        <v>42684.000046296293</v>
      </c>
      <c r="R2273" s="8">
        <f t="shared" si="213"/>
        <v>42714.000046296293</v>
      </c>
      <c r="S2273" t="str">
        <f t="shared" si="214"/>
        <v>games</v>
      </c>
      <c r="T2273" t="str">
        <f t="shared" si="215"/>
        <v>tabletop games</v>
      </c>
    </row>
    <row r="2274" spans="1:20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210"/>
        <v>1357</v>
      </c>
      <c r="P2274">
        <f t="shared" si="211"/>
        <v>14.37</v>
      </c>
      <c r="Q2274" s="8">
        <f t="shared" si="212"/>
        <v>42315.699490740735</v>
      </c>
      <c r="R2274" s="8">
        <f t="shared" si="213"/>
        <v>42345.699490740735</v>
      </c>
      <c r="S2274" t="str">
        <f t="shared" si="214"/>
        <v>games</v>
      </c>
      <c r="T2274" t="str">
        <f t="shared" si="215"/>
        <v>tabletop games</v>
      </c>
    </row>
    <row r="2275" spans="1:20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210"/>
        <v>220</v>
      </c>
      <c r="P2275">
        <f t="shared" si="211"/>
        <v>37.479999999999997</v>
      </c>
      <c r="Q2275" s="8">
        <f t="shared" si="212"/>
        <v>42781.549097222218</v>
      </c>
      <c r="R2275" s="8">
        <f t="shared" si="213"/>
        <v>42806.507430555561</v>
      </c>
      <c r="S2275" t="str">
        <f t="shared" si="214"/>
        <v>games</v>
      </c>
      <c r="T2275" t="str">
        <f t="shared" si="215"/>
        <v>tabletop games</v>
      </c>
    </row>
    <row r="2276" spans="1:20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210"/>
        <v>120</v>
      </c>
      <c r="P2276">
        <f t="shared" si="211"/>
        <v>30.2</v>
      </c>
      <c r="Q2276" s="8">
        <f t="shared" si="212"/>
        <v>41663.500659722224</v>
      </c>
      <c r="R2276" s="8">
        <f t="shared" si="213"/>
        <v>41693.500659722224</v>
      </c>
      <c r="S2276" t="str">
        <f t="shared" si="214"/>
        <v>games</v>
      </c>
      <c r="T2276" t="str">
        <f t="shared" si="215"/>
        <v>tabletop games</v>
      </c>
    </row>
    <row r="2277" spans="1:20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210"/>
        <v>408</v>
      </c>
      <c r="P2277">
        <f t="shared" si="211"/>
        <v>33.549999999999997</v>
      </c>
      <c r="Q2277" s="8">
        <f t="shared" si="212"/>
        <v>41965.616655092599</v>
      </c>
      <c r="R2277" s="8">
        <f t="shared" si="213"/>
        <v>41995.616655092599</v>
      </c>
      <c r="S2277" t="str">
        <f t="shared" si="214"/>
        <v>games</v>
      </c>
      <c r="T2277" t="str">
        <f t="shared" si="215"/>
        <v>tabletop games</v>
      </c>
    </row>
    <row r="2278" spans="1:20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210"/>
        <v>106</v>
      </c>
      <c r="P2278">
        <f t="shared" si="211"/>
        <v>64.75</v>
      </c>
      <c r="Q2278" s="8">
        <f t="shared" si="212"/>
        <v>41614.651493055557</v>
      </c>
      <c r="R2278" s="8">
        <f t="shared" si="213"/>
        <v>41644.651493055557</v>
      </c>
      <c r="S2278" t="str">
        <f t="shared" si="214"/>
        <v>games</v>
      </c>
      <c r="T2278" t="str">
        <f t="shared" si="215"/>
        <v>tabletop games</v>
      </c>
    </row>
    <row r="2279" spans="1:20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210"/>
        <v>141</v>
      </c>
      <c r="P2279">
        <f t="shared" si="211"/>
        <v>57.93</v>
      </c>
      <c r="Q2279" s="8">
        <f t="shared" si="212"/>
        <v>40936.678506944445</v>
      </c>
      <c r="R2279" s="8">
        <f t="shared" si="213"/>
        <v>40966.678506944445</v>
      </c>
      <c r="S2279" t="str">
        <f t="shared" si="214"/>
        <v>games</v>
      </c>
      <c r="T2279" t="str">
        <f t="shared" si="215"/>
        <v>tabletop games</v>
      </c>
    </row>
    <row r="2280" spans="1:20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210"/>
        <v>271</v>
      </c>
      <c r="P2280">
        <f t="shared" si="211"/>
        <v>53.08</v>
      </c>
      <c r="Q2280" s="8">
        <f t="shared" si="212"/>
        <v>42338.709108796291</v>
      </c>
      <c r="R2280" s="8">
        <f t="shared" si="213"/>
        <v>42372.957638888889</v>
      </c>
      <c r="S2280" t="str">
        <f t="shared" si="214"/>
        <v>games</v>
      </c>
      <c r="T2280" t="str">
        <f t="shared" si="215"/>
        <v>tabletop games</v>
      </c>
    </row>
    <row r="2281" spans="1:20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210"/>
        <v>154</v>
      </c>
      <c r="P2281">
        <f t="shared" si="211"/>
        <v>48.06</v>
      </c>
      <c r="Q2281" s="8">
        <f t="shared" si="212"/>
        <v>42020.806701388887</v>
      </c>
      <c r="R2281" s="8">
        <f t="shared" si="213"/>
        <v>42039.166666666672</v>
      </c>
      <c r="S2281" t="str">
        <f t="shared" si="214"/>
        <v>games</v>
      </c>
      <c r="T2281" t="str">
        <f t="shared" si="215"/>
        <v>tabletop games</v>
      </c>
    </row>
    <row r="2282" spans="1:20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210"/>
        <v>404</v>
      </c>
      <c r="P2282">
        <f t="shared" si="211"/>
        <v>82.4</v>
      </c>
      <c r="Q2282" s="8">
        <f t="shared" si="212"/>
        <v>42234.624895833331</v>
      </c>
      <c r="R2282" s="8">
        <f t="shared" si="213"/>
        <v>42264.624895833331</v>
      </c>
      <c r="S2282" t="str">
        <f t="shared" si="214"/>
        <v>games</v>
      </c>
      <c r="T2282" t="str">
        <f t="shared" si="215"/>
        <v>tabletop games</v>
      </c>
    </row>
    <row r="2283" spans="1:20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210"/>
        <v>185</v>
      </c>
      <c r="P2283">
        <f t="shared" si="211"/>
        <v>50.45</v>
      </c>
      <c r="Q2283" s="8">
        <f t="shared" si="212"/>
        <v>40687.285844907405</v>
      </c>
      <c r="R2283" s="8">
        <f t="shared" si="213"/>
        <v>40749.284722222219</v>
      </c>
      <c r="S2283" t="str">
        <f t="shared" si="214"/>
        <v>music</v>
      </c>
      <c r="T2283" t="str">
        <f t="shared" si="215"/>
        <v>rock</v>
      </c>
    </row>
    <row r="2284" spans="1:20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210"/>
        <v>185</v>
      </c>
      <c r="P2284">
        <f t="shared" si="211"/>
        <v>115.83</v>
      </c>
      <c r="Q2284" s="8">
        <f t="shared" si="212"/>
        <v>42323.17460648148</v>
      </c>
      <c r="R2284" s="8">
        <f t="shared" si="213"/>
        <v>42383.17460648148</v>
      </c>
      <c r="S2284" t="str">
        <f t="shared" si="214"/>
        <v>music</v>
      </c>
      <c r="T2284" t="str">
        <f t="shared" si="215"/>
        <v>rock</v>
      </c>
    </row>
    <row r="2285" spans="1:20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210"/>
        <v>101</v>
      </c>
      <c r="P2285">
        <f t="shared" si="211"/>
        <v>63.03</v>
      </c>
      <c r="Q2285" s="8">
        <f t="shared" si="212"/>
        <v>40978.125046296293</v>
      </c>
      <c r="R2285" s="8">
        <f t="shared" si="213"/>
        <v>41038.083379629628</v>
      </c>
      <c r="S2285" t="str">
        <f t="shared" si="214"/>
        <v>music</v>
      </c>
      <c r="T2285" t="str">
        <f t="shared" si="215"/>
        <v>rock</v>
      </c>
    </row>
    <row r="2286" spans="1:20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210"/>
        <v>106</v>
      </c>
      <c r="P2286">
        <f t="shared" si="211"/>
        <v>108.02</v>
      </c>
      <c r="Q2286" s="8">
        <f t="shared" si="212"/>
        <v>40585.796817129631</v>
      </c>
      <c r="R2286" s="8">
        <f t="shared" si="213"/>
        <v>40614.166666666664</v>
      </c>
      <c r="S2286" t="str">
        <f t="shared" si="214"/>
        <v>music</v>
      </c>
      <c r="T2286" t="str">
        <f t="shared" si="215"/>
        <v>rock</v>
      </c>
    </row>
    <row r="2287" spans="1:20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210"/>
        <v>121</v>
      </c>
      <c r="P2287">
        <f t="shared" si="211"/>
        <v>46.09</v>
      </c>
      <c r="Q2287" s="8">
        <f t="shared" si="212"/>
        <v>41059.185682870368</v>
      </c>
      <c r="R2287" s="8">
        <f t="shared" si="213"/>
        <v>41089.185682870368</v>
      </c>
      <c r="S2287" t="str">
        <f t="shared" si="214"/>
        <v>music</v>
      </c>
      <c r="T2287" t="str">
        <f t="shared" si="215"/>
        <v>rock</v>
      </c>
    </row>
    <row r="2288" spans="1:20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210"/>
        <v>100</v>
      </c>
      <c r="P2288">
        <f t="shared" si="211"/>
        <v>107.21</v>
      </c>
      <c r="Q2288" s="8">
        <f t="shared" si="212"/>
        <v>41494.963587962964</v>
      </c>
      <c r="R2288" s="8">
        <f t="shared" si="213"/>
        <v>41523.165972222225</v>
      </c>
      <c r="S2288" t="str">
        <f t="shared" si="214"/>
        <v>music</v>
      </c>
      <c r="T2288" t="str">
        <f t="shared" si="215"/>
        <v>rock</v>
      </c>
    </row>
    <row r="2289" spans="1:20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210"/>
        <v>120</v>
      </c>
      <c r="P2289">
        <f t="shared" si="211"/>
        <v>50.93</v>
      </c>
      <c r="Q2289" s="8">
        <f t="shared" si="212"/>
        <v>41792.667361111111</v>
      </c>
      <c r="R2289" s="8">
        <f t="shared" si="213"/>
        <v>41813.667361111111</v>
      </c>
      <c r="S2289" t="str">
        <f t="shared" si="214"/>
        <v>music</v>
      </c>
      <c r="T2289" t="str">
        <f t="shared" si="215"/>
        <v>rock</v>
      </c>
    </row>
    <row r="2290" spans="1:20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210"/>
        <v>100</v>
      </c>
      <c r="P2290">
        <f t="shared" si="211"/>
        <v>40.04</v>
      </c>
      <c r="Q2290" s="8">
        <f t="shared" si="212"/>
        <v>41067.827418981484</v>
      </c>
      <c r="R2290" s="8">
        <f t="shared" si="213"/>
        <v>41086.75</v>
      </c>
      <c r="S2290" t="str">
        <f t="shared" si="214"/>
        <v>music</v>
      </c>
      <c r="T2290" t="str">
        <f t="shared" si="215"/>
        <v>rock</v>
      </c>
    </row>
    <row r="2291" spans="1:20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210"/>
        <v>107</v>
      </c>
      <c r="P2291">
        <f t="shared" si="211"/>
        <v>64.44</v>
      </c>
      <c r="Q2291" s="8">
        <f t="shared" si="212"/>
        <v>41571.998379629629</v>
      </c>
      <c r="R2291" s="8">
        <f t="shared" si="213"/>
        <v>41614.973611111112</v>
      </c>
      <c r="S2291" t="str">
        <f t="shared" si="214"/>
        <v>music</v>
      </c>
      <c r="T2291" t="str">
        <f t="shared" si="215"/>
        <v>rock</v>
      </c>
    </row>
    <row r="2292" spans="1:20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210"/>
        <v>104</v>
      </c>
      <c r="P2292">
        <f t="shared" si="211"/>
        <v>53.83</v>
      </c>
      <c r="Q2292" s="8">
        <f t="shared" si="212"/>
        <v>40070.253819444442</v>
      </c>
      <c r="R2292" s="8">
        <f t="shared" si="213"/>
        <v>40148.708333333336</v>
      </c>
      <c r="S2292" t="str">
        <f t="shared" si="214"/>
        <v>music</v>
      </c>
      <c r="T2292" t="str">
        <f t="shared" si="215"/>
        <v>rock</v>
      </c>
    </row>
    <row r="2293" spans="1:20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210"/>
        <v>173</v>
      </c>
      <c r="P2293">
        <f t="shared" si="211"/>
        <v>100.47</v>
      </c>
      <c r="Q2293" s="8">
        <f t="shared" si="212"/>
        <v>40987.977060185185</v>
      </c>
      <c r="R2293" s="8">
        <f t="shared" si="213"/>
        <v>41022.166666666664</v>
      </c>
      <c r="S2293" t="str">
        <f t="shared" si="214"/>
        <v>music</v>
      </c>
      <c r="T2293" t="str">
        <f t="shared" si="215"/>
        <v>rock</v>
      </c>
    </row>
    <row r="2294" spans="1:20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210"/>
        <v>107</v>
      </c>
      <c r="P2294">
        <f t="shared" si="211"/>
        <v>46.63</v>
      </c>
      <c r="Q2294" s="8">
        <f t="shared" si="212"/>
        <v>40987.697638888887</v>
      </c>
      <c r="R2294" s="8">
        <f t="shared" si="213"/>
        <v>41017.697638888887</v>
      </c>
      <c r="S2294" t="str">
        <f t="shared" si="214"/>
        <v>music</v>
      </c>
      <c r="T2294" t="str">
        <f t="shared" si="215"/>
        <v>rock</v>
      </c>
    </row>
    <row r="2295" spans="1:20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210"/>
        <v>108</v>
      </c>
      <c r="P2295">
        <f t="shared" si="211"/>
        <v>34.07</v>
      </c>
      <c r="Q2295" s="8">
        <f t="shared" si="212"/>
        <v>41151.708321759259</v>
      </c>
      <c r="R2295" s="8">
        <f t="shared" si="213"/>
        <v>41177.165972222225</v>
      </c>
      <c r="S2295" t="str">
        <f t="shared" si="214"/>
        <v>music</v>
      </c>
      <c r="T2295" t="str">
        <f t="shared" si="215"/>
        <v>rock</v>
      </c>
    </row>
    <row r="2296" spans="1:20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210"/>
        <v>146</v>
      </c>
      <c r="P2296">
        <f t="shared" si="211"/>
        <v>65.209999999999994</v>
      </c>
      <c r="Q2296" s="8">
        <f t="shared" si="212"/>
        <v>41264.72314814815</v>
      </c>
      <c r="R2296" s="8">
        <f t="shared" si="213"/>
        <v>41294.72314814815</v>
      </c>
      <c r="S2296" t="str">
        <f t="shared" si="214"/>
        <v>music</v>
      </c>
      <c r="T2296" t="str">
        <f t="shared" si="215"/>
        <v>rock</v>
      </c>
    </row>
    <row r="2297" spans="1:20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210"/>
        <v>125</v>
      </c>
      <c r="P2297">
        <f t="shared" si="211"/>
        <v>44.21</v>
      </c>
      <c r="Q2297" s="8">
        <f t="shared" si="212"/>
        <v>41270.954351851848</v>
      </c>
      <c r="R2297" s="8">
        <f t="shared" si="213"/>
        <v>41300.954351851848</v>
      </c>
      <c r="S2297" t="str">
        <f t="shared" si="214"/>
        <v>music</v>
      </c>
      <c r="T2297" t="str">
        <f t="shared" si="215"/>
        <v>rock</v>
      </c>
    </row>
    <row r="2298" spans="1:20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210"/>
        <v>149</v>
      </c>
      <c r="P2298">
        <f t="shared" si="211"/>
        <v>71.97</v>
      </c>
      <c r="Q2298" s="8">
        <f t="shared" si="212"/>
        <v>40927.731782407405</v>
      </c>
      <c r="R2298" s="8">
        <f t="shared" si="213"/>
        <v>40962.731782407405</v>
      </c>
      <c r="S2298" t="str">
        <f t="shared" si="214"/>
        <v>music</v>
      </c>
      <c r="T2298" t="str">
        <f t="shared" si="215"/>
        <v>rock</v>
      </c>
    </row>
    <row r="2299" spans="1:20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210"/>
        <v>101</v>
      </c>
      <c r="P2299">
        <f t="shared" si="211"/>
        <v>52.95</v>
      </c>
      <c r="Q2299" s="8">
        <f t="shared" si="212"/>
        <v>40948.042233796295</v>
      </c>
      <c r="R2299" s="8">
        <f t="shared" si="213"/>
        <v>40982.165972222225</v>
      </c>
      <c r="S2299" t="str">
        <f t="shared" si="214"/>
        <v>music</v>
      </c>
      <c r="T2299" t="str">
        <f t="shared" si="215"/>
        <v>rock</v>
      </c>
    </row>
    <row r="2300" spans="1:20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210"/>
        <v>105</v>
      </c>
      <c r="P2300">
        <f t="shared" si="211"/>
        <v>109.45</v>
      </c>
      <c r="Q2300" s="8">
        <f t="shared" si="212"/>
        <v>41694.84065972222</v>
      </c>
      <c r="R2300" s="8">
        <f t="shared" si="213"/>
        <v>41724.798993055556</v>
      </c>
      <c r="S2300" t="str">
        <f t="shared" si="214"/>
        <v>music</v>
      </c>
      <c r="T2300" t="str">
        <f t="shared" si="215"/>
        <v>rock</v>
      </c>
    </row>
    <row r="2301" spans="1:20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210"/>
        <v>350</v>
      </c>
      <c r="P2301">
        <f t="shared" si="211"/>
        <v>75.040000000000006</v>
      </c>
      <c r="Q2301" s="8">
        <f t="shared" si="212"/>
        <v>40565.032511574071</v>
      </c>
      <c r="R2301" s="8">
        <f t="shared" si="213"/>
        <v>40580.032511574071</v>
      </c>
      <c r="S2301" t="str">
        <f t="shared" si="214"/>
        <v>music</v>
      </c>
      <c r="T2301" t="str">
        <f t="shared" si="215"/>
        <v>rock</v>
      </c>
    </row>
    <row r="2302" spans="1:20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210"/>
        <v>101</v>
      </c>
      <c r="P2302">
        <f t="shared" si="211"/>
        <v>115.71</v>
      </c>
      <c r="Q2302" s="8">
        <f t="shared" si="212"/>
        <v>41074.727037037039</v>
      </c>
      <c r="R2302" s="8">
        <f t="shared" si="213"/>
        <v>41088.727037037039</v>
      </c>
      <c r="S2302" t="str">
        <f t="shared" si="214"/>
        <v>music</v>
      </c>
      <c r="T2302" t="str">
        <f t="shared" si="215"/>
        <v>rock</v>
      </c>
    </row>
    <row r="2303" spans="1:20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210"/>
        <v>134</v>
      </c>
      <c r="P2303">
        <f t="shared" si="211"/>
        <v>31.66</v>
      </c>
      <c r="Q2303" s="8">
        <f t="shared" si="212"/>
        <v>41416.146944444445</v>
      </c>
      <c r="R2303" s="8">
        <f t="shared" si="213"/>
        <v>41446.146944444445</v>
      </c>
      <c r="S2303" t="str">
        <f t="shared" si="214"/>
        <v>music</v>
      </c>
      <c r="T2303" t="str">
        <f t="shared" si="215"/>
        <v>indie rock</v>
      </c>
    </row>
    <row r="2304" spans="1:20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210"/>
        <v>171</v>
      </c>
      <c r="P2304">
        <f t="shared" si="211"/>
        <v>46.18</v>
      </c>
      <c r="Q2304" s="8">
        <f t="shared" si="212"/>
        <v>41605.868449074071</v>
      </c>
      <c r="R2304" s="8">
        <f t="shared" si="213"/>
        <v>41639.291666666664</v>
      </c>
      <c r="S2304" t="str">
        <f t="shared" si="214"/>
        <v>music</v>
      </c>
      <c r="T2304" t="str">
        <f t="shared" si="215"/>
        <v>indie rock</v>
      </c>
    </row>
    <row r="2305" spans="1:20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210"/>
        <v>109</v>
      </c>
      <c r="P2305">
        <f t="shared" si="211"/>
        <v>68.48</v>
      </c>
      <c r="Q2305" s="8">
        <f t="shared" si="212"/>
        <v>40850.111064814817</v>
      </c>
      <c r="R2305" s="8">
        <f t="shared" si="213"/>
        <v>40890.152731481481</v>
      </c>
      <c r="S2305" t="str">
        <f t="shared" si="214"/>
        <v>music</v>
      </c>
      <c r="T2305" t="str">
        <f t="shared" si="215"/>
        <v>indie rock</v>
      </c>
    </row>
    <row r="2306" spans="1:20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210"/>
        <v>101</v>
      </c>
      <c r="P2306">
        <f t="shared" si="211"/>
        <v>53.47</v>
      </c>
      <c r="Q2306" s="8">
        <f t="shared" si="212"/>
        <v>40502.815868055557</v>
      </c>
      <c r="R2306" s="8">
        <f t="shared" si="213"/>
        <v>40544.207638888889</v>
      </c>
      <c r="S2306" t="str">
        <f t="shared" si="214"/>
        <v>music</v>
      </c>
      <c r="T2306" t="str">
        <f t="shared" si="215"/>
        <v>indie rock</v>
      </c>
    </row>
    <row r="2307" spans="1:20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216">ROUND(E2307/D2307*100,0)</f>
        <v>101</v>
      </c>
      <c r="P2307">
        <f t="shared" ref="P2307:P2370" si="217">ROUND(E2307/L2307,2)</f>
        <v>109.11</v>
      </c>
      <c r="Q2307" s="8">
        <f t="shared" ref="Q2307:Q2370" si="218">(((J2307/60)/60)/24)+DATE(1970,1,1)</f>
        <v>41834.695277777777</v>
      </c>
      <c r="R2307" s="8">
        <f t="shared" ref="R2307:R2370" si="219">(((I2307/60)/60)/24)+DATE(1970,1,1)</f>
        <v>41859.75</v>
      </c>
      <c r="S2307" t="str">
        <f t="shared" ref="S2307:S2370" si="220">LEFT(N2307,SEARCH("/",N2307)-1)</f>
        <v>music</v>
      </c>
      <c r="T2307" t="str">
        <f t="shared" ref="T2307:T2370" si="221">RIGHT(N2307,LEN(N2307)-SEARCH("/",N2307))</f>
        <v>indie rock</v>
      </c>
    </row>
    <row r="2308" spans="1:20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216"/>
        <v>107</v>
      </c>
      <c r="P2308">
        <f t="shared" si="217"/>
        <v>51.19</v>
      </c>
      <c r="Q2308" s="8">
        <f t="shared" si="218"/>
        <v>40948.16815972222</v>
      </c>
      <c r="R2308" s="8">
        <f t="shared" si="219"/>
        <v>40978.16815972222</v>
      </c>
      <c r="S2308" t="str">
        <f t="shared" si="220"/>
        <v>music</v>
      </c>
      <c r="T2308" t="str">
        <f t="shared" si="221"/>
        <v>indie rock</v>
      </c>
    </row>
    <row r="2309" spans="1:20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216"/>
        <v>107</v>
      </c>
      <c r="P2309">
        <f t="shared" si="217"/>
        <v>27.94</v>
      </c>
      <c r="Q2309" s="8">
        <f t="shared" si="218"/>
        <v>41004.802465277775</v>
      </c>
      <c r="R2309" s="8">
        <f t="shared" si="219"/>
        <v>41034.802407407406</v>
      </c>
      <c r="S2309" t="str">
        <f t="shared" si="220"/>
        <v>music</v>
      </c>
      <c r="T2309" t="str">
        <f t="shared" si="221"/>
        <v>indie rock</v>
      </c>
    </row>
    <row r="2310" spans="1:20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216"/>
        <v>101</v>
      </c>
      <c r="P2310">
        <f t="shared" si="217"/>
        <v>82.5</v>
      </c>
      <c r="Q2310" s="8">
        <f t="shared" si="218"/>
        <v>41851.962916666671</v>
      </c>
      <c r="R2310" s="8">
        <f t="shared" si="219"/>
        <v>41880.041666666664</v>
      </c>
      <c r="S2310" t="str">
        <f t="shared" si="220"/>
        <v>music</v>
      </c>
      <c r="T2310" t="str">
        <f t="shared" si="221"/>
        <v>indie rock</v>
      </c>
    </row>
    <row r="2311" spans="1:20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216"/>
        <v>107</v>
      </c>
      <c r="P2311">
        <f t="shared" si="217"/>
        <v>59.82</v>
      </c>
      <c r="Q2311" s="8">
        <f t="shared" si="218"/>
        <v>41307.987696759257</v>
      </c>
      <c r="R2311" s="8">
        <f t="shared" si="219"/>
        <v>41342.987696759257</v>
      </c>
      <c r="S2311" t="str">
        <f t="shared" si="220"/>
        <v>music</v>
      </c>
      <c r="T2311" t="str">
        <f t="shared" si="221"/>
        <v>indie rock</v>
      </c>
    </row>
    <row r="2312" spans="1:20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216"/>
        <v>429</v>
      </c>
      <c r="P2312">
        <f t="shared" si="217"/>
        <v>64.819999999999993</v>
      </c>
      <c r="Q2312" s="8">
        <f t="shared" si="218"/>
        <v>41324.79415509259</v>
      </c>
      <c r="R2312" s="8">
        <f t="shared" si="219"/>
        <v>41354.752488425926</v>
      </c>
      <c r="S2312" t="str">
        <f t="shared" si="220"/>
        <v>music</v>
      </c>
      <c r="T2312" t="str">
        <f t="shared" si="221"/>
        <v>indie rock</v>
      </c>
    </row>
    <row r="2313" spans="1:20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216"/>
        <v>104</v>
      </c>
      <c r="P2313">
        <f t="shared" si="217"/>
        <v>90.1</v>
      </c>
      <c r="Q2313" s="8">
        <f t="shared" si="218"/>
        <v>41736.004502314812</v>
      </c>
      <c r="R2313" s="8">
        <f t="shared" si="219"/>
        <v>41766.004502314812</v>
      </c>
      <c r="S2313" t="str">
        <f t="shared" si="220"/>
        <v>music</v>
      </c>
      <c r="T2313" t="str">
        <f t="shared" si="221"/>
        <v>indie rock</v>
      </c>
    </row>
    <row r="2314" spans="1:20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216"/>
        <v>108</v>
      </c>
      <c r="P2314">
        <f t="shared" si="217"/>
        <v>40.96</v>
      </c>
      <c r="Q2314" s="8">
        <f t="shared" si="218"/>
        <v>41716.632847222223</v>
      </c>
      <c r="R2314" s="8">
        <f t="shared" si="219"/>
        <v>41747.958333333336</v>
      </c>
      <c r="S2314" t="str">
        <f t="shared" si="220"/>
        <v>music</v>
      </c>
      <c r="T2314" t="str">
        <f t="shared" si="221"/>
        <v>indie rock</v>
      </c>
    </row>
    <row r="2315" spans="1:20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216"/>
        <v>176</v>
      </c>
      <c r="P2315">
        <f t="shared" si="217"/>
        <v>56</v>
      </c>
      <c r="Q2315" s="8">
        <f t="shared" si="218"/>
        <v>41002.958634259259</v>
      </c>
      <c r="R2315" s="8">
        <f t="shared" si="219"/>
        <v>41032.958634259259</v>
      </c>
      <c r="S2315" t="str">
        <f t="shared" si="220"/>
        <v>music</v>
      </c>
      <c r="T2315" t="str">
        <f t="shared" si="221"/>
        <v>indie rock</v>
      </c>
    </row>
    <row r="2316" spans="1:20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216"/>
        <v>157</v>
      </c>
      <c r="P2316">
        <f t="shared" si="217"/>
        <v>37.67</v>
      </c>
      <c r="Q2316" s="8">
        <f t="shared" si="218"/>
        <v>41037.551585648151</v>
      </c>
      <c r="R2316" s="8">
        <f t="shared" si="219"/>
        <v>41067.551585648151</v>
      </c>
      <c r="S2316" t="str">
        <f t="shared" si="220"/>
        <v>music</v>
      </c>
      <c r="T2316" t="str">
        <f t="shared" si="221"/>
        <v>indie rock</v>
      </c>
    </row>
    <row r="2317" spans="1:20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216"/>
        <v>103</v>
      </c>
      <c r="P2317">
        <f t="shared" si="217"/>
        <v>40.08</v>
      </c>
      <c r="Q2317" s="8">
        <f t="shared" si="218"/>
        <v>41004.72619212963</v>
      </c>
      <c r="R2317" s="8">
        <f t="shared" si="219"/>
        <v>41034.72619212963</v>
      </c>
      <c r="S2317" t="str">
        <f t="shared" si="220"/>
        <v>music</v>
      </c>
      <c r="T2317" t="str">
        <f t="shared" si="221"/>
        <v>indie rock</v>
      </c>
    </row>
    <row r="2318" spans="1:20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216"/>
        <v>104</v>
      </c>
      <c r="P2318">
        <f t="shared" si="217"/>
        <v>78.03</v>
      </c>
      <c r="Q2318" s="8">
        <f t="shared" si="218"/>
        <v>40079.725115740745</v>
      </c>
      <c r="R2318" s="8">
        <f t="shared" si="219"/>
        <v>40156.76666666667</v>
      </c>
      <c r="S2318" t="str">
        <f t="shared" si="220"/>
        <v>music</v>
      </c>
      <c r="T2318" t="str">
        <f t="shared" si="221"/>
        <v>indie rock</v>
      </c>
    </row>
    <row r="2319" spans="1:20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216"/>
        <v>104</v>
      </c>
      <c r="P2319">
        <f t="shared" si="217"/>
        <v>18.91</v>
      </c>
      <c r="Q2319" s="8">
        <f t="shared" si="218"/>
        <v>40192.542233796295</v>
      </c>
      <c r="R2319" s="8">
        <f t="shared" si="219"/>
        <v>40224.208333333336</v>
      </c>
      <c r="S2319" t="str">
        <f t="shared" si="220"/>
        <v>music</v>
      </c>
      <c r="T2319" t="str">
        <f t="shared" si="221"/>
        <v>indie rock</v>
      </c>
    </row>
    <row r="2320" spans="1:20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216"/>
        <v>121</v>
      </c>
      <c r="P2320">
        <f t="shared" si="217"/>
        <v>37.130000000000003</v>
      </c>
      <c r="Q2320" s="8">
        <f t="shared" si="218"/>
        <v>40050.643680555557</v>
      </c>
      <c r="R2320" s="8">
        <f t="shared" si="219"/>
        <v>40082.165972222225</v>
      </c>
      <c r="S2320" t="str">
        <f t="shared" si="220"/>
        <v>music</v>
      </c>
      <c r="T2320" t="str">
        <f t="shared" si="221"/>
        <v>indie rock</v>
      </c>
    </row>
    <row r="2321" spans="1:20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216"/>
        <v>108</v>
      </c>
      <c r="P2321">
        <f t="shared" si="217"/>
        <v>41.96</v>
      </c>
      <c r="Q2321" s="8">
        <f t="shared" si="218"/>
        <v>41593.082002314812</v>
      </c>
      <c r="R2321" s="8">
        <f t="shared" si="219"/>
        <v>41623.082002314812</v>
      </c>
      <c r="S2321" t="str">
        <f t="shared" si="220"/>
        <v>music</v>
      </c>
      <c r="T2321" t="str">
        <f t="shared" si="221"/>
        <v>indie rock</v>
      </c>
    </row>
    <row r="2322" spans="1:20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216"/>
        <v>109</v>
      </c>
      <c r="P2322">
        <f t="shared" si="217"/>
        <v>61.04</v>
      </c>
      <c r="Q2322" s="8">
        <f t="shared" si="218"/>
        <v>41696.817129629628</v>
      </c>
      <c r="R2322" s="8">
        <f t="shared" si="219"/>
        <v>41731.775462962964</v>
      </c>
      <c r="S2322" t="str">
        <f t="shared" si="220"/>
        <v>music</v>
      </c>
      <c r="T2322" t="str">
        <f t="shared" si="221"/>
        <v>indie rock</v>
      </c>
    </row>
    <row r="2323" spans="1:20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216"/>
        <v>39</v>
      </c>
      <c r="P2323">
        <f t="shared" si="217"/>
        <v>64.53</v>
      </c>
      <c r="Q2323" s="8">
        <f t="shared" si="218"/>
        <v>42799.260428240741</v>
      </c>
      <c r="R2323" s="8">
        <f t="shared" si="219"/>
        <v>42829.21876157407</v>
      </c>
      <c r="S2323" t="str">
        <f t="shared" si="220"/>
        <v>food</v>
      </c>
      <c r="T2323" t="str">
        <f t="shared" si="221"/>
        <v>small batch</v>
      </c>
    </row>
    <row r="2324" spans="1:20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216"/>
        <v>3</v>
      </c>
      <c r="P2324">
        <f t="shared" si="217"/>
        <v>21.25</v>
      </c>
      <c r="Q2324" s="8">
        <f t="shared" si="218"/>
        <v>42804.895474537043</v>
      </c>
      <c r="R2324" s="8">
        <f t="shared" si="219"/>
        <v>42834.853807870371</v>
      </c>
      <c r="S2324" t="str">
        <f t="shared" si="220"/>
        <v>food</v>
      </c>
      <c r="T2324" t="str">
        <f t="shared" si="221"/>
        <v>small batch</v>
      </c>
    </row>
    <row r="2325" spans="1:20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216"/>
        <v>48</v>
      </c>
      <c r="P2325">
        <f t="shared" si="217"/>
        <v>30</v>
      </c>
      <c r="Q2325" s="8">
        <f t="shared" si="218"/>
        <v>42807.755173611105</v>
      </c>
      <c r="R2325" s="8">
        <f t="shared" si="219"/>
        <v>42814.755173611105</v>
      </c>
      <c r="S2325" t="str">
        <f t="shared" si="220"/>
        <v>food</v>
      </c>
      <c r="T2325" t="str">
        <f t="shared" si="221"/>
        <v>small batch</v>
      </c>
    </row>
    <row r="2326" spans="1:20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216"/>
        <v>21</v>
      </c>
      <c r="P2326">
        <f t="shared" si="217"/>
        <v>25.49</v>
      </c>
      <c r="Q2326" s="8">
        <f t="shared" si="218"/>
        <v>42790.885243055556</v>
      </c>
      <c r="R2326" s="8">
        <f t="shared" si="219"/>
        <v>42820.843576388885</v>
      </c>
      <c r="S2326" t="str">
        <f t="shared" si="220"/>
        <v>food</v>
      </c>
      <c r="T2326" t="str">
        <f t="shared" si="221"/>
        <v>small batch</v>
      </c>
    </row>
    <row r="2327" spans="1:20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216"/>
        <v>8</v>
      </c>
      <c r="P2327">
        <f t="shared" si="217"/>
        <v>11.43</v>
      </c>
      <c r="Q2327" s="8">
        <f t="shared" si="218"/>
        <v>42794.022349537037</v>
      </c>
      <c r="R2327" s="8">
        <f t="shared" si="219"/>
        <v>42823.980682870373</v>
      </c>
      <c r="S2327" t="str">
        <f t="shared" si="220"/>
        <v>food</v>
      </c>
      <c r="T2327" t="str">
        <f t="shared" si="221"/>
        <v>small batch</v>
      </c>
    </row>
    <row r="2328" spans="1:20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216"/>
        <v>1</v>
      </c>
      <c r="P2328">
        <f t="shared" si="217"/>
        <v>108</v>
      </c>
      <c r="Q2328" s="8">
        <f t="shared" si="218"/>
        <v>42804.034120370372</v>
      </c>
      <c r="R2328" s="8">
        <f t="shared" si="219"/>
        <v>42855.708333333328</v>
      </c>
      <c r="S2328" t="str">
        <f t="shared" si="220"/>
        <v>food</v>
      </c>
      <c r="T2328" t="str">
        <f t="shared" si="221"/>
        <v>small batch</v>
      </c>
    </row>
    <row r="2329" spans="1:20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216"/>
        <v>526</v>
      </c>
      <c r="P2329">
        <f t="shared" si="217"/>
        <v>54.88</v>
      </c>
      <c r="Q2329" s="8">
        <f t="shared" si="218"/>
        <v>41842.917129629634</v>
      </c>
      <c r="R2329" s="8">
        <f t="shared" si="219"/>
        <v>41877.917129629634</v>
      </c>
      <c r="S2329" t="str">
        <f t="shared" si="220"/>
        <v>food</v>
      </c>
      <c r="T2329" t="str">
        <f t="shared" si="221"/>
        <v>small batch</v>
      </c>
    </row>
    <row r="2330" spans="1:20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216"/>
        <v>254</v>
      </c>
      <c r="P2330">
        <f t="shared" si="217"/>
        <v>47.38</v>
      </c>
      <c r="Q2330" s="8">
        <f t="shared" si="218"/>
        <v>42139.781678240746</v>
      </c>
      <c r="R2330" s="8">
        <f t="shared" si="219"/>
        <v>42169.781678240746</v>
      </c>
      <c r="S2330" t="str">
        <f t="shared" si="220"/>
        <v>food</v>
      </c>
      <c r="T2330" t="str">
        <f t="shared" si="221"/>
        <v>small batch</v>
      </c>
    </row>
    <row r="2331" spans="1:20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216"/>
        <v>106</v>
      </c>
      <c r="P2331">
        <f t="shared" si="217"/>
        <v>211.84</v>
      </c>
      <c r="Q2331" s="8">
        <f t="shared" si="218"/>
        <v>41807.624374999999</v>
      </c>
      <c r="R2331" s="8">
        <f t="shared" si="219"/>
        <v>41837.624374999999</v>
      </c>
      <c r="S2331" t="str">
        <f t="shared" si="220"/>
        <v>food</v>
      </c>
      <c r="T2331" t="str">
        <f t="shared" si="221"/>
        <v>small batch</v>
      </c>
    </row>
    <row r="2332" spans="1:20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216"/>
        <v>102</v>
      </c>
      <c r="P2332">
        <f t="shared" si="217"/>
        <v>219.93</v>
      </c>
      <c r="Q2332" s="8">
        <f t="shared" si="218"/>
        <v>42332.89980324074</v>
      </c>
      <c r="R2332" s="8">
        <f t="shared" si="219"/>
        <v>42363</v>
      </c>
      <c r="S2332" t="str">
        <f t="shared" si="220"/>
        <v>food</v>
      </c>
      <c r="T2332" t="str">
        <f t="shared" si="221"/>
        <v>small batch</v>
      </c>
    </row>
    <row r="2333" spans="1:20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216"/>
        <v>144</v>
      </c>
      <c r="P2333">
        <f t="shared" si="217"/>
        <v>40.799999999999997</v>
      </c>
      <c r="Q2333" s="8">
        <f t="shared" si="218"/>
        <v>41839.005671296298</v>
      </c>
      <c r="R2333" s="8">
        <f t="shared" si="219"/>
        <v>41869.005671296298</v>
      </c>
      <c r="S2333" t="str">
        <f t="shared" si="220"/>
        <v>food</v>
      </c>
      <c r="T2333" t="str">
        <f t="shared" si="221"/>
        <v>small batch</v>
      </c>
    </row>
    <row r="2334" spans="1:20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216"/>
        <v>106</v>
      </c>
      <c r="P2334">
        <f t="shared" si="217"/>
        <v>75.5</v>
      </c>
      <c r="Q2334" s="8">
        <f t="shared" si="218"/>
        <v>42011.628136574072</v>
      </c>
      <c r="R2334" s="8">
        <f t="shared" si="219"/>
        <v>42041.628136574072</v>
      </c>
      <c r="S2334" t="str">
        <f t="shared" si="220"/>
        <v>food</v>
      </c>
      <c r="T2334" t="str">
        <f t="shared" si="221"/>
        <v>small batch</v>
      </c>
    </row>
    <row r="2335" spans="1:20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216"/>
        <v>212</v>
      </c>
      <c r="P2335">
        <f t="shared" si="217"/>
        <v>13.54</v>
      </c>
      <c r="Q2335" s="8">
        <f t="shared" si="218"/>
        <v>41767.650347222225</v>
      </c>
      <c r="R2335" s="8">
        <f t="shared" si="219"/>
        <v>41788.743055555555</v>
      </c>
      <c r="S2335" t="str">
        <f t="shared" si="220"/>
        <v>food</v>
      </c>
      <c r="T2335" t="str">
        <f t="shared" si="221"/>
        <v>small batch</v>
      </c>
    </row>
    <row r="2336" spans="1:20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216"/>
        <v>102</v>
      </c>
      <c r="P2336">
        <f t="shared" si="217"/>
        <v>60.87</v>
      </c>
      <c r="Q2336" s="8">
        <f t="shared" si="218"/>
        <v>41918.670115740737</v>
      </c>
      <c r="R2336" s="8">
        <f t="shared" si="219"/>
        <v>41948.731944444444</v>
      </c>
      <c r="S2336" t="str">
        <f t="shared" si="220"/>
        <v>food</v>
      </c>
      <c r="T2336" t="str">
        <f t="shared" si="221"/>
        <v>small batch</v>
      </c>
    </row>
    <row r="2337" spans="1:20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216"/>
        <v>102</v>
      </c>
      <c r="P2337">
        <f t="shared" si="217"/>
        <v>115.69</v>
      </c>
      <c r="Q2337" s="8">
        <f t="shared" si="218"/>
        <v>41771.572256944448</v>
      </c>
      <c r="R2337" s="8">
        <f t="shared" si="219"/>
        <v>41801.572256944448</v>
      </c>
      <c r="S2337" t="str">
        <f t="shared" si="220"/>
        <v>food</v>
      </c>
      <c r="T2337" t="str">
        <f t="shared" si="221"/>
        <v>small batch</v>
      </c>
    </row>
    <row r="2338" spans="1:20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216"/>
        <v>521</v>
      </c>
      <c r="P2338">
        <f t="shared" si="217"/>
        <v>48.1</v>
      </c>
      <c r="Q2338" s="8">
        <f t="shared" si="218"/>
        <v>41666.924710648149</v>
      </c>
      <c r="R2338" s="8">
        <f t="shared" si="219"/>
        <v>41706.924710648149</v>
      </c>
      <c r="S2338" t="str">
        <f t="shared" si="220"/>
        <v>food</v>
      </c>
      <c r="T2338" t="str">
        <f t="shared" si="221"/>
        <v>small batch</v>
      </c>
    </row>
    <row r="2339" spans="1:20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216"/>
        <v>111</v>
      </c>
      <c r="P2339">
        <f t="shared" si="217"/>
        <v>74.180000000000007</v>
      </c>
      <c r="Q2339" s="8">
        <f t="shared" si="218"/>
        <v>41786.640543981484</v>
      </c>
      <c r="R2339" s="8">
        <f t="shared" si="219"/>
        <v>41816.640543981484</v>
      </c>
      <c r="S2339" t="str">
        <f t="shared" si="220"/>
        <v>food</v>
      </c>
      <c r="T2339" t="str">
        <f t="shared" si="221"/>
        <v>small batch</v>
      </c>
    </row>
    <row r="2340" spans="1:20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216"/>
        <v>101</v>
      </c>
      <c r="P2340">
        <f t="shared" si="217"/>
        <v>123.35</v>
      </c>
      <c r="Q2340" s="8">
        <f t="shared" si="218"/>
        <v>41789.896805555552</v>
      </c>
      <c r="R2340" s="8">
        <f t="shared" si="219"/>
        <v>41819.896805555552</v>
      </c>
      <c r="S2340" t="str">
        <f t="shared" si="220"/>
        <v>food</v>
      </c>
      <c r="T2340" t="str">
        <f t="shared" si="221"/>
        <v>small batch</v>
      </c>
    </row>
    <row r="2341" spans="1:20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216"/>
        <v>294</v>
      </c>
      <c r="P2341">
        <f t="shared" si="217"/>
        <v>66.62</v>
      </c>
      <c r="Q2341" s="8">
        <f t="shared" si="218"/>
        <v>42692.79987268518</v>
      </c>
      <c r="R2341" s="8">
        <f t="shared" si="219"/>
        <v>42723.332638888889</v>
      </c>
      <c r="S2341" t="str">
        <f t="shared" si="220"/>
        <v>food</v>
      </c>
      <c r="T2341" t="str">
        <f t="shared" si="221"/>
        <v>small batch</v>
      </c>
    </row>
    <row r="2342" spans="1:20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216"/>
        <v>106</v>
      </c>
      <c r="P2342">
        <f t="shared" si="217"/>
        <v>104.99</v>
      </c>
      <c r="Q2342" s="8">
        <f t="shared" si="218"/>
        <v>42643.642800925925</v>
      </c>
      <c r="R2342" s="8">
        <f t="shared" si="219"/>
        <v>42673.642800925925</v>
      </c>
      <c r="S2342" t="str">
        <f t="shared" si="220"/>
        <v>food</v>
      </c>
      <c r="T2342" t="str">
        <f t="shared" si="221"/>
        <v>small batch</v>
      </c>
    </row>
    <row r="2343" spans="1:20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216"/>
        <v>0</v>
      </c>
      <c r="P2343" t="e">
        <f t="shared" si="217"/>
        <v>#DIV/0!</v>
      </c>
      <c r="Q2343" s="8">
        <f t="shared" si="218"/>
        <v>42167.813703703709</v>
      </c>
      <c r="R2343" s="8">
        <f t="shared" si="219"/>
        <v>42197.813703703709</v>
      </c>
      <c r="S2343" t="str">
        <f t="shared" si="220"/>
        <v>technology</v>
      </c>
      <c r="T2343" t="str">
        <f t="shared" si="221"/>
        <v>web</v>
      </c>
    </row>
    <row r="2344" spans="1:20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216"/>
        <v>0</v>
      </c>
      <c r="P2344" t="e">
        <f t="shared" si="217"/>
        <v>#DIV/0!</v>
      </c>
      <c r="Q2344" s="8">
        <f t="shared" si="218"/>
        <v>41897.702199074076</v>
      </c>
      <c r="R2344" s="8">
        <f t="shared" si="219"/>
        <v>41918.208333333336</v>
      </c>
      <c r="S2344" t="str">
        <f t="shared" si="220"/>
        <v>technology</v>
      </c>
      <c r="T2344" t="str">
        <f t="shared" si="221"/>
        <v>web</v>
      </c>
    </row>
    <row r="2345" spans="1:20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216"/>
        <v>3</v>
      </c>
      <c r="P2345">
        <f t="shared" si="217"/>
        <v>300</v>
      </c>
      <c r="Q2345" s="8">
        <f t="shared" si="218"/>
        <v>42327.825289351851</v>
      </c>
      <c r="R2345" s="8">
        <f t="shared" si="219"/>
        <v>42377.82430555555</v>
      </c>
      <c r="S2345" t="str">
        <f t="shared" si="220"/>
        <v>technology</v>
      </c>
      <c r="T2345" t="str">
        <f t="shared" si="221"/>
        <v>web</v>
      </c>
    </row>
    <row r="2346" spans="1:20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216"/>
        <v>0</v>
      </c>
      <c r="P2346">
        <f t="shared" si="217"/>
        <v>1</v>
      </c>
      <c r="Q2346" s="8">
        <f t="shared" si="218"/>
        <v>42515.727650462963</v>
      </c>
      <c r="R2346" s="8">
        <f t="shared" si="219"/>
        <v>42545.727650462963</v>
      </c>
      <c r="S2346" t="str">
        <f t="shared" si="220"/>
        <v>technology</v>
      </c>
      <c r="T2346" t="str">
        <f t="shared" si="221"/>
        <v>web</v>
      </c>
    </row>
    <row r="2347" spans="1:20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216"/>
        <v>0</v>
      </c>
      <c r="P2347" t="e">
        <f t="shared" si="217"/>
        <v>#DIV/0!</v>
      </c>
      <c r="Q2347" s="8">
        <f t="shared" si="218"/>
        <v>42060.001805555556</v>
      </c>
      <c r="R2347" s="8">
        <f t="shared" si="219"/>
        <v>42094.985416666663</v>
      </c>
      <c r="S2347" t="str">
        <f t="shared" si="220"/>
        <v>technology</v>
      </c>
      <c r="T2347" t="str">
        <f t="shared" si="221"/>
        <v>web</v>
      </c>
    </row>
    <row r="2348" spans="1:20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216"/>
        <v>0</v>
      </c>
      <c r="P2348">
        <f t="shared" si="217"/>
        <v>13</v>
      </c>
      <c r="Q2348" s="8">
        <f t="shared" si="218"/>
        <v>42615.79896990741</v>
      </c>
      <c r="R2348" s="8">
        <f t="shared" si="219"/>
        <v>42660.79896990741</v>
      </c>
      <c r="S2348" t="str">
        <f t="shared" si="220"/>
        <v>technology</v>
      </c>
      <c r="T2348" t="str">
        <f t="shared" si="221"/>
        <v>web</v>
      </c>
    </row>
    <row r="2349" spans="1:20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216"/>
        <v>2</v>
      </c>
      <c r="P2349">
        <f t="shared" si="217"/>
        <v>15</v>
      </c>
      <c r="Q2349" s="8">
        <f t="shared" si="218"/>
        <v>42577.607361111113</v>
      </c>
      <c r="R2349" s="8">
        <f t="shared" si="219"/>
        <v>42607.607361111113</v>
      </c>
      <c r="S2349" t="str">
        <f t="shared" si="220"/>
        <v>technology</v>
      </c>
      <c r="T2349" t="str">
        <f t="shared" si="221"/>
        <v>web</v>
      </c>
    </row>
    <row r="2350" spans="1:20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216"/>
        <v>0</v>
      </c>
      <c r="P2350">
        <f t="shared" si="217"/>
        <v>54</v>
      </c>
      <c r="Q2350" s="8">
        <f t="shared" si="218"/>
        <v>42360.932152777779</v>
      </c>
      <c r="R2350" s="8">
        <f t="shared" si="219"/>
        <v>42420.932152777779</v>
      </c>
      <c r="S2350" t="str">
        <f t="shared" si="220"/>
        <v>technology</v>
      </c>
      <c r="T2350" t="str">
        <f t="shared" si="221"/>
        <v>web</v>
      </c>
    </row>
    <row r="2351" spans="1:20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216"/>
        <v>0</v>
      </c>
      <c r="P2351" t="e">
        <f t="shared" si="217"/>
        <v>#DIV/0!</v>
      </c>
      <c r="Q2351" s="8">
        <f t="shared" si="218"/>
        <v>42198.775787037041</v>
      </c>
      <c r="R2351" s="8">
        <f t="shared" si="219"/>
        <v>42227.775787037041</v>
      </c>
      <c r="S2351" t="str">
        <f t="shared" si="220"/>
        <v>technology</v>
      </c>
      <c r="T2351" t="str">
        <f t="shared" si="221"/>
        <v>web</v>
      </c>
    </row>
    <row r="2352" spans="1:20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216"/>
        <v>0</v>
      </c>
      <c r="P2352" t="e">
        <f t="shared" si="217"/>
        <v>#DIV/0!</v>
      </c>
      <c r="Q2352" s="8">
        <f t="shared" si="218"/>
        <v>42708.842245370368</v>
      </c>
      <c r="R2352" s="8">
        <f t="shared" si="219"/>
        <v>42738.842245370368</v>
      </c>
      <c r="S2352" t="str">
        <f t="shared" si="220"/>
        <v>technology</v>
      </c>
      <c r="T2352" t="str">
        <f t="shared" si="221"/>
        <v>web</v>
      </c>
    </row>
    <row r="2353" spans="1:20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216"/>
        <v>1</v>
      </c>
      <c r="P2353">
        <f t="shared" si="217"/>
        <v>15.43</v>
      </c>
      <c r="Q2353" s="8">
        <f t="shared" si="218"/>
        <v>42094.101145833338</v>
      </c>
      <c r="R2353" s="8">
        <f t="shared" si="219"/>
        <v>42124.101145833338</v>
      </c>
      <c r="S2353" t="str">
        <f t="shared" si="220"/>
        <v>technology</v>
      </c>
      <c r="T2353" t="str">
        <f t="shared" si="221"/>
        <v>web</v>
      </c>
    </row>
    <row r="2354" spans="1:20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216"/>
        <v>0</v>
      </c>
      <c r="P2354" t="e">
        <f t="shared" si="217"/>
        <v>#DIV/0!</v>
      </c>
      <c r="Q2354" s="8">
        <f t="shared" si="218"/>
        <v>42101.633703703701</v>
      </c>
      <c r="R2354" s="8">
        <f t="shared" si="219"/>
        <v>42161.633703703701</v>
      </c>
      <c r="S2354" t="str">
        <f t="shared" si="220"/>
        <v>technology</v>
      </c>
      <c r="T2354" t="str">
        <f t="shared" si="221"/>
        <v>web</v>
      </c>
    </row>
    <row r="2355" spans="1:20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216"/>
        <v>0</v>
      </c>
      <c r="P2355" t="e">
        <f t="shared" si="217"/>
        <v>#DIV/0!</v>
      </c>
      <c r="Q2355" s="8">
        <f t="shared" si="218"/>
        <v>42103.676180555558</v>
      </c>
      <c r="R2355" s="8">
        <f t="shared" si="219"/>
        <v>42115.676180555558</v>
      </c>
      <c r="S2355" t="str">
        <f t="shared" si="220"/>
        <v>technology</v>
      </c>
      <c r="T2355" t="str">
        <f t="shared" si="221"/>
        <v>web</v>
      </c>
    </row>
    <row r="2356" spans="1:20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216"/>
        <v>0</v>
      </c>
      <c r="P2356">
        <f t="shared" si="217"/>
        <v>25</v>
      </c>
      <c r="Q2356" s="8">
        <f t="shared" si="218"/>
        <v>41954.722916666666</v>
      </c>
      <c r="R2356" s="8">
        <f t="shared" si="219"/>
        <v>42014.722916666666</v>
      </c>
      <c r="S2356" t="str">
        <f t="shared" si="220"/>
        <v>technology</v>
      </c>
      <c r="T2356" t="str">
        <f t="shared" si="221"/>
        <v>web</v>
      </c>
    </row>
    <row r="2357" spans="1:20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216"/>
        <v>1</v>
      </c>
      <c r="P2357">
        <f t="shared" si="217"/>
        <v>27.5</v>
      </c>
      <c r="Q2357" s="8">
        <f t="shared" si="218"/>
        <v>42096.918240740735</v>
      </c>
      <c r="R2357" s="8">
        <f t="shared" si="219"/>
        <v>42126.918240740735</v>
      </c>
      <c r="S2357" t="str">
        <f t="shared" si="220"/>
        <v>technology</v>
      </c>
      <c r="T2357" t="str">
        <f t="shared" si="221"/>
        <v>web</v>
      </c>
    </row>
    <row r="2358" spans="1:20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216"/>
        <v>0</v>
      </c>
      <c r="P2358" t="e">
        <f t="shared" si="217"/>
        <v>#DIV/0!</v>
      </c>
      <c r="Q2358" s="8">
        <f t="shared" si="218"/>
        <v>42130.78361111111</v>
      </c>
      <c r="R2358" s="8">
        <f t="shared" si="219"/>
        <v>42160.78361111111</v>
      </c>
      <c r="S2358" t="str">
        <f t="shared" si="220"/>
        <v>technology</v>
      </c>
      <c r="T2358" t="str">
        <f t="shared" si="221"/>
        <v>web</v>
      </c>
    </row>
    <row r="2359" spans="1:20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216"/>
        <v>0</v>
      </c>
      <c r="P2359" t="e">
        <f t="shared" si="217"/>
        <v>#DIV/0!</v>
      </c>
      <c r="Q2359" s="8">
        <f t="shared" si="218"/>
        <v>42264.620115740734</v>
      </c>
      <c r="R2359" s="8">
        <f t="shared" si="219"/>
        <v>42294.620115740734</v>
      </c>
      <c r="S2359" t="str">
        <f t="shared" si="220"/>
        <v>technology</v>
      </c>
      <c r="T2359" t="str">
        <f t="shared" si="221"/>
        <v>web</v>
      </c>
    </row>
    <row r="2360" spans="1:20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216"/>
        <v>0</v>
      </c>
      <c r="P2360" t="e">
        <f t="shared" si="217"/>
        <v>#DIV/0!</v>
      </c>
      <c r="Q2360" s="8">
        <f t="shared" si="218"/>
        <v>41978.930972222224</v>
      </c>
      <c r="R2360" s="8">
        <f t="shared" si="219"/>
        <v>42035.027083333334</v>
      </c>
      <c r="S2360" t="str">
        <f t="shared" si="220"/>
        <v>technology</v>
      </c>
      <c r="T2360" t="str">
        <f t="shared" si="221"/>
        <v>web</v>
      </c>
    </row>
    <row r="2361" spans="1:20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216"/>
        <v>15</v>
      </c>
      <c r="P2361">
        <f t="shared" si="217"/>
        <v>367</v>
      </c>
      <c r="Q2361" s="8">
        <f t="shared" si="218"/>
        <v>42159.649583333332</v>
      </c>
      <c r="R2361" s="8">
        <f t="shared" si="219"/>
        <v>42219.649583333332</v>
      </c>
      <c r="S2361" t="str">
        <f t="shared" si="220"/>
        <v>technology</v>
      </c>
      <c r="T2361" t="str">
        <f t="shared" si="221"/>
        <v>web</v>
      </c>
    </row>
    <row r="2362" spans="1:20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216"/>
        <v>0</v>
      </c>
      <c r="P2362">
        <f t="shared" si="217"/>
        <v>2</v>
      </c>
      <c r="Q2362" s="8">
        <f t="shared" si="218"/>
        <v>42377.70694444445</v>
      </c>
      <c r="R2362" s="8">
        <f t="shared" si="219"/>
        <v>42407.70694444445</v>
      </c>
      <c r="S2362" t="str">
        <f t="shared" si="220"/>
        <v>technology</v>
      </c>
      <c r="T2362" t="str">
        <f t="shared" si="221"/>
        <v>web</v>
      </c>
    </row>
    <row r="2363" spans="1:20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216"/>
        <v>0</v>
      </c>
      <c r="P2363" t="e">
        <f t="shared" si="217"/>
        <v>#DIV/0!</v>
      </c>
      <c r="Q2363" s="8">
        <f t="shared" si="218"/>
        <v>42466.858888888892</v>
      </c>
      <c r="R2363" s="8">
        <f t="shared" si="219"/>
        <v>42490.916666666672</v>
      </c>
      <c r="S2363" t="str">
        <f t="shared" si="220"/>
        <v>technology</v>
      </c>
      <c r="T2363" t="str">
        <f t="shared" si="221"/>
        <v>web</v>
      </c>
    </row>
    <row r="2364" spans="1:20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216"/>
        <v>29</v>
      </c>
      <c r="P2364">
        <f t="shared" si="217"/>
        <v>60</v>
      </c>
      <c r="Q2364" s="8">
        <f t="shared" si="218"/>
        <v>41954.688310185185</v>
      </c>
      <c r="R2364" s="8">
        <f t="shared" si="219"/>
        <v>41984.688310185185</v>
      </c>
      <c r="S2364" t="str">
        <f t="shared" si="220"/>
        <v>technology</v>
      </c>
      <c r="T2364" t="str">
        <f t="shared" si="221"/>
        <v>web</v>
      </c>
    </row>
    <row r="2365" spans="1:20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216"/>
        <v>0</v>
      </c>
      <c r="P2365" t="e">
        <f t="shared" si="217"/>
        <v>#DIV/0!</v>
      </c>
      <c r="Q2365" s="8">
        <f t="shared" si="218"/>
        <v>42322.011574074073</v>
      </c>
      <c r="R2365" s="8">
        <f t="shared" si="219"/>
        <v>42367.011574074073</v>
      </c>
      <c r="S2365" t="str">
        <f t="shared" si="220"/>
        <v>technology</v>
      </c>
      <c r="T2365" t="str">
        <f t="shared" si="221"/>
        <v>web</v>
      </c>
    </row>
    <row r="2366" spans="1:20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216"/>
        <v>0</v>
      </c>
      <c r="P2366" t="e">
        <f t="shared" si="217"/>
        <v>#DIV/0!</v>
      </c>
      <c r="Q2366" s="8">
        <f t="shared" si="218"/>
        <v>42248.934675925921</v>
      </c>
      <c r="R2366" s="8">
        <f t="shared" si="219"/>
        <v>42303.934675925921</v>
      </c>
      <c r="S2366" t="str">
        <f t="shared" si="220"/>
        <v>technology</v>
      </c>
      <c r="T2366" t="str">
        <f t="shared" si="221"/>
        <v>web</v>
      </c>
    </row>
    <row r="2367" spans="1:20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216"/>
        <v>0</v>
      </c>
      <c r="P2367" t="e">
        <f t="shared" si="217"/>
        <v>#DIV/0!</v>
      </c>
      <c r="Q2367" s="8">
        <f t="shared" si="218"/>
        <v>42346.736400462964</v>
      </c>
      <c r="R2367" s="8">
        <f t="shared" si="219"/>
        <v>42386.958333333328</v>
      </c>
      <c r="S2367" t="str">
        <f t="shared" si="220"/>
        <v>technology</v>
      </c>
      <c r="T2367" t="str">
        <f t="shared" si="221"/>
        <v>web</v>
      </c>
    </row>
    <row r="2368" spans="1:20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216"/>
        <v>11</v>
      </c>
      <c r="P2368">
        <f t="shared" si="217"/>
        <v>97.41</v>
      </c>
      <c r="Q2368" s="8">
        <f t="shared" si="218"/>
        <v>42268.531631944439</v>
      </c>
      <c r="R2368" s="8">
        <f t="shared" si="219"/>
        <v>42298.531631944439</v>
      </c>
      <c r="S2368" t="str">
        <f t="shared" si="220"/>
        <v>technology</v>
      </c>
      <c r="T2368" t="str">
        <f t="shared" si="221"/>
        <v>web</v>
      </c>
    </row>
    <row r="2369" spans="1:20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216"/>
        <v>1</v>
      </c>
      <c r="P2369">
        <f t="shared" si="217"/>
        <v>47.86</v>
      </c>
      <c r="Q2369" s="8">
        <f t="shared" si="218"/>
        <v>42425.970092592594</v>
      </c>
      <c r="R2369" s="8">
        <f t="shared" si="219"/>
        <v>42485.928425925929</v>
      </c>
      <c r="S2369" t="str">
        <f t="shared" si="220"/>
        <v>technology</v>
      </c>
      <c r="T2369" t="str">
        <f t="shared" si="221"/>
        <v>web</v>
      </c>
    </row>
    <row r="2370" spans="1:20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216"/>
        <v>0</v>
      </c>
      <c r="P2370">
        <f t="shared" si="217"/>
        <v>50</v>
      </c>
      <c r="Q2370" s="8">
        <f t="shared" si="218"/>
        <v>42063.721817129626</v>
      </c>
      <c r="R2370" s="8">
        <f t="shared" si="219"/>
        <v>42108.680150462969</v>
      </c>
      <c r="S2370" t="str">
        <f t="shared" si="220"/>
        <v>technology</v>
      </c>
      <c r="T2370" t="str">
        <f t="shared" si="221"/>
        <v>web</v>
      </c>
    </row>
    <row r="2371" spans="1:20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222">ROUND(E2371/D2371*100,0)</f>
        <v>0</v>
      </c>
      <c r="P2371" t="e">
        <f t="shared" ref="P2371:P2434" si="223">ROUND(E2371/L2371,2)</f>
        <v>#DIV/0!</v>
      </c>
      <c r="Q2371" s="8">
        <f t="shared" ref="Q2371:Q2434" si="224">(((J2371/60)/60)/24)+DATE(1970,1,1)</f>
        <v>42380.812627314815</v>
      </c>
      <c r="R2371" s="8">
        <f t="shared" ref="R2371:R2434" si="225">(((I2371/60)/60)/24)+DATE(1970,1,1)</f>
        <v>42410.812627314815</v>
      </c>
      <c r="S2371" t="str">
        <f t="shared" ref="S2371:S2434" si="226">LEFT(N2371,SEARCH("/",N2371)-1)</f>
        <v>technology</v>
      </c>
      <c r="T2371" t="str">
        <f t="shared" ref="T2371:T2434" si="227">RIGHT(N2371,LEN(N2371)-SEARCH("/",N2371))</f>
        <v>web</v>
      </c>
    </row>
    <row r="2372" spans="1:20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222"/>
        <v>0</v>
      </c>
      <c r="P2372">
        <f t="shared" si="223"/>
        <v>20.5</v>
      </c>
      <c r="Q2372" s="8">
        <f t="shared" si="224"/>
        <v>41961.18913194444</v>
      </c>
      <c r="R2372" s="8">
        <f t="shared" si="225"/>
        <v>41991.18913194444</v>
      </c>
      <c r="S2372" t="str">
        <f t="shared" si="226"/>
        <v>technology</v>
      </c>
      <c r="T2372" t="str">
        <f t="shared" si="227"/>
        <v>web</v>
      </c>
    </row>
    <row r="2373" spans="1:20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222"/>
        <v>0</v>
      </c>
      <c r="P2373" t="e">
        <f t="shared" si="223"/>
        <v>#DIV/0!</v>
      </c>
      <c r="Q2373" s="8">
        <f t="shared" si="224"/>
        <v>42150.777731481481</v>
      </c>
      <c r="R2373" s="8">
        <f t="shared" si="225"/>
        <v>42180.777731481481</v>
      </c>
      <c r="S2373" t="str">
        <f t="shared" si="226"/>
        <v>technology</v>
      </c>
      <c r="T2373" t="str">
        <f t="shared" si="227"/>
        <v>web</v>
      </c>
    </row>
    <row r="2374" spans="1:20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222"/>
        <v>3</v>
      </c>
      <c r="P2374">
        <f t="shared" si="223"/>
        <v>30</v>
      </c>
      <c r="Q2374" s="8">
        <f t="shared" si="224"/>
        <v>42088.069108796291</v>
      </c>
      <c r="R2374" s="8">
        <f t="shared" si="225"/>
        <v>42118.069108796291</v>
      </c>
      <c r="S2374" t="str">
        <f t="shared" si="226"/>
        <v>technology</v>
      </c>
      <c r="T2374" t="str">
        <f t="shared" si="227"/>
        <v>web</v>
      </c>
    </row>
    <row r="2375" spans="1:20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222"/>
        <v>0</v>
      </c>
      <c r="P2375">
        <f t="shared" si="223"/>
        <v>50</v>
      </c>
      <c r="Q2375" s="8">
        <f t="shared" si="224"/>
        <v>42215.662314814821</v>
      </c>
      <c r="R2375" s="8">
        <f t="shared" si="225"/>
        <v>42245.662314814821</v>
      </c>
      <c r="S2375" t="str">
        <f t="shared" si="226"/>
        <v>technology</v>
      </c>
      <c r="T2375" t="str">
        <f t="shared" si="227"/>
        <v>web</v>
      </c>
    </row>
    <row r="2376" spans="1:20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222"/>
        <v>0</v>
      </c>
      <c r="P2376">
        <f t="shared" si="223"/>
        <v>10</v>
      </c>
      <c r="Q2376" s="8">
        <f t="shared" si="224"/>
        <v>42017.843287037031</v>
      </c>
      <c r="R2376" s="8">
        <f t="shared" si="225"/>
        <v>42047.843287037031</v>
      </c>
      <c r="S2376" t="str">
        <f t="shared" si="226"/>
        <v>technology</v>
      </c>
      <c r="T2376" t="str">
        <f t="shared" si="227"/>
        <v>web</v>
      </c>
    </row>
    <row r="2377" spans="1:20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222"/>
        <v>0</v>
      </c>
      <c r="P2377" t="e">
        <f t="shared" si="223"/>
        <v>#DIV/0!</v>
      </c>
      <c r="Q2377" s="8">
        <f t="shared" si="224"/>
        <v>42592.836076388892</v>
      </c>
      <c r="R2377" s="8">
        <f t="shared" si="225"/>
        <v>42622.836076388892</v>
      </c>
      <c r="S2377" t="str">
        <f t="shared" si="226"/>
        <v>technology</v>
      </c>
      <c r="T2377" t="str">
        <f t="shared" si="227"/>
        <v>web</v>
      </c>
    </row>
    <row r="2378" spans="1:20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222"/>
        <v>11</v>
      </c>
      <c r="P2378">
        <f t="shared" si="223"/>
        <v>81.58</v>
      </c>
      <c r="Q2378" s="8">
        <f t="shared" si="224"/>
        <v>42318.925532407404</v>
      </c>
      <c r="R2378" s="8">
        <f t="shared" si="225"/>
        <v>42348.925532407404</v>
      </c>
      <c r="S2378" t="str">
        <f t="shared" si="226"/>
        <v>technology</v>
      </c>
      <c r="T2378" t="str">
        <f t="shared" si="227"/>
        <v>web</v>
      </c>
    </row>
    <row r="2379" spans="1:20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222"/>
        <v>0</v>
      </c>
      <c r="P2379" t="e">
        <f t="shared" si="223"/>
        <v>#DIV/0!</v>
      </c>
      <c r="Q2379" s="8">
        <f t="shared" si="224"/>
        <v>42669.870173611111</v>
      </c>
      <c r="R2379" s="8">
        <f t="shared" si="225"/>
        <v>42699.911840277782</v>
      </c>
      <c r="S2379" t="str">
        <f t="shared" si="226"/>
        <v>technology</v>
      </c>
      <c r="T2379" t="str">
        <f t="shared" si="227"/>
        <v>web</v>
      </c>
    </row>
    <row r="2380" spans="1:20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222"/>
        <v>0</v>
      </c>
      <c r="P2380" t="e">
        <f t="shared" si="223"/>
        <v>#DIV/0!</v>
      </c>
      <c r="Q2380" s="8">
        <f t="shared" si="224"/>
        <v>42213.013078703705</v>
      </c>
      <c r="R2380" s="8">
        <f t="shared" si="225"/>
        <v>42242.013078703705</v>
      </c>
      <c r="S2380" t="str">
        <f t="shared" si="226"/>
        <v>technology</v>
      </c>
      <c r="T2380" t="str">
        <f t="shared" si="227"/>
        <v>web</v>
      </c>
    </row>
    <row r="2381" spans="1:20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222"/>
        <v>0</v>
      </c>
      <c r="P2381" t="e">
        <f t="shared" si="223"/>
        <v>#DIV/0!</v>
      </c>
      <c r="Q2381" s="8">
        <f t="shared" si="224"/>
        <v>42237.016388888893</v>
      </c>
      <c r="R2381" s="8">
        <f t="shared" si="225"/>
        <v>42282.016388888893</v>
      </c>
      <c r="S2381" t="str">
        <f t="shared" si="226"/>
        <v>technology</v>
      </c>
      <c r="T2381" t="str">
        <f t="shared" si="227"/>
        <v>web</v>
      </c>
    </row>
    <row r="2382" spans="1:20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222"/>
        <v>0</v>
      </c>
      <c r="P2382">
        <f t="shared" si="223"/>
        <v>18.329999999999998</v>
      </c>
      <c r="Q2382" s="8">
        <f t="shared" si="224"/>
        <v>42248.793310185181</v>
      </c>
      <c r="R2382" s="8">
        <f t="shared" si="225"/>
        <v>42278.793310185181</v>
      </c>
      <c r="S2382" t="str">
        <f t="shared" si="226"/>
        <v>technology</v>
      </c>
      <c r="T2382" t="str">
        <f t="shared" si="227"/>
        <v>web</v>
      </c>
    </row>
    <row r="2383" spans="1:20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222"/>
        <v>2</v>
      </c>
      <c r="P2383">
        <f t="shared" si="223"/>
        <v>224.43</v>
      </c>
      <c r="Q2383" s="8">
        <f t="shared" si="224"/>
        <v>42074.935740740737</v>
      </c>
      <c r="R2383" s="8">
        <f t="shared" si="225"/>
        <v>42104.935740740737</v>
      </c>
      <c r="S2383" t="str">
        <f t="shared" si="226"/>
        <v>technology</v>
      </c>
      <c r="T2383" t="str">
        <f t="shared" si="227"/>
        <v>web</v>
      </c>
    </row>
    <row r="2384" spans="1:20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222"/>
        <v>3</v>
      </c>
      <c r="P2384">
        <f t="shared" si="223"/>
        <v>37.5</v>
      </c>
      <c r="Q2384" s="8">
        <f t="shared" si="224"/>
        <v>42195.187534722223</v>
      </c>
      <c r="R2384" s="8">
        <f t="shared" si="225"/>
        <v>42220.187534722223</v>
      </c>
      <c r="S2384" t="str">
        <f t="shared" si="226"/>
        <v>technology</v>
      </c>
      <c r="T2384" t="str">
        <f t="shared" si="227"/>
        <v>web</v>
      </c>
    </row>
    <row r="2385" spans="1:20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222"/>
        <v>4</v>
      </c>
      <c r="P2385">
        <f t="shared" si="223"/>
        <v>145</v>
      </c>
      <c r="Q2385" s="8">
        <f t="shared" si="224"/>
        <v>42027.056793981479</v>
      </c>
      <c r="R2385" s="8">
        <f t="shared" si="225"/>
        <v>42057.056793981479</v>
      </c>
      <c r="S2385" t="str">
        <f t="shared" si="226"/>
        <v>technology</v>
      </c>
      <c r="T2385" t="str">
        <f t="shared" si="227"/>
        <v>web</v>
      </c>
    </row>
    <row r="2386" spans="1:20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222"/>
        <v>1</v>
      </c>
      <c r="P2386">
        <f t="shared" si="223"/>
        <v>1</v>
      </c>
      <c r="Q2386" s="8">
        <f t="shared" si="224"/>
        <v>41927.067627314813</v>
      </c>
      <c r="R2386" s="8">
        <f t="shared" si="225"/>
        <v>41957.109293981484</v>
      </c>
      <c r="S2386" t="str">
        <f t="shared" si="226"/>
        <v>technology</v>
      </c>
      <c r="T2386" t="str">
        <f t="shared" si="227"/>
        <v>web</v>
      </c>
    </row>
    <row r="2387" spans="1:20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222"/>
        <v>1</v>
      </c>
      <c r="P2387">
        <f t="shared" si="223"/>
        <v>112.57</v>
      </c>
      <c r="Q2387" s="8">
        <f t="shared" si="224"/>
        <v>42191.70175925926</v>
      </c>
      <c r="R2387" s="8">
        <f t="shared" si="225"/>
        <v>42221.70175925926</v>
      </c>
      <c r="S2387" t="str">
        <f t="shared" si="226"/>
        <v>technology</v>
      </c>
      <c r="T2387" t="str">
        <f t="shared" si="227"/>
        <v>web</v>
      </c>
    </row>
    <row r="2388" spans="1:20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222"/>
        <v>0</v>
      </c>
      <c r="P2388" t="e">
        <f t="shared" si="223"/>
        <v>#DIV/0!</v>
      </c>
      <c r="Q2388" s="8">
        <f t="shared" si="224"/>
        <v>41954.838240740741</v>
      </c>
      <c r="R2388" s="8">
        <f t="shared" si="225"/>
        <v>42014.838240740741</v>
      </c>
      <c r="S2388" t="str">
        <f t="shared" si="226"/>
        <v>technology</v>
      </c>
      <c r="T2388" t="str">
        <f t="shared" si="227"/>
        <v>web</v>
      </c>
    </row>
    <row r="2389" spans="1:20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222"/>
        <v>1</v>
      </c>
      <c r="P2389">
        <f t="shared" si="223"/>
        <v>342</v>
      </c>
      <c r="Q2389" s="8">
        <f t="shared" si="224"/>
        <v>42528.626620370371</v>
      </c>
      <c r="R2389" s="8">
        <f t="shared" si="225"/>
        <v>42573.626620370371</v>
      </c>
      <c r="S2389" t="str">
        <f t="shared" si="226"/>
        <v>technology</v>
      </c>
      <c r="T2389" t="str">
        <f t="shared" si="227"/>
        <v>web</v>
      </c>
    </row>
    <row r="2390" spans="1:20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222"/>
        <v>1</v>
      </c>
      <c r="P2390">
        <f t="shared" si="223"/>
        <v>57.88</v>
      </c>
      <c r="Q2390" s="8">
        <f t="shared" si="224"/>
        <v>41989.853692129633</v>
      </c>
      <c r="R2390" s="8">
        <f t="shared" si="225"/>
        <v>42019.811805555553</v>
      </c>
      <c r="S2390" t="str">
        <f t="shared" si="226"/>
        <v>technology</v>
      </c>
      <c r="T2390" t="str">
        <f t="shared" si="227"/>
        <v>web</v>
      </c>
    </row>
    <row r="2391" spans="1:20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222"/>
        <v>0</v>
      </c>
      <c r="P2391">
        <f t="shared" si="223"/>
        <v>30</v>
      </c>
      <c r="Q2391" s="8">
        <f t="shared" si="224"/>
        <v>42179.653379629628</v>
      </c>
      <c r="R2391" s="8">
        <f t="shared" si="225"/>
        <v>42210.915972222225</v>
      </c>
      <c r="S2391" t="str">
        <f t="shared" si="226"/>
        <v>technology</v>
      </c>
      <c r="T2391" t="str">
        <f t="shared" si="227"/>
        <v>web</v>
      </c>
    </row>
    <row r="2392" spans="1:20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222"/>
        <v>0</v>
      </c>
      <c r="P2392" t="e">
        <f t="shared" si="223"/>
        <v>#DIV/0!</v>
      </c>
      <c r="Q2392" s="8">
        <f t="shared" si="224"/>
        <v>41968.262314814812</v>
      </c>
      <c r="R2392" s="8">
        <f t="shared" si="225"/>
        <v>42008.262314814812</v>
      </c>
      <c r="S2392" t="str">
        <f t="shared" si="226"/>
        <v>technology</v>
      </c>
      <c r="T2392" t="str">
        <f t="shared" si="227"/>
        <v>web</v>
      </c>
    </row>
    <row r="2393" spans="1:20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222"/>
        <v>0</v>
      </c>
      <c r="P2393">
        <f t="shared" si="223"/>
        <v>25</v>
      </c>
      <c r="Q2393" s="8">
        <f t="shared" si="224"/>
        <v>42064.794490740736</v>
      </c>
      <c r="R2393" s="8">
        <f t="shared" si="225"/>
        <v>42094.752824074079</v>
      </c>
      <c r="S2393" t="str">
        <f t="shared" si="226"/>
        <v>technology</v>
      </c>
      <c r="T2393" t="str">
        <f t="shared" si="227"/>
        <v>web</v>
      </c>
    </row>
    <row r="2394" spans="1:20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222"/>
        <v>0</v>
      </c>
      <c r="P2394" t="e">
        <f t="shared" si="223"/>
        <v>#DIV/0!</v>
      </c>
      <c r="Q2394" s="8">
        <f t="shared" si="224"/>
        <v>42276.120636574073</v>
      </c>
      <c r="R2394" s="8">
        <f t="shared" si="225"/>
        <v>42306.120636574073</v>
      </c>
      <c r="S2394" t="str">
        <f t="shared" si="226"/>
        <v>technology</v>
      </c>
      <c r="T2394" t="str">
        <f t="shared" si="227"/>
        <v>web</v>
      </c>
    </row>
    <row r="2395" spans="1:20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222"/>
        <v>0</v>
      </c>
      <c r="P2395">
        <f t="shared" si="223"/>
        <v>50</v>
      </c>
      <c r="Q2395" s="8">
        <f t="shared" si="224"/>
        <v>42194.648344907408</v>
      </c>
      <c r="R2395" s="8">
        <f t="shared" si="225"/>
        <v>42224.648344907408</v>
      </c>
      <c r="S2395" t="str">
        <f t="shared" si="226"/>
        <v>technology</v>
      </c>
      <c r="T2395" t="str">
        <f t="shared" si="227"/>
        <v>web</v>
      </c>
    </row>
    <row r="2396" spans="1:20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222"/>
        <v>0</v>
      </c>
      <c r="P2396">
        <f t="shared" si="223"/>
        <v>1.5</v>
      </c>
      <c r="Q2396" s="8">
        <f t="shared" si="224"/>
        <v>42031.362187499995</v>
      </c>
      <c r="R2396" s="8">
        <f t="shared" si="225"/>
        <v>42061.362187499995</v>
      </c>
      <c r="S2396" t="str">
        <f t="shared" si="226"/>
        <v>technology</v>
      </c>
      <c r="T2396" t="str">
        <f t="shared" si="227"/>
        <v>web</v>
      </c>
    </row>
    <row r="2397" spans="1:20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222"/>
        <v>0</v>
      </c>
      <c r="P2397" t="e">
        <f t="shared" si="223"/>
        <v>#DIV/0!</v>
      </c>
      <c r="Q2397" s="8">
        <f t="shared" si="224"/>
        <v>42717.121377314819</v>
      </c>
      <c r="R2397" s="8">
        <f t="shared" si="225"/>
        <v>42745.372916666667</v>
      </c>
      <c r="S2397" t="str">
        <f t="shared" si="226"/>
        <v>technology</v>
      </c>
      <c r="T2397" t="str">
        <f t="shared" si="227"/>
        <v>web</v>
      </c>
    </row>
    <row r="2398" spans="1:20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222"/>
        <v>0</v>
      </c>
      <c r="P2398">
        <f t="shared" si="223"/>
        <v>10</v>
      </c>
      <c r="Q2398" s="8">
        <f t="shared" si="224"/>
        <v>42262.849050925928</v>
      </c>
      <c r="R2398" s="8">
        <f t="shared" si="225"/>
        <v>42292.849050925928</v>
      </c>
      <c r="S2398" t="str">
        <f t="shared" si="226"/>
        <v>technology</v>
      </c>
      <c r="T2398" t="str">
        <f t="shared" si="227"/>
        <v>web</v>
      </c>
    </row>
    <row r="2399" spans="1:20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222"/>
        <v>0</v>
      </c>
      <c r="P2399" t="e">
        <f t="shared" si="223"/>
        <v>#DIV/0!</v>
      </c>
      <c r="Q2399" s="8">
        <f t="shared" si="224"/>
        <v>41976.88490740741</v>
      </c>
      <c r="R2399" s="8">
        <f t="shared" si="225"/>
        <v>42006.88490740741</v>
      </c>
      <c r="S2399" t="str">
        <f t="shared" si="226"/>
        <v>technology</v>
      </c>
      <c r="T2399" t="str">
        <f t="shared" si="227"/>
        <v>web</v>
      </c>
    </row>
    <row r="2400" spans="1:20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222"/>
        <v>0</v>
      </c>
      <c r="P2400" t="e">
        <f t="shared" si="223"/>
        <v>#DIV/0!</v>
      </c>
      <c r="Q2400" s="8">
        <f t="shared" si="224"/>
        <v>42157.916481481487</v>
      </c>
      <c r="R2400" s="8">
        <f t="shared" si="225"/>
        <v>42187.916481481487</v>
      </c>
      <c r="S2400" t="str">
        <f t="shared" si="226"/>
        <v>technology</v>
      </c>
      <c r="T2400" t="str">
        <f t="shared" si="227"/>
        <v>web</v>
      </c>
    </row>
    <row r="2401" spans="1:20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222"/>
        <v>0</v>
      </c>
      <c r="P2401" t="e">
        <f t="shared" si="223"/>
        <v>#DIV/0!</v>
      </c>
      <c r="Q2401" s="8">
        <f t="shared" si="224"/>
        <v>41956.853078703702</v>
      </c>
      <c r="R2401" s="8">
        <f t="shared" si="225"/>
        <v>41991.853078703702</v>
      </c>
      <c r="S2401" t="str">
        <f t="shared" si="226"/>
        <v>technology</v>
      </c>
      <c r="T2401" t="str">
        <f t="shared" si="227"/>
        <v>web</v>
      </c>
    </row>
    <row r="2402" spans="1:20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222"/>
        <v>0</v>
      </c>
      <c r="P2402" t="e">
        <f t="shared" si="223"/>
        <v>#DIV/0!</v>
      </c>
      <c r="Q2402" s="8">
        <f t="shared" si="224"/>
        <v>42444.268101851849</v>
      </c>
      <c r="R2402" s="8">
        <f t="shared" si="225"/>
        <v>42474.268101851849</v>
      </c>
      <c r="S2402" t="str">
        <f t="shared" si="226"/>
        <v>technology</v>
      </c>
      <c r="T2402" t="str">
        <f t="shared" si="227"/>
        <v>web</v>
      </c>
    </row>
    <row r="2403" spans="1:20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222"/>
        <v>1</v>
      </c>
      <c r="P2403">
        <f t="shared" si="223"/>
        <v>22.33</v>
      </c>
      <c r="Q2403" s="8">
        <f t="shared" si="224"/>
        <v>42374.822870370372</v>
      </c>
      <c r="R2403" s="8">
        <f t="shared" si="225"/>
        <v>42434.822870370372</v>
      </c>
      <c r="S2403" t="str">
        <f t="shared" si="226"/>
        <v>food</v>
      </c>
      <c r="T2403" t="str">
        <f t="shared" si="227"/>
        <v>food trucks</v>
      </c>
    </row>
    <row r="2404" spans="1:20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222"/>
        <v>0</v>
      </c>
      <c r="P2404">
        <f t="shared" si="223"/>
        <v>52</v>
      </c>
      <c r="Q2404" s="8">
        <f t="shared" si="224"/>
        <v>42107.679756944446</v>
      </c>
      <c r="R2404" s="8">
        <f t="shared" si="225"/>
        <v>42137.679756944446</v>
      </c>
      <c r="S2404" t="str">
        <f t="shared" si="226"/>
        <v>food</v>
      </c>
      <c r="T2404" t="str">
        <f t="shared" si="227"/>
        <v>food trucks</v>
      </c>
    </row>
    <row r="2405" spans="1:20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222"/>
        <v>17</v>
      </c>
      <c r="P2405">
        <f t="shared" si="223"/>
        <v>16.829999999999998</v>
      </c>
      <c r="Q2405" s="8">
        <f t="shared" si="224"/>
        <v>42399.882615740738</v>
      </c>
      <c r="R2405" s="8">
        <f t="shared" si="225"/>
        <v>42459.840949074074</v>
      </c>
      <c r="S2405" t="str">
        <f t="shared" si="226"/>
        <v>food</v>
      </c>
      <c r="T2405" t="str">
        <f t="shared" si="227"/>
        <v>food trucks</v>
      </c>
    </row>
    <row r="2406" spans="1:20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222"/>
        <v>0</v>
      </c>
      <c r="P2406" t="e">
        <f t="shared" si="223"/>
        <v>#DIV/0!</v>
      </c>
      <c r="Q2406" s="8">
        <f t="shared" si="224"/>
        <v>42342.03943287037</v>
      </c>
      <c r="R2406" s="8">
        <f t="shared" si="225"/>
        <v>42372.03943287037</v>
      </c>
      <c r="S2406" t="str">
        <f t="shared" si="226"/>
        <v>food</v>
      </c>
      <c r="T2406" t="str">
        <f t="shared" si="227"/>
        <v>food trucks</v>
      </c>
    </row>
    <row r="2407" spans="1:20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222"/>
        <v>23</v>
      </c>
      <c r="P2407">
        <f t="shared" si="223"/>
        <v>56.3</v>
      </c>
      <c r="Q2407" s="8">
        <f t="shared" si="224"/>
        <v>42595.585358796292</v>
      </c>
      <c r="R2407" s="8">
        <f t="shared" si="225"/>
        <v>42616.585358796292</v>
      </c>
      <c r="S2407" t="str">
        <f t="shared" si="226"/>
        <v>food</v>
      </c>
      <c r="T2407" t="str">
        <f t="shared" si="227"/>
        <v>food trucks</v>
      </c>
    </row>
    <row r="2408" spans="1:20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222"/>
        <v>41</v>
      </c>
      <c r="P2408">
        <f t="shared" si="223"/>
        <v>84.06</v>
      </c>
      <c r="Q2408" s="8">
        <f t="shared" si="224"/>
        <v>41983.110995370371</v>
      </c>
      <c r="R2408" s="8">
        <f t="shared" si="225"/>
        <v>42023.110995370371</v>
      </c>
      <c r="S2408" t="str">
        <f t="shared" si="226"/>
        <v>food</v>
      </c>
      <c r="T2408" t="str">
        <f t="shared" si="227"/>
        <v>food trucks</v>
      </c>
    </row>
    <row r="2409" spans="1:20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222"/>
        <v>25</v>
      </c>
      <c r="P2409">
        <f t="shared" si="223"/>
        <v>168.39</v>
      </c>
      <c r="Q2409" s="8">
        <f t="shared" si="224"/>
        <v>42082.575555555552</v>
      </c>
      <c r="R2409" s="8">
        <f t="shared" si="225"/>
        <v>42105.25</v>
      </c>
      <c r="S2409" t="str">
        <f t="shared" si="226"/>
        <v>food</v>
      </c>
      <c r="T2409" t="str">
        <f t="shared" si="227"/>
        <v>food trucks</v>
      </c>
    </row>
    <row r="2410" spans="1:20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222"/>
        <v>0</v>
      </c>
      <c r="P2410">
        <f t="shared" si="223"/>
        <v>15</v>
      </c>
      <c r="Q2410" s="8">
        <f t="shared" si="224"/>
        <v>41919.140706018516</v>
      </c>
      <c r="R2410" s="8">
        <f t="shared" si="225"/>
        <v>41949.182372685187</v>
      </c>
      <c r="S2410" t="str">
        <f t="shared" si="226"/>
        <v>food</v>
      </c>
      <c r="T2410" t="str">
        <f t="shared" si="227"/>
        <v>food trucks</v>
      </c>
    </row>
    <row r="2411" spans="1:20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222"/>
        <v>2</v>
      </c>
      <c r="P2411">
        <f t="shared" si="223"/>
        <v>76.67</v>
      </c>
      <c r="Q2411" s="8">
        <f t="shared" si="224"/>
        <v>42204.875868055555</v>
      </c>
      <c r="R2411" s="8">
        <f t="shared" si="225"/>
        <v>42234.875868055555</v>
      </c>
      <c r="S2411" t="str">
        <f t="shared" si="226"/>
        <v>food</v>
      </c>
      <c r="T2411" t="str">
        <f t="shared" si="227"/>
        <v>food trucks</v>
      </c>
    </row>
    <row r="2412" spans="1:20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222"/>
        <v>0</v>
      </c>
      <c r="P2412" t="e">
        <f t="shared" si="223"/>
        <v>#DIV/0!</v>
      </c>
      <c r="Q2412" s="8">
        <f t="shared" si="224"/>
        <v>42224.408275462964</v>
      </c>
      <c r="R2412" s="8">
        <f t="shared" si="225"/>
        <v>42254.408275462964</v>
      </c>
      <c r="S2412" t="str">
        <f t="shared" si="226"/>
        <v>food</v>
      </c>
      <c r="T2412" t="str">
        <f t="shared" si="227"/>
        <v>food trucks</v>
      </c>
    </row>
    <row r="2413" spans="1:20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222"/>
        <v>1</v>
      </c>
      <c r="P2413">
        <f t="shared" si="223"/>
        <v>50.33</v>
      </c>
      <c r="Q2413" s="8">
        <f t="shared" si="224"/>
        <v>42211.732430555552</v>
      </c>
      <c r="R2413" s="8">
        <f t="shared" si="225"/>
        <v>42241.732430555552</v>
      </c>
      <c r="S2413" t="str">
        <f t="shared" si="226"/>
        <v>food</v>
      </c>
      <c r="T2413" t="str">
        <f t="shared" si="227"/>
        <v>food trucks</v>
      </c>
    </row>
    <row r="2414" spans="1:20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222"/>
        <v>0</v>
      </c>
      <c r="P2414" t="e">
        <f t="shared" si="223"/>
        <v>#DIV/0!</v>
      </c>
      <c r="Q2414" s="8">
        <f t="shared" si="224"/>
        <v>42655.736956018518</v>
      </c>
      <c r="R2414" s="8">
        <f t="shared" si="225"/>
        <v>42700.778622685189</v>
      </c>
      <c r="S2414" t="str">
        <f t="shared" si="226"/>
        <v>food</v>
      </c>
      <c r="T2414" t="str">
        <f t="shared" si="227"/>
        <v>food trucks</v>
      </c>
    </row>
    <row r="2415" spans="1:20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222"/>
        <v>1</v>
      </c>
      <c r="P2415">
        <f t="shared" si="223"/>
        <v>8.33</v>
      </c>
      <c r="Q2415" s="8">
        <f t="shared" si="224"/>
        <v>41760.10974537037</v>
      </c>
      <c r="R2415" s="8">
        <f t="shared" si="225"/>
        <v>41790.979166666664</v>
      </c>
      <c r="S2415" t="str">
        <f t="shared" si="226"/>
        <v>food</v>
      </c>
      <c r="T2415" t="str">
        <f t="shared" si="227"/>
        <v>food trucks</v>
      </c>
    </row>
    <row r="2416" spans="1:20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222"/>
        <v>3</v>
      </c>
      <c r="P2416">
        <f t="shared" si="223"/>
        <v>35.380000000000003</v>
      </c>
      <c r="Q2416" s="8">
        <f t="shared" si="224"/>
        <v>42198.695138888885</v>
      </c>
      <c r="R2416" s="8">
        <f t="shared" si="225"/>
        <v>42238.165972222225</v>
      </c>
      <c r="S2416" t="str">
        <f t="shared" si="226"/>
        <v>food</v>
      </c>
      <c r="T2416" t="str">
        <f t="shared" si="227"/>
        <v>food trucks</v>
      </c>
    </row>
    <row r="2417" spans="1:20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222"/>
        <v>1</v>
      </c>
      <c r="P2417">
        <f t="shared" si="223"/>
        <v>55.83</v>
      </c>
      <c r="Q2417" s="8">
        <f t="shared" si="224"/>
        <v>42536.862800925926</v>
      </c>
      <c r="R2417" s="8">
        <f t="shared" si="225"/>
        <v>42566.862800925926</v>
      </c>
      <c r="S2417" t="str">
        <f t="shared" si="226"/>
        <v>food</v>
      </c>
      <c r="T2417" t="str">
        <f t="shared" si="227"/>
        <v>food trucks</v>
      </c>
    </row>
    <row r="2418" spans="1:20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222"/>
        <v>0</v>
      </c>
      <c r="P2418">
        <f t="shared" si="223"/>
        <v>5</v>
      </c>
      <c r="Q2418" s="8">
        <f t="shared" si="224"/>
        <v>42019.737766203703</v>
      </c>
      <c r="R2418" s="8">
        <f t="shared" si="225"/>
        <v>42077.625</v>
      </c>
      <c r="S2418" t="str">
        <f t="shared" si="226"/>
        <v>food</v>
      </c>
      <c r="T2418" t="str">
        <f t="shared" si="227"/>
        <v>food trucks</v>
      </c>
    </row>
    <row r="2419" spans="1:20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222"/>
        <v>0</v>
      </c>
      <c r="P2419" t="e">
        <f t="shared" si="223"/>
        <v>#DIV/0!</v>
      </c>
      <c r="Q2419" s="8">
        <f t="shared" si="224"/>
        <v>41831.884108796294</v>
      </c>
      <c r="R2419" s="8">
        <f t="shared" si="225"/>
        <v>41861.884108796294</v>
      </c>
      <c r="S2419" t="str">
        <f t="shared" si="226"/>
        <v>food</v>
      </c>
      <c r="T2419" t="str">
        <f t="shared" si="227"/>
        <v>food trucks</v>
      </c>
    </row>
    <row r="2420" spans="1:20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222"/>
        <v>0</v>
      </c>
      <c r="P2420">
        <f t="shared" si="223"/>
        <v>1</v>
      </c>
      <c r="Q2420" s="8">
        <f t="shared" si="224"/>
        <v>42027.856990740736</v>
      </c>
      <c r="R2420" s="8">
        <f t="shared" si="225"/>
        <v>42087.815324074079</v>
      </c>
      <c r="S2420" t="str">
        <f t="shared" si="226"/>
        <v>food</v>
      </c>
      <c r="T2420" t="str">
        <f t="shared" si="227"/>
        <v>food trucks</v>
      </c>
    </row>
    <row r="2421" spans="1:20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222"/>
        <v>0</v>
      </c>
      <c r="P2421" t="e">
        <f t="shared" si="223"/>
        <v>#DIV/0!</v>
      </c>
      <c r="Q2421" s="8">
        <f t="shared" si="224"/>
        <v>41993.738298611104</v>
      </c>
      <c r="R2421" s="8">
        <f t="shared" si="225"/>
        <v>42053.738298611104</v>
      </c>
      <c r="S2421" t="str">
        <f t="shared" si="226"/>
        <v>food</v>
      </c>
      <c r="T2421" t="str">
        <f t="shared" si="227"/>
        <v>food trucks</v>
      </c>
    </row>
    <row r="2422" spans="1:20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222"/>
        <v>15</v>
      </c>
      <c r="P2422">
        <f t="shared" si="223"/>
        <v>69.47</v>
      </c>
      <c r="Q2422" s="8">
        <f t="shared" si="224"/>
        <v>41893.028877314813</v>
      </c>
      <c r="R2422" s="8">
        <f t="shared" si="225"/>
        <v>41953.070543981477</v>
      </c>
      <c r="S2422" t="str">
        <f t="shared" si="226"/>
        <v>food</v>
      </c>
      <c r="T2422" t="str">
        <f t="shared" si="227"/>
        <v>food trucks</v>
      </c>
    </row>
    <row r="2423" spans="1:20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222"/>
        <v>0</v>
      </c>
      <c r="P2423">
        <f t="shared" si="223"/>
        <v>1</v>
      </c>
      <c r="Q2423" s="8">
        <f t="shared" si="224"/>
        <v>42026.687453703707</v>
      </c>
      <c r="R2423" s="8">
        <f t="shared" si="225"/>
        <v>42056.687453703707</v>
      </c>
      <c r="S2423" t="str">
        <f t="shared" si="226"/>
        <v>food</v>
      </c>
      <c r="T2423" t="str">
        <f t="shared" si="227"/>
        <v>food trucks</v>
      </c>
    </row>
    <row r="2424" spans="1:20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222"/>
        <v>0</v>
      </c>
      <c r="P2424">
        <f t="shared" si="223"/>
        <v>1</v>
      </c>
      <c r="Q2424" s="8">
        <f t="shared" si="224"/>
        <v>42044.724953703699</v>
      </c>
      <c r="R2424" s="8">
        <f t="shared" si="225"/>
        <v>42074.683287037042</v>
      </c>
      <c r="S2424" t="str">
        <f t="shared" si="226"/>
        <v>food</v>
      </c>
      <c r="T2424" t="str">
        <f t="shared" si="227"/>
        <v>food trucks</v>
      </c>
    </row>
    <row r="2425" spans="1:20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222"/>
        <v>0</v>
      </c>
      <c r="P2425">
        <f t="shared" si="223"/>
        <v>8</v>
      </c>
      <c r="Q2425" s="8">
        <f t="shared" si="224"/>
        <v>41974.704745370371</v>
      </c>
      <c r="R2425" s="8">
        <f t="shared" si="225"/>
        <v>42004.704745370371</v>
      </c>
      <c r="S2425" t="str">
        <f t="shared" si="226"/>
        <v>food</v>
      </c>
      <c r="T2425" t="str">
        <f t="shared" si="227"/>
        <v>food trucks</v>
      </c>
    </row>
    <row r="2426" spans="1:20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222"/>
        <v>1</v>
      </c>
      <c r="P2426">
        <f t="shared" si="223"/>
        <v>34.44</v>
      </c>
      <c r="Q2426" s="8">
        <f t="shared" si="224"/>
        <v>41909.892453703702</v>
      </c>
      <c r="R2426" s="8">
        <f t="shared" si="225"/>
        <v>41939.892453703702</v>
      </c>
      <c r="S2426" t="str">
        <f t="shared" si="226"/>
        <v>food</v>
      </c>
      <c r="T2426" t="str">
        <f t="shared" si="227"/>
        <v>food trucks</v>
      </c>
    </row>
    <row r="2427" spans="1:20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222"/>
        <v>0</v>
      </c>
      <c r="P2427">
        <f t="shared" si="223"/>
        <v>1</v>
      </c>
      <c r="Q2427" s="8">
        <f t="shared" si="224"/>
        <v>42502.913761574076</v>
      </c>
      <c r="R2427" s="8">
        <f t="shared" si="225"/>
        <v>42517.919444444444</v>
      </c>
      <c r="S2427" t="str">
        <f t="shared" si="226"/>
        <v>food</v>
      </c>
      <c r="T2427" t="str">
        <f t="shared" si="227"/>
        <v>food trucks</v>
      </c>
    </row>
    <row r="2428" spans="1:20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222"/>
        <v>0</v>
      </c>
      <c r="P2428" t="e">
        <f t="shared" si="223"/>
        <v>#DIV/0!</v>
      </c>
      <c r="Q2428" s="8">
        <f t="shared" si="224"/>
        <v>42164.170046296291</v>
      </c>
      <c r="R2428" s="8">
        <f t="shared" si="225"/>
        <v>42224.170046296291</v>
      </c>
      <c r="S2428" t="str">
        <f t="shared" si="226"/>
        <v>food</v>
      </c>
      <c r="T2428" t="str">
        <f t="shared" si="227"/>
        <v>food trucks</v>
      </c>
    </row>
    <row r="2429" spans="1:20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222"/>
        <v>0</v>
      </c>
      <c r="P2429">
        <f t="shared" si="223"/>
        <v>1</v>
      </c>
      <c r="Q2429" s="8">
        <f t="shared" si="224"/>
        <v>42412.318668981476</v>
      </c>
      <c r="R2429" s="8">
        <f t="shared" si="225"/>
        <v>42452.277002314819</v>
      </c>
      <c r="S2429" t="str">
        <f t="shared" si="226"/>
        <v>food</v>
      </c>
      <c r="T2429" t="str">
        <f t="shared" si="227"/>
        <v>food trucks</v>
      </c>
    </row>
    <row r="2430" spans="1:20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222"/>
        <v>0</v>
      </c>
      <c r="P2430">
        <f t="shared" si="223"/>
        <v>1</v>
      </c>
      <c r="Q2430" s="8">
        <f t="shared" si="224"/>
        <v>42045.784155092595</v>
      </c>
      <c r="R2430" s="8">
        <f t="shared" si="225"/>
        <v>42075.742488425924</v>
      </c>
      <c r="S2430" t="str">
        <f t="shared" si="226"/>
        <v>food</v>
      </c>
      <c r="T2430" t="str">
        <f t="shared" si="227"/>
        <v>food trucks</v>
      </c>
    </row>
    <row r="2431" spans="1:20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222"/>
        <v>1</v>
      </c>
      <c r="P2431">
        <f t="shared" si="223"/>
        <v>501.25</v>
      </c>
      <c r="Q2431" s="8">
        <f t="shared" si="224"/>
        <v>42734.879236111112</v>
      </c>
      <c r="R2431" s="8">
        <f t="shared" si="225"/>
        <v>42771.697222222225</v>
      </c>
      <c r="S2431" t="str">
        <f t="shared" si="226"/>
        <v>food</v>
      </c>
      <c r="T2431" t="str">
        <f t="shared" si="227"/>
        <v>food trucks</v>
      </c>
    </row>
    <row r="2432" spans="1:20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222"/>
        <v>1</v>
      </c>
      <c r="P2432">
        <f t="shared" si="223"/>
        <v>10.5</v>
      </c>
      <c r="Q2432" s="8">
        <f t="shared" si="224"/>
        <v>42382.130833333329</v>
      </c>
      <c r="R2432" s="8">
        <f t="shared" si="225"/>
        <v>42412.130833333329</v>
      </c>
      <c r="S2432" t="str">
        <f t="shared" si="226"/>
        <v>food</v>
      </c>
      <c r="T2432" t="str">
        <f t="shared" si="227"/>
        <v>food trucks</v>
      </c>
    </row>
    <row r="2433" spans="1:20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222"/>
        <v>0</v>
      </c>
      <c r="P2433">
        <f t="shared" si="223"/>
        <v>1</v>
      </c>
      <c r="Q2433" s="8">
        <f t="shared" si="224"/>
        <v>42489.099687499998</v>
      </c>
      <c r="R2433" s="8">
        <f t="shared" si="225"/>
        <v>42549.099687499998</v>
      </c>
      <c r="S2433" t="str">
        <f t="shared" si="226"/>
        <v>food</v>
      </c>
      <c r="T2433" t="str">
        <f t="shared" si="227"/>
        <v>food trucks</v>
      </c>
    </row>
    <row r="2434" spans="1:20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222"/>
        <v>0</v>
      </c>
      <c r="P2434">
        <f t="shared" si="223"/>
        <v>1</v>
      </c>
      <c r="Q2434" s="8">
        <f t="shared" si="224"/>
        <v>42041.218715277777</v>
      </c>
      <c r="R2434" s="8">
        <f t="shared" si="225"/>
        <v>42071.218715277777</v>
      </c>
      <c r="S2434" t="str">
        <f t="shared" si="226"/>
        <v>food</v>
      </c>
      <c r="T2434" t="str">
        <f t="shared" si="227"/>
        <v>food trucks</v>
      </c>
    </row>
    <row r="2435" spans="1:20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228">ROUND(E2435/D2435*100,0)</f>
        <v>0</v>
      </c>
      <c r="P2435" t="e">
        <f t="shared" ref="P2435:P2498" si="229">ROUND(E2435/L2435,2)</f>
        <v>#DIV/0!</v>
      </c>
      <c r="Q2435" s="8">
        <f t="shared" ref="Q2435:Q2498" si="230">(((J2435/60)/60)/24)+DATE(1970,1,1)</f>
        <v>42397.89980324074</v>
      </c>
      <c r="R2435" s="8">
        <f t="shared" ref="R2435:R2498" si="231">(((I2435/60)/60)/24)+DATE(1970,1,1)</f>
        <v>42427.89980324074</v>
      </c>
      <c r="S2435" t="str">
        <f t="shared" ref="S2435:S2498" si="232">LEFT(N2435,SEARCH("/",N2435)-1)</f>
        <v>food</v>
      </c>
      <c r="T2435" t="str">
        <f t="shared" ref="T2435:T2498" si="233">RIGHT(N2435,LEN(N2435)-SEARCH("/",N2435))</f>
        <v>food trucks</v>
      </c>
    </row>
    <row r="2436" spans="1:20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228"/>
        <v>0</v>
      </c>
      <c r="P2436">
        <f t="shared" si="229"/>
        <v>13</v>
      </c>
      <c r="Q2436" s="8">
        <f t="shared" si="230"/>
        <v>42180.18604166666</v>
      </c>
      <c r="R2436" s="8">
        <f t="shared" si="231"/>
        <v>42220.18604166666</v>
      </c>
      <c r="S2436" t="str">
        <f t="shared" si="232"/>
        <v>food</v>
      </c>
      <c r="T2436" t="str">
        <f t="shared" si="233"/>
        <v>food trucks</v>
      </c>
    </row>
    <row r="2437" spans="1:20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228"/>
        <v>0</v>
      </c>
      <c r="P2437">
        <f t="shared" si="229"/>
        <v>306</v>
      </c>
      <c r="Q2437" s="8">
        <f t="shared" si="230"/>
        <v>42252.277615740735</v>
      </c>
      <c r="R2437" s="8">
        <f t="shared" si="231"/>
        <v>42282.277615740735</v>
      </c>
      <c r="S2437" t="str">
        <f t="shared" si="232"/>
        <v>food</v>
      </c>
      <c r="T2437" t="str">
        <f t="shared" si="233"/>
        <v>food trucks</v>
      </c>
    </row>
    <row r="2438" spans="1:20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228"/>
        <v>0</v>
      </c>
      <c r="P2438">
        <f t="shared" si="229"/>
        <v>22.5</v>
      </c>
      <c r="Q2438" s="8">
        <f t="shared" si="230"/>
        <v>42338.615393518514</v>
      </c>
      <c r="R2438" s="8">
        <f t="shared" si="231"/>
        <v>42398.615393518514</v>
      </c>
      <c r="S2438" t="str">
        <f t="shared" si="232"/>
        <v>food</v>
      </c>
      <c r="T2438" t="str">
        <f t="shared" si="233"/>
        <v>food trucks</v>
      </c>
    </row>
    <row r="2439" spans="1:20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228"/>
        <v>0</v>
      </c>
      <c r="P2439" t="e">
        <f t="shared" si="229"/>
        <v>#DIV/0!</v>
      </c>
      <c r="Q2439" s="8">
        <f t="shared" si="230"/>
        <v>42031.965138888889</v>
      </c>
      <c r="R2439" s="8">
        <f t="shared" si="231"/>
        <v>42080.75</v>
      </c>
      <c r="S2439" t="str">
        <f t="shared" si="232"/>
        <v>food</v>
      </c>
      <c r="T2439" t="str">
        <f t="shared" si="233"/>
        <v>food trucks</v>
      </c>
    </row>
    <row r="2440" spans="1:20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228"/>
        <v>0</v>
      </c>
      <c r="P2440">
        <f t="shared" si="229"/>
        <v>50</v>
      </c>
      <c r="Q2440" s="8">
        <f t="shared" si="230"/>
        <v>42285.91506944444</v>
      </c>
      <c r="R2440" s="8">
        <f t="shared" si="231"/>
        <v>42345.956736111111</v>
      </c>
      <c r="S2440" t="str">
        <f t="shared" si="232"/>
        <v>food</v>
      </c>
      <c r="T2440" t="str">
        <f t="shared" si="233"/>
        <v>food trucks</v>
      </c>
    </row>
    <row r="2441" spans="1:20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228"/>
        <v>0</v>
      </c>
      <c r="P2441" t="e">
        <f t="shared" si="229"/>
        <v>#DIV/0!</v>
      </c>
      <c r="Q2441" s="8">
        <f t="shared" si="230"/>
        <v>42265.818622685183</v>
      </c>
      <c r="R2441" s="8">
        <f t="shared" si="231"/>
        <v>42295.818622685183</v>
      </c>
      <c r="S2441" t="str">
        <f t="shared" si="232"/>
        <v>food</v>
      </c>
      <c r="T2441" t="str">
        <f t="shared" si="233"/>
        <v>food trucks</v>
      </c>
    </row>
    <row r="2442" spans="1:20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228"/>
        <v>0</v>
      </c>
      <c r="P2442">
        <f t="shared" si="229"/>
        <v>5</v>
      </c>
      <c r="Q2442" s="8">
        <f t="shared" si="230"/>
        <v>42383.899456018517</v>
      </c>
      <c r="R2442" s="8">
        <f t="shared" si="231"/>
        <v>42413.899456018517</v>
      </c>
      <c r="S2442" t="str">
        <f t="shared" si="232"/>
        <v>food</v>
      </c>
      <c r="T2442" t="str">
        <f t="shared" si="233"/>
        <v>food trucks</v>
      </c>
    </row>
    <row r="2443" spans="1:20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228"/>
        <v>108</v>
      </c>
      <c r="P2443">
        <f t="shared" si="229"/>
        <v>74.23</v>
      </c>
      <c r="Q2443" s="8">
        <f t="shared" si="230"/>
        <v>42187.125625000001</v>
      </c>
      <c r="R2443" s="8">
        <f t="shared" si="231"/>
        <v>42208.207638888889</v>
      </c>
      <c r="S2443" t="str">
        <f t="shared" si="232"/>
        <v>food</v>
      </c>
      <c r="T2443" t="str">
        <f t="shared" si="233"/>
        <v>small batch</v>
      </c>
    </row>
    <row r="2444" spans="1:20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228"/>
        <v>126</v>
      </c>
      <c r="P2444">
        <f t="shared" si="229"/>
        <v>81.25</v>
      </c>
      <c r="Q2444" s="8">
        <f t="shared" si="230"/>
        <v>42052.666990740734</v>
      </c>
      <c r="R2444" s="8">
        <f t="shared" si="231"/>
        <v>42082.625324074077</v>
      </c>
      <c r="S2444" t="str">
        <f t="shared" si="232"/>
        <v>food</v>
      </c>
      <c r="T2444" t="str">
        <f t="shared" si="233"/>
        <v>small batch</v>
      </c>
    </row>
    <row r="2445" spans="1:20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228"/>
        <v>203</v>
      </c>
      <c r="P2445">
        <f t="shared" si="229"/>
        <v>130.22999999999999</v>
      </c>
      <c r="Q2445" s="8">
        <f t="shared" si="230"/>
        <v>41836.625254629631</v>
      </c>
      <c r="R2445" s="8">
        <f t="shared" si="231"/>
        <v>41866.625254629631</v>
      </c>
      <c r="S2445" t="str">
        <f t="shared" si="232"/>
        <v>food</v>
      </c>
      <c r="T2445" t="str">
        <f t="shared" si="233"/>
        <v>small batch</v>
      </c>
    </row>
    <row r="2446" spans="1:20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228"/>
        <v>109</v>
      </c>
      <c r="P2446">
        <f t="shared" si="229"/>
        <v>53.41</v>
      </c>
      <c r="Q2446" s="8">
        <f t="shared" si="230"/>
        <v>42485.754525462966</v>
      </c>
      <c r="R2446" s="8">
        <f t="shared" si="231"/>
        <v>42515.754525462966</v>
      </c>
      <c r="S2446" t="str">
        <f t="shared" si="232"/>
        <v>food</v>
      </c>
      <c r="T2446" t="str">
        <f t="shared" si="233"/>
        <v>small batch</v>
      </c>
    </row>
    <row r="2447" spans="1:20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228"/>
        <v>173</v>
      </c>
      <c r="P2447">
        <f t="shared" si="229"/>
        <v>75.13</v>
      </c>
      <c r="Q2447" s="8">
        <f t="shared" si="230"/>
        <v>42243.190057870372</v>
      </c>
      <c r="R2447" s="8">
        <f t="shared" si="231"/>
        <v>42273.190057870372</v>
      </c>
      <c r="S2447" t="str">
        <f t="shared" si="232"/>
        <v>food</v>
      </c>
      <c r="T2447" t="str">
        <f t="shared" si="233"/>
        <v>small batch</v>
      </c>
    </row>
    <row r="2448" spans="1:20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228"/>
        <v>168</v>
      </c>
      <c r="P2448">
        <f t="shared" si="229"/>
        <v>75.67</v>
      </c>
      <c r="Q2448" s="8">
        <f t="shared" si="230"/>
        <v>42670.602673611109</v>
      </c>
      <c r="R2448" s="8">
        <f t="shared" si="231"/>
        <v>42700.64434027778</v>
      </c>
      <c r="S2448" t="str">
        <f t="shared" si="232"/>
        <v>food</v>
      </c>
      <c r="T2448" t="str">
        <f t="shared" si="233"/>
        <v>small batch</v>
      </c>
    </row>
    <row r="2449" spans="1:20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228"/>
        <v>427</v>
      </c>
      <c r="P2449">
        <f t="shared" si="229"/>
        <v>31.69</v>
      </c>
      <c r="Q2449" s="8">
        <f t="shared" si="230"/>
        <v>42654.469826388886</v>
      </c>
      <c r="R2449" s="8">
        <f t="shared" si="231"/>
        <v>42686.166666666672</v>
      </c>
      <c r="S2449" t="str">
        <f t="shared" si="232"/>
        <v>food</v>
      </c>
      <c r="T2449" t="str">
        <f t="shared" si="233"/>
        <v>small batch</v>
      </c>
    </row>
    <row r="2450" spans="1:20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228"/>
        <v>108</v>
      </c>
      <c r="P2450">
        <f t="shared" si="229"/>
        <v>47.78</v>
      </c>
      <c r="Q2450" s="8">
        <f t="shared" si="230"/>
        <v>42607.316122685181</v>
      </c>
      <c r="R2450" s="8">
        <f t="shared" si="231"/>
        <v>42613.233333333337</v>
      </c>
      <c r="S2450" t="str">
        <f t="shared" si="232"/>
        <v>food</v>
      </c>
      <c r="T2450" t="str">
        <f t="shared" si="233"/>
        <v>small batch</v>
      </c>
    </row>
    <row r="2451" spans="1:20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228"/>
        <v>108</v>
      </c>
      <c r="P2451">
        <f t="shared" si="229"/>
        <v>90</v>
      </c>
      <c r="Q2451" s="8">
        <f t="shared" si="230"/>
        <v>41943.142534722225</v>
      </c>
      <c r="R2451" s="8">
        <f t="shared" si="231"/>
        <v>41973.184201388889</v>
      </c>
      <c r="S2451" t="str">
        <f t="shared" si="232"/>
        <v>food</v>
      </c>
      <c r="T2451" t="str">
        <f t="shared" si="233"/>
        <v>small batch</v>
      </c>
    </row>
    <row r="2452" spans="1:20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228"/>
        <v>102</v>
      </c>
      <c r="P2452">
        <f t="shared" si="229"/>
        <v>149.31</v>
      </c>
      <c r="Q2452" s="8">
        <f t="shared" si="230"/>
        <v>41902.07240740741</v>
      </c>
      <c r="R2452" s="8">
        <f t="shared" si="231"/>
        <v>41940.132638888892</v>
      </c>
      <c r="S2452" t="str">
        <f t="shared" si="232"/>
        <v>food</v>
      </c>
      <c r="T2452" t="str">
        <f t="shared" si="233"/>
        <v>small batch</v>
      </c>
    </row>
    <row r="2453" spans="1:20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228"/>
        <v>115</v>
      </c>
      <c r="P2453">
        <f t="shared" si="229"/>
        <v>62.07</v>
      </c>
      <c r="Q2453" s="8">
        <f t="shared" si="230"/>
        <v>42779.908449074079</v>
      </c>
      <c r="R2453" s="8">
        <f t="shared" si="231"/>
        <v>42799.908449074079</v>
      </c>
      <c r="S2453" t="str">
        <f t="shared" si="232"/>
        <v>food</v>
      </c>
      <c r="T2453" t="str">
        <f t="shared" si="233"/>
        <v>small batch</v>
      </c>
    </row>
    <row r="2454" spans="1:20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228"/>
        <v>134</v>
      </c>
      <c r="P2454">
        <f t="shared" si="229"/>
        <v>53.4</v>
      </c>
      <c r="Q2454" s="8">
        <f t="shared" si="230"/>
        <v>42338.84375</v>
      </c>
      <c r="R2454" s="8">
        <f t="shared" si="231"/>
        <v>42367.958333333328</v>
      </c>
      <c r="S2454" t="str">
        <f t="shared" si="232"/>
        <v>food</v>
      </c>
      <c r="T2454" t="str">
        <f t="shared" si="233"/>
        <v>small batch</v>
      </c>
    </row>
    <row r="2455" spans="1:20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228"/>
        <v>155</v>
      </c>
      <c r="P2455">
        <f t="shared" si="229"/>
        <v>69.27</v>
      </c>
      <c r="Q2455" s="8">
        <f t="shared" si="230"/>
        <v>42738.692233796297</v>
      </c>
      <c r="R2455" s="8">
        <f t="shared" si="231"/>
        <v>42768.692233796297</v>
      </c>
      <c r="S2455" t="str">
        <f t="shared" si="232"/>
        <v>food</v>
      </c>
      <c r="T2455" t="str">
        <f t="shared" si="233"/>
        <v>small batch</v>
      </c>
    </row>
    <row r="2456" spans="1:20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228"/>
        <v>101</v>
      </c>
      <c r="P2456">
        <f t="shared" si="229"/>
        <v>271.51</v>
      </c>
      <c r="Q2456" s="8">
        <f t="shared" si="230"/>
        <v>42770.201481481476</v>
      </c>
      <c r="R2456" s="8">
        <f t="shared" si="231"/>
        <v>42805.201481481476</v>
      </c>
      <c r="S2456" t="str">
        <f t="shared" si="232"/>
        <v>food</v>
      </c>
      <c r="T2456" t="str">
        <f t="shared" si="233"/>
        <v>small batch</v>
      </c>
    </row>
    <row r="2457" spans="1:20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228"/>
        <v>182</v>
      </c>
      <c r="P2457">
        <f t="shared" si="229"/>
        <v>34.130000000000003</v>
      </c>
      <c r="Q2457" s="8">
        <f t="shared" si="230"/>
        <v>42452.781828703708</v>
      </c>
      <c r="R2457" s="8">
        <f t="shared" si="231"/>
        <v>42480.781828703708</v>
      </c>
      <c r="S2457" t="str">
        <f t="shared" si="232"/>
        <v>food</v>
      </c>
      <c r="T2457" t="str">
        <f t="shared" si="233"/>
        <v>small batch</v>
      </c>
    </row>
    <row r="2458" spans="1:20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228"/>
        <v>181</v>
      </c>
      <c r="P2458">
        <f t="shared" si="229"/>
        <v>40.49</v>
      </c>
      <c r="Q2458" s="8">
        <f t="shared" si="230"/>
        <v>42761.961099537039</v>
      </c>
      <c r="R2458" s="8">
        <f t="shared" si="231"/>
        <v>42791.961099537039</v>
      </c>
      <c r="S2458" t="str">
        <f t="shared" si="232"/>
        <v>food</v>
      </c>
      <c r="T2458" t="str">
        <f t="shared" si="233"/>
        <v>small batch</v>
      </c>
    </row>
    <row r="2459" spans="1:20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228"/>
        <v>102</v>
      </c>
      <c r="P2459">
        <f t="shared" si="229"/>
        <v>189.76</v>
      </c>
      <c r="Q2459" s="8">
        <f t="shared" si="230"/>
        <v>42423.602500000001</v>
      </c>
      <c r="R2459" s="8">
        <f t="shared" si="231"/>
        <v>42453.560833333337</v>
      </c>
      <c r="S2459" t="str">
        <f t="shared" si="232"/>
        <v>food</v>
      </c>
      <c r="T2459" t="str">
        <f t="shared" si="233"/>
        <v>small batch</v>
      </c>
    </row>
    <row r="2460" spans="1:20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228"/>
        <v>110</v>
      </c>
      <c r="P2460">
        <f t="shared" si="229"/>
        <v>68.86</v>
      </c>
      <c r="Q2460" s="8">
        <f t="shared" si="230"/>
        <v>42495.871736111112</v>
      </c>
      <c r="R2460" s="8">
        <f t="shared" si="231"/>
        <v>42530.791666666672</v>
      </c>
      <c r="S2460" t="str">
        <f t="shared" si="232"/>
        <v>food</v>
      </c>
      <c r="T2460" t="str">
        <f t="shared" si="233"/>
        <v>small batch</v>
      </c>
    </row>
    <row r="2461" spans="1:20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228"/>
        <v>102</v>
      </c>
      <c r="P2461">
        <f t="shared" si="229"/>
        <v>108.78</v>
      </c>
      <c r="Q2461" s="8">
        <f t="shared" si="230"/>
        <v>42407.637557870374</v>
      </c>
      <c r="R2461" s="8">
        <f t="shared" si="231"/>
        <v>42452.595891203702</v>
      </c>
      <c r="S2461" t="str">
        <f t="shared" si="232"/>
        <v>food</v>
      </c>
      <c r="T2461" t="str">
        <f t="shared" si="233"/>
        <v>small batch</v>
      </c>
    </row>
    <row r="2462" spans="1:20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228"/>
        <v>101</v>
      </c>
      <c r="P2462">
        <f t="shared" si="229"/>
        <v>125.99</v>
      </c>
      <c r="Q2462" s="8">
        <f t="shared" si="230"/>
        <v>42704.187118055561</v>
      </c>
      <c r="R2462" s="8">
        <f t="shared" si="231"/>
        <v>42738.178472222222</v>
      </c>
      <c r="S2462" t="str">
        <f t="shared" si="232"/>
        <v>food</v>
      </c>
      <c r="T2462" t="str">
        <f t="shared" si="233"/>
        <v>small batch</v>
      </c>
    </row>
    <row r="2463" spans="1:20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228"/>
        <v>104</v>
      </c>
      <c r="P2463">
        <f t="shared" si="229"/>
        <v>90.52</v>
      </c>
      <c r="Q2463" s="8">
        <f t="shared" si="230"/>
        <v>40784.012696759259</v>
      </c>
      <c r="R2463" s="8">
        <f t="shared" si="231"/>
        <v>40817.125</v>
      </c>
      <c r="S2463" t="str">
        <f t="shared" si="232"/>
        <v>music</v>
      </c>
      <c r="T2463" t="str">
        <f t="shared" si="233"/>
        <v>indie rock</v>
      </c>
    </row>
    <row r="2464" spans="1:20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228"/>
        <v>111</v>
      </c>
      <c r="P2464">
        <f t="shared" si="229"/>
        <v>28.88</v>
      </c>
      <c r="Q2464" s="8">
        <f t="shared" si="230"/>
        <v>41089.186296296299</v>
      </c>
      <c r="R2464" s="8">
        <f t="shared" si="231"/>
        <v>41109.186296296299</v>
      </c>
      <c r="S2464" t="str">
        <f t="shared" si="232"/>
        <v>music</v>
      </c>
      <c r="T2464" t="str">
        <f t="shared" si="233"/>
        <v>indie rock</v>
      </c>
    </row>
    <row r="2465" spans="1:20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228"/>
        <v>116</v>
      </c>
      <c r="P2465">
        <f t="shared" si="229"/>
        <v>31</v>
      </c>
      <c r="Q2465" s="8">
        <f t="shared" si="230"/>
        <v>41341.111400462964</v>
      </c>
      <c r="R2465" s="8">
        <f t="shared" si="231"/>
        <v>41380.791666666664</v>
      </c>
      <c r="S2465" t="str">
        <f t="shared" si="232"/>
        <v>music</v>
      </c>
      <c r="T2465" t="str">
        <f t="shared" si="233"/>
        <v>indie rock</v>
      </c>
    </row>
    <row r="2466" spans="1:20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228"/>
        <v>111</v>
      </c>
      <c r="P2466">
        <f t="shared" si="229"/>
        <v>51.67</v>
      </c>
      <c r="Q2466" s="8">
        <f t="shared" si="230"/>
        <v>42248.90042824074</v>
      </c>
      <c r="R2466" s="8">
        <f t="shared" si="231"/>
        <v>42277.811805555553</v>
      </c>
      <c r="S2466" t="str">
        <f t="shared" si="232"/>
        <v>music</v>
      </c>
      <c r="T2466" t="str">
        <f t="shared" si="233"/>
        <v>indie rock</v>
      </c>
    </row>
    <row r="2467" spans="1:20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228"/>
        <v>180</v>
      </c>
      <c r="P2467">
        <f t="shared" si="229"/>
        <v>26.27</v>
      </c>
      <c r="Q2467" s="8">
        <f t="shared" si="230"/>
        <v>41145.719305555554</v>
      </c>
      <c r="R2467" s="8">
        <f t="shared" si="231"/>
        <v>41175.719305555554</v>
      </c>
      <c r="S2467" t="str">
        <f t="shared" si="232"/>
        <v>music</v>
      </c>
      <c r="T2467" t="str">
        <f t="shared" si="233"/>
        <v>indie rock</v>
      </c>
    </row>
    <row r="2468" spans="1:20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228"/>
        <v>100</v>
      </c>
      <c r="P2468">
        <f t="shared" si="229"/>
        <v>48.08</v>
      </c>
      <c r="Q2468" s="8">
        <f t="shared" si="230"/>
        <v>41373.102465277778</v>
      </c>
      <c r="R2468" s="8">
        <f t="shared" si="231"/>
        <v>41403.102465277778</v>
      </c>
      <c r="S2468" t="str">
        <f t="shared" si="232"/>
        <v>music</v>
      </c>
      <c r="T2468" t="str">
        <f t="shared" si="233"/>
        <v>indie rock</v>
      </c>
    </row>
    <row r="2469" spans="1:20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228"/>
        <v>119</v>
      </c>
      <c r="P2469">
        <f t="shared" si="229"/>
        <v>27.56</v>
      </c>
      <c r="Q2469" s="8">
        <f t="shared" si="230"/>
        <v>41025.874201388891</v>
      </c>
      <c r="R2469" s="8">
        <f t="shared" si="231"/>
        <v>41039.708333333336</v>
      </c>
      <c r="S2469" t="str">
        <f t="shared" si="232"/>
        <v>music</v>
      </c>
      <c r="T2469" t="str">
        <f t="shared" si="233"/>
        <v>indie rock</v>
      </c>
    </row>
    <row r="2470" spans="1:20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228"/>
        <v>107</v>
      </c>
      <c r="P2470">
        <f t="shared" si="229"/>
        <v>36.97</v>
      </c>
      <c r="Q2470" s="8">
        <f t="shared" si="230"/>
        <v>41174.154178240737</v>
      </c>
      <c r="R2470" s="8">
        <f t="shared" si="231"/>
        <v>41210.208333333336</v>
      </c>
      <c r="S2470" t="str">
        <f t="shared" si="232"/>
        <v>music</v>
      </c>
      <c r="T2470" t="str">
        <f t="shared" si="233"/>
        <v>indie rock</v>
      </c>
    </row>
    <row r="2471" spans="1:20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228"/>
        <v>114</v>
      </c>
      <c r="P2471">
        <f t="shared" si="229"/>
        <v>29.02</v>
      </c>
      <c r="Q2471" s="8">
        <f t="shared" si="230"/>
        <v>40557.429733796293</v>
      </c>
      <c r="R2471" s="8">
        <f t="shared" si="231"/>
        <v>40582.429733796293</v>
      </c>
      <c r="S2471" t="str">
        <f t="shared" si="232"/>
        <v>music</v>
      </c>
      <c r="T2471" t="str">
        <f t="shared" si="233"/>
        <v>indie rock</v>
      </c>
    </row>
    <row r="2472" spans="1:20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228"/>
        <v>103</v>
      </c>
      <c r="P2472">
        <f t="shared" si="229"/>
        <v>28.66</v>
      </c>
      <c r="Q2472" s="8">
        <f t="shared" si="230"/>
        <v>41023.07471064815</v>
      </c>
      <c r="R2472" s="8">
        <f t="shared" si="231"/>
        <v>41053.07471064815</v>
      </c>
      <c r="S2472" t="str">
        <f t="shared" si="232"/>
        <v>music</v>
      </c>
      <c r="T2472" t="str">
        <f t="shared" si="233"/>
        <v>indie rock</v>
      </c>
    </row>
    <row r="2473" spans="1:20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228"/>
        <v>128</v>
      </c>
      <c r="P2473">
        <f t="shared" si="229"/>
        <v>37.65</v>
      </c>
      <c r="Q2473" s="8">
        <f t="shared" si="230"/>
        <v>40893.992962962962</v>
      </c>
      <c r="R2473" s="8">
        <f t="shared" si="231"/>
        <v>40933.992962962962</v>
      </c>
      <c r="S2473" t="str">
        <f t="shared" si="232"/>
        <v>music</v>
      </c>
      <c r="T2473" t="str">
        <f t="shared" si="233"/>
        <v>indie rock</v>
      </c>
    </row>
    <row r="2474" spans="1:20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228"/>
        <v>136</v>
      </c>
      <c r="P2474">
        <f t="shared" si="229"/>
        <v>97.9</v>
      </c>
      <c r="Q2474" s="8">
        <f t="shared" si="230"/>
        <v>40354.11550925926</v>
      </c>
      <c r="R2474" s="8">
        <f t="shared" si="231"/>
        <v>40425.043749999997</v>
      </c>
      <c r="S2474" t="str">
        <f t="shared" si="232"/>
        <v>music</v>
      </c>
      <c r="T2474" t="str">
        <f t="shared" si="233"/>
        <v>indie rock</v>
      </c>
    </row>
    <row r="2475" spans="1:20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228"/>
        <v>100</v>
      </c>
      <c r="P2475">
        <f t="shared" si="229"/>
        <v>42.55</v>
      </c>
      <c r="Q2475" s="8">
        <f t="shared" si="230"/>
        <v>41193.748483796298</v>
      </c>
      <c r="R2475" s="8">
        <f t="shared" si="231"/>
        <v>41223.790150462963</v>
      </c>
      <c r="S2475" t="str">
        <f t="shared" si="232"/>
        <v>music</v>
      </c>
      <c r="T2475" t="str">
        <f t="shared" si="233"/>
        <v>indie rock</v>
      </c>
    </row>
    <row r="2476" spans="1:20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228"/>
        <v>100</v>
      </c>
      <c r="P2476">
        <f t="shared" si="229"/>
        <v>131.58000000000001</v>
      </c>
      <c r="Q2476" s="8">
        <f t="shared" si="230"/>
        <v>40417.011296296296</v>
      </c>
      <c r="R2476" s="8">
        <f t="shared" si="231"/>
        <v>40462.011296296296</v>
      </c>
      <c r="S2476" t="str">
        <f t="shared" si="232"/>
        <v>music</v>
      </c>
      <c r="T2476" t="str">
        <f t="shared" si="233"/>
        <v>indie rock</v>
      </c>
    </row>
    <row r="2477" spans="1:20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228"/>
        <v>105</v>
      </c>
      <c r="P2477">
        <f t="shared" si="229"/>
        <v>32.32</v>
      </c>
      <c r="Q2477" s="8">
        <f t="shared" si="230"/>
        <v>40310.287673611114</v>
      </c>
      <c r="R2477" s="8">
        <f t="shared" si="231"/>
        <v>40369.916666666664</v>
      </c>
      <c r="S2477" t="str">
        <f t="shared" si="232"/>
        <v>music</v>
      </c>
      <c r="T2477" t="str">
        <f t="shared" si="233"/>
        <v>indie rock</v>
      </c>
    </row>
    <row r="2478" spans="1:20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228"/>
        <v>105</v>
      </c>
      <c r="P2478">
        <f t="shared" si="229"/>
        <v>61.1</v>
      </c>
      <c r="Q2478" s="8">
        <f t="shared" si="230"/>
        <v>41913.328356481477</v>
      </c>
      <c r="R2478" s="8">
        <f t="shared" si="231"/>
        <v>41946.370023148149</v>
      </c>
      <c r="S2478" t="str">
        <f t="shared" si="232"/>
        <v>music</v>
      </c>
      <c r="T2478" t="str">
        <f t="shared" si="233"/>
        <v>indie rock</v>
      </c>
    </row>
    <row r="2479" spans="1:20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228"/>
        <v>171</v>
      </c>
      <c r="P2479">
        <f t="shared" si="229"/>
        <v>31.34</v>
      </c>
      <c r="Q2479" s="8">
        <f t="shared" si="230"/>
        <v>41088.691493055558</v>
      </c>
      <c r="R2479" s="8">
        <f t="shared" si="231"/>
        <v>41133.691493055558</v>
      </c>
      <c r="S2479" t="str">
        <f t="shared" si="232"/>
        <v>music</v>
      </c>
      <c r="T2479" t="str">
        <f t="shared" si="233"/>
        <v>indie rock</v>
      </c>
    </row>
    <row r="2480" spans="1:20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228"/>
        <v>128</v>
      </c>
      <c r="P2480">
        <f t="shared" si="229"/>
        <v>129.11000000000001</v>
      </c>
      <c r="Q2480" s="8">
        <f t="shared" si="230"/>
        <v>41257.950381944444</v>
      </c>
      <c r="R2480" s="8">
        <f t="shared" si="231"/>
        <v>41287.950381944444</v>
      </c>
      <c r="S2480" t="str">
        <f t="shared" si="232"/>
        <v>music</v>
      </c>
      <c r="T2480" t="str">
        <f t="shared" si="233"/>
        <v>indie rock</v>
      </c>
    </row>
    <row r="2481" spans="1:20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228"/>
        <v>133</v>
      </c>
      <c r="P2481">
        <f t="shared" si="229"/>
        <v>25.02</v>
      </c>
      <c r="Q2481" s="8">
        <f t="shared" si="230"/>
        <v>41107.726782407408</v>
      </c>
      <c r="R2481" s="8">
        <f t="shared" si="231"/>
        <v>41118.083333333336</v>
      </c>
      <c r="S2481" t="str">
        <f t="shared" si="232"/>
        <v>music</v>
      </c>
      <c r="T2481" t="str">
        <f t="shared" si="233"/>
        <v>indie rock</v>
      </c>
    </row>
    <row r="2482" spans="1:20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228"/>
        <v>100</v>
      </c>
      <c r="P2482">
        <f t="shared" si="229"/>
        <v>250</v>
      </c>
      <c r="Q2482" s="8">
        <f t="shared" si="230"/>
        <v>42227.936157407406</v>
      </c>
      <c r="R2482" s="8">
        <f t="shared" si="231"/>
        <v>42287.936157407406</v>
      </c>
      <c r="S2482" t="str">
        <f t="shared" si="232"/>
        <v>music</v>
      </c>
      <c r="T2482" t="str">
        <f t="shared" si="233"/>
        <v>indie rock</v>
      </c>
    </row>
    <row r="2483" spans="1:20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228"/>
        <v>113</v>
      </c>
      <c r="P2483">
        <f t="shared" si="229"/>
        <v>47.54</v>
      </c>
      <c r="Q2483" s="8">
        <f t="shared" si="230"/>
        <v>40999.645925925928</v>
      </c>
      <c r="R2483" s="8">
        <f t="shared" si="231"/>
        <v>41029.645925925928</v>
      </c>
      <c r="S2483" t="str">
        <f t="shared" si="232"/>
        <v>music</v>
      </c>
      <c r="T2483" t="str">
        <f t="shared" si="233"/>
        <v>indie rock</v>
      </c>
    </row>
    <row r="2484" spans="1:20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228"/>
        <v>100</v>
      </c>
      <c r="P2484">
        <f t="shared" si="229"/>
        <v>40.04</v>
      </c>
      <c r="Q2484" s="8">
        <f t="shared" si="230"/>
        <v>40711.782210648147</v>
      </c>
      <c r="R2484" s="8">
        <f t="shared" si="231"/>
        <v>40756.782210648147</v>
      </c>
      <c r="S2484" t="str">
        <f t="shared" si="232"/>
        <v>music</v>
      </c>
      <c r="T2484" t="str">
        <f t="shared" si="233"/>
        <v>indie rock</v>
      </c>
    </row>
    <row r="2485" spans="1:20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228"/>
        <v>114</v>
      </c>
      <c r="P2485">
        <f t="shared" si="229"/>
        <v>65.84</v>
      </c>
      <c r="Q2485" s="8">
        <f t="shared" si="230"/>
        <v>40970.750034722223</v>
      </c>
      <c r="R2485" s="8">
        <f t="shared" si="231"/>
        <v>41030.708368055559</v>
      </c>
      <c r="S2485" t="str">
        <f t="shared" si="232"/>
        <v>music</v>
      </c>
      <c r="T2485" t="str">
        <f t="shared" si="233"/>
        <v>indie rock</v>
      </c>
    </row>
    <row r="2486" spans="1:20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228"/>
        <v>119</v>
      </c>
      <c r="P2486">
        <f t="shared" si="229"/>
        <v>46.4</v>
      </c>
      <c r="Q2486" s="8">
        <f t="shared" si="230"/>
        <v>40771.916701388887</v>
      </c>
      <c r="R2486" s="8">
        <f t="shared" si="231"/>
        <v>40801.916701388887</v>
      </c>
      <c r="S2486" t="str">
        <f t="shared" si="232"/>
        <v>music</v>
      </c>
      <c r="T2486" t="str">
        <f t="shared" si="233"/>
        <v>indie rock</v>
      </c>
    </row>
    <row r="2487" spans="1:20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228"/>
        <v>103</v>
      </c>
      <c r="P2487">
        <f t="shared" si="229"/>
        <v>50.37</v>
      </c>
      <c r="Q2487" s="8">
        <f t="shared" si="230"/>
        <v>40793.998599537037</v>
      </c>
      <c r="R2487" s="8">
        <f t="shared" si="231"/>
        <v>40828.998599537037</v>
      </c>
      <c r="S2487" t="str">
        <f t="shared" si="232"/>
        <v>music</v>
      </c>
      <c r="T2487" t="str">
        <f t="shared" si="233"/>
        <v>indie rock</v>
      </c>
    </row>
    <row r="2488" spans="1:20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228"/>
        <v>266</v>
      </c>
      <c r="P2488">
        <f t="shared" si="229"/>
        <v>26.57</v>
      </c>
      <c r="Q2488" s="8">
        <f t="shared" si="230"/>
        <v>40991.708055555559</v>
      </c>
      <c r="R2488" s="8">
        <f t="shared" si="231"/>
        <v>41021.708055555559</v>
      </c>
      <c r="S2488" t="str">
        <f t="shared" si="232"/>
        <v>music</v>
      </c>
      <c r="T2488" t="str">
        <f t="shared" si="233"/>
        <v>indie rock</v>
      </c>
    </row>
    <row r="2489" spans="1:20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228"/>
        <v>100</v>
      </c>
      <c r="P2489">
        <f t="shared" si="229"/>
        <v>39.49</v>
      </c>
      <c r="Q2489" s="8">
        <f t="shared" si="230"/>
        <v>41026.083298611113</v>
      </c>
      <c r="R2489" s="8">
        <f t="shared" si="231"/>
        <v>41056.083298611113</v>
      </c>
      <c r="S2489" t="str">
        <f t="shared" si="232"/>
        <v>music</v>
      </c>
      <c r="T2489" t="str">
        <f t="shared" si="233"/>
        <v>indie rock</v>
      </c>
    </row>
    <row r="2490" spans="1:20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228"/>
        <v>107</v>
      </c>
      <c r="P2490">
        <f t="shared" si="229"/>
        <v>49.25</v>
      </c>
      <c r="Q2490" s="8">
        <f t="shared" si="230"/>
        <v>40833.633194444446</v>
      </c>
      <c r="R2490" s="8">
        <f t="shared" si="231"/>
        <v>40863.674861111111</v>
      </c>
      <c r="S2490" t="str">
        <f t="shared" si="232"/>
        <v>music</v>
      </c>
      <c r="T2490" t="str">
        <f t="shared" si="233"/>
        <v>indie rock</v>
      </c>
    </row>
    <row r="2491" spans="1:20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228"/>
        <v>134</v>
      </c>
      <c r="P2491">
        <f t="shared" si="229"/>
        <v>62.38</v>
      </c>
      <c r="Q2491" s="8">
        <f t="shared" si="230"/>
        <v>41373.690266203703</v>
      </c>
      <c r="R2491" s="8">
        <f t="shared" si="231"/>
        <v>41403.690266203703</v>
      </c>
      <c r="S2491" t="str">
        <f t="shared" si="232"/>
        <v>music</v>
      </c>
      <c r="T2491" t="str">
        <f t="shared" si="233"/>
        <v>indie rock</v>
      </c>
    </row>
    <row r="2492" spans="1:20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228"/>
        <v>121</v>
      </c>
      <c r="P2492">
        <f t="shared" si="229"/>
        <v>37.94</v>
      </c>
      <c r="Q2492" s="8">
        <f t="shared" si="230"/>
        <v>41023.227731481478</v>
      </c>
      <c r="R2492" s="8">
        <f t="shared" si="231"/>
        <v>41083.227731481478</v>
      </c>
      <c r="S2492" t="str">
        <f t="shared" si="232"/>
        <v>music</v>
      </c>
      <c r="T2492" t="str">
        <f t="shared" si="233"/>
        <v>indie rock</v>
      </c>
    </row>
    <row r="2493" spans="1:20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228"/>
        <v>103</v>
      </c>
      <c r="P2493">
        <f t="shared" si="229"/>
        <v>51.6</v>
      </c>
      <c r="Q2493" s="8">
        <f t="shared" si="230"/>
        <v>40542.839282407411</v>
      </c>
      <c r="R2493" s="8">
        <f t="shared" si="231"/>
        <v>40559.07708333333</v>
      </c>
      <c r="S2493" t="str">
        <f t="shared" si="232"/>
        <v>music</v>
      </c>
      <c r="T2493" t="str">
        <f t="shared" si="233"/>
        <v>indie rock</v>
      </c>
    </row>
    <row r="2494" spans="1:20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228"/>
        <v>125</v>
      </c>
      <c r="P2494">
        <f t="shared" si="229"/>
        <v>27.78</v>
      </c>
      <c r="Q2494" s="8">
        <f t="shared" si="230"/>
        <v>41024.985972222225</v>
      </c>
      <c r="R2494" s="8">
        <f t="shared" si="231"/>
        <v>41076.415972222225</v>
      </c>
      <c r="S2494" t="str">
        <f t="shared" si="232"/>
        <v>music</v>
      </c>
      <c r="T2494" t="str">
        <f t="shared" si="233"/>
        <v>indie rock</v>
      </c>
    </row>
    <row r="2495" spans="1:20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228"/>
        <v>129</v>
      </c>
      <c r="P2495">
        <f t="shared" si="229"/>
        <v>99.38</v>
      </c>
      <c r="Q2495" s="8">
        <f t="shared" si="230"/>
        <v>41348.168287037035</v>
      </c>
      <c r="R2495" s="8">
        <f t="shared" si="231"/>
        <v>41393.168287037035</v>
      </c>
      <c r="S2495" t="str">
        <f t="shared" si="232"/>
        <v>music</v>
      </c>
      <c r="T2495" t="str">
        <f t="shared" si="233"/>
        <v>indie rock</v>
      </c>
    </row>
    <row r="2496" spans="1:20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228"/>
        <v>101</v>
      </c>
      <c r="P2496">
        <f t="shared" si="229"/>
        <v>38.85</v>
      </c>
      <c r="Q2496" s="8">
        <f t="shared" si="230"/>
        <v>41022.645185185182</v>
      </c>
      <c r="R2496" s="8">
        <f t="shared" si="231"/>
        <v>41052.645185185182</v>
      </c>
      <c r="S2496" t="str">
        <f t="shared" si="232"/>
        <v>music</v>
      </c>
      <c r="T2496" t="str">
        <f t="shared" si="233"/>
        <v>indie rock</v>
      </c>
    </row>
    <row r="2497" spans="1:20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228"/>
        <v>128</v>
      </c>
      <c r="P2497">
        <f t="shared" si="229"/>
        <v>45.55</v>
      </c>
      <c r="Q2497" s="8">
        <f t="shared" si="230"/>
        <v>41036.946469907409</v>
      </c>
      <c r="R2497" s="8">
        <f t="shared" si="231"/>
        <v>41066.946469907409</v>
      </c>
      <c r="S2497" t="str">
        <f t="shared" si="232"/>
        <v>music</v>
      </c>
      <c r="T2497" t="str">
        <f t="shared" si="233"/>
        <v>indie rock</v>
      </c>
    </row>
    <row r="2498" spans="1:20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228"/>
        <v>100</v>
      </c>
      <c r="P2498">
        <f t="shared" si="229"/>
        <v>600</v>
      </c>
      <c r="Q2498" s="8">
        <f t="shared" si="230"/>
        <v>41327.996435185189</v>
      </c>
      <c r="R2498" s="8">
        <f t="shared" si="231"/>
        <v>41362.954768518517</v>
      </c>
      <c r="S2498" t="str">
        <f t="shared" si="232"/>
        <v>music</v>
      </c>
      <c r="T2498" t="str">
        <f t="shared" si="233"/>
        <v>indie rock</v>
      </c>
    </row>
    <row r="2499" spans="1:20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234">ROUND(E2499/D2499*100,0)</f>
        <v>113</v>
      </c>
      <c r="P2499">
        <f t="shared" ref="P2499:P2562" si="235">ROUND(E2499/L2499,2)</f>
        <v>80.55</v>
      </c>
      <c r="Q2499" s="8">
        <f t="shared" ref="Q2499:Q2562" si="236">(((J2499/60)/60)/24)+DATE(1970,1,1)</f>
        <v>40730.878912037035</v>
      </c>
      <c r="R2499" s="8">
        <f t="shared" ref="R2499:R2562" si="237">(((I2499/60)/60)/24)+DATE(1970,1,1)</f>
        <v>40760.878912037035</v>
      </c>
      <c r="S2499" t="str">
        <f t="shared" ref="S2499:S2562" si="238">LEFT(N2499,SEARCH("/",N2499)-1)</f>
        <v>music</v>
      </c>
      <c r="T2499" t="str">
        <f t="shared" ref="T2499:T2562" si="239">RIGHT(N2499,LEN(N2499)-SEARCH("/",N2499))</f>
        <v>indie rock</v>
      </c>
    </row>
    <row r="2500" spans="1:20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234"/>
        <v>106</v>
      </c>
      <c r="P2500">
        <f t="shared" si="235"/>
        <v>52.8</v>
      </c>
      <c r="Q2500" s="8">
        <f t="shared" si="236"/>
        <v>42017.967442129629</v>
      </c>
      <c r="R2500" s="8">
        <f t="shared" si="237"/>
        <v>42031.967442129629</v>
      </c>
      <c r="S2500" t="str">
        <f t="shared" si="238"/>
        <v>music</v>
      </c>
      <c r="T2500" t="str">
        <f t="shared" si="239"/>
        <v>indie rock</v>
      </c>
    </row>
    <row r="2501" spans="1:20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234"/>
        <v>203</v>
      </c>
      <c r="P2501">
        <f t="shared" si="235"/>
        <v>47.68</v>
      </c>
      <c r="Q2501" s="8">
        <f t="shared" si="236"/>
        <v>41226.648576388885</v>
      </c>
      <c r="R2501" s="8">
        <f t="shared" si="237"/>
        <v>41274.75</v>
      </c>
      <c r="S2501" t="str">
        <f t="shared" si="238"/>
        <v>music</v>
      </c>
      <c r="T2501" t="str">
        <f t="shared" si="239"/>
        <v>indie rock</v>
      </c>
    </row>
    <row r="2502" spans="1:20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234"/>
        <v>113</v>
      </c>
      <c r="P2502">
        <f t="shared" si="235"/>
        <v>23.45</v>
      </c>
      <c r="Q2502" s="8">
        <f t="shared" si="236"/>
        <v>41053.772858796299</v>
      </c>
      <c r="R2502" s="8">
        <f t="shared" si="237"/>
        <v>41083.772858796299</v>
      </c>
      <c r="S2502" t="str">
        <f t="shared" si="238"/>
        <v>music</v>
      </c>
      <c r="T2502" t="str">
        <f t="shared" si="239"/>
        <v>indie rock</v>
      </c>
    </row>
    <row r="2503" spans="1:20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234"/>
        <v>3</v>
      </c>
      <c r="P2503">
        <f t="shared" si="235"/>
        <v>40.14</v>
      </c>
      <c r="Q2503" s="8">
        <f t="shared" si="236"/>
        <v>42244.776666666665</v>
      </c>
      <c r="R2503" s="8">
        <f t="shared" si="237"/>
        <v>42274.776666666665</v>
      </c>
      <c r="S2503" t="str">
        <f t="shared" si="238"/>
        <v>food</v>
      </c>
      <c r="T2503" t="str">
        <f t="shared" si="239"/>
        <v>restaurants</v>
      </c>
    </row>
    <row r="2504" spans="1:20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234"/>
        <v>0</v>
      </c>
      <c r="P2504">
        <f t="shared" si="235"/>
        <v>17.2</v>
      </c>
      <c r="Q2504" s="8">
        <f t="shared" si="236"/>
        <v>41858.825439814813</v>
      </c>
      <c r="R2504" s="8">
        <f t="shared" si="237"/>
        <v>41903.825439814813</v>
      </c>
      <c r="S2504" t="str">
        <f t="shared" si="238"/>
        <v>food</v>
      </c>
      <c r="T2504" t="str">
        <f t="shared" si="239"/>
        <v>restaurants</v>
      </c>
    </row>
    <row r="2505" spans="1:20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234"/>
        <v>0</v>
      </c>
      <c r="P2505" t="e">
        <f t="shared" si="235"/>
        <v>#DIV/0!</v>
      </c>
      <c r="Q2505" s="8">
        <f t="shared" si="236"/>
        <v>42498.899398148147</v>
      </c>
      <c r="R2505" s="8">
        <f t="shared" si="237"/>
        <v>42528.879166666666</v>
      </c>
      <c r="S2505" t="str">
        <f t="shared" si="238"/>
        <v>food</v>
      </c>
      <c r="T2505" t="str">
        <f t="shared" si="239"/>
        <v>restaurants</v>
      </c>
    </row>
    <row r="2506" spans="1:20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234"/>
        <v>0</v>
      </c>
      <c r="P2506" t="e">
        <f t="shared" si="235"/>
        <v>#DIV/0!</v>
      </c>
      <c r="Q2506" s="8">
        <f t="shared" si="236"/>
        <v>41928.015439814815</v>
      </c>
      <c r="R2506" s="8">
        <f t="shared" si="237"/>
        <v>41958.057106481487</v>
      </c>
      <c r="S2506" t="str">
        <f t="shared" si="238"/>
        <v>food</v>
      </c>
      <c r="T2506" t="str">
        <f t="shared" si="239"/>
        <v>restaurants</v>
      </c>
    </row>
    <row r="2507" spans="1:20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234"/>
        <v>0</v>
      </c>
      <c r="P2507" t="e">
        <f t="shared" si="235"/>
        <v>#DIV/0!</v>
      </c>
      <c r="Q2507" s="8">
        <f t="shared" si="236"/>
        <v>42047.05574074074</v>
      </c>
      <c r="R2507" s="8">
        <f t="shared" si="237"/>
        <v>42077.014074074075</v>
      </c>
      <c r="S2507" t="str">
        <f t="shared" si="238"/>
        <v>food</v>
      </c>
      <c r="T2507" t="str">
        <f t="shared" si="239"/>
        <v>restaurants</v>
      </c>
    </row>
    <row r="2508" spans="1:20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234"/>
        <v>1</v>
      </c>
      <c r="P2508">
        <f t="shared" si="235"/>
        <v>15</v>
      </c>
      <c r="Q2508" s="8">
        <f t="shared" si="236"/>
        <v>42258.297094907408</v>
      </c>
      <c r="R2508" s="8">
        <f t="shared" si="237"/>
        <v>42280.875</v>
      </c>
      <c r="S2508" t="str">
        <f t="shared" si="238"/>
        <v>food</v>
      </c>
      <c r="T2508" t="str">
        <f t="shared" si="239"/>
        <v>restaurants</v>
      </c>
    </row>
    <row r="2509" spans="1:20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234"/>
        <v>0</v>
      </c>
      <c r="P2509" t="e">
        <f t="shared" si="235"/>
        <v>#DIV/0!</v>
      </c>
      <c r="Q2509" s="8">
        <f t="shared" si="236"/>
        <v>42105.072962962964</v>
      </c>
      <c r="R2509" s="8">
        <f t="shared" si="237"/>
        <v>42135.072962962964</v>
      </c>
      <c r="S2509" t="str">
        <f t="shared" si="238"/>
        <v>food</v>
      </c>
      <c r="T2509" t="str">
        <f t="shared" si="239"/>
        <v>restaurants</v>
      </c>
    </row>
    <row r="2510" spans="1:20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234"/>
        <v>0</v>
      </c>
      <c r="P2510" t="e">
        <f t="shared" si="235"/>
        <v>#DIV/0!</v>
      </c>
      <c r="Q2510" s="8">
        <f t="shared" si="236"/>
        <v>41835.951782407406</v>
      </c>
      <c r="R2510" s="8">
        <f t="shared" si="237"/>
        <v>41865.951782407406</v>
      </c>
      <c r="S2510" t="str">
        <f t="shared" si="238"/>
        <v>food</v>
      </c>
      <c r="T2510" t="str">
        <f t="shared" si="239"/>
        <v>restaurants</v>
      </c>
    </row>
    <row r="2511" spans="1:20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234"/>
        <v>1</v>
      </c>
      <c r="P2511">
        <f t="shared" si="235"/>
        <v>35.71</v>
      </c>
      <c r="Q2511" s="8">
        <f t="shared" si="236"/>
        <v>42058.809594907405</v>
      </c>
      <c r="R2511" s="8">
        <f t="shared" si="237"/>
        <v>42114.767928240741</v>
      </c>
      <c r="S2511" t="str">
        <f t="shared" si="238"/>
        <v>food</v>
      </c>
      <c r="T2511" t="str">
        <f t="shared" si="239"/>
        <v>restaurants</v>
      </c>
    </row>
    <row r="2512" spans="1:20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234"/>
        <v>0</v>
      </c>
      <c r="P2512">
        <f t="shared" si="235"/>
        <v>37.5</v>
      </c>
      <c r="Q2512" s="8">
        <f t="shared" si="236"/>
        <v>42078.997361111105</v>
      </c>
      <c r="R2512" s="8">
        <f t="shared" si="237"/>
        <v>42138.997361111105</v>
      </c>
      <c r="S2512" t="str">
        <f t="shared" si="238"/>
        <v>food</v>
      </c>
      <c r="T2512" t="str">
        <f t="shared" si="239"/>
        <v>restaurants</v>
      </c>
    </row>
    <row r="2513" spans="1:20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234"/>
        <v>0</v>
      </c>
      <c r="P2513" t="e">
        <f t="shared" si="235"/>
        <v>#DIV/0!</v>
      </c>
      <c r="Q2513" s="8">
        <f t="shared" si="236"/>
        <v>42371.446909722217</v>
      </c>
      <c r="R2513" s="8">
        <f t="shared" si="237"/>
        <v>42401.446909722217</v>
      </c>
      <c r="S2513" t="str">
        <f t="shared" si="238"/>
        <v>food</v>
      </c>
      <c r="T2513" t="str">
        <f t="shared" si="239"/>
        <v>restaurants</v>
      </c>
    </row>
    <row r="2514" spans="1:20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234"/>
        <v>0</v>
      </c>
      <c r="P2514" t="e">
        <f t="shared" si="235"/>
        <v>#DIV/0!</v>
      </c>
      <c r="Q2514" s="8">
        <f t="shared" si="236"/>
        <v>41971.876863425925</v>
      </c>
      <c r="R2514" s="8">
        <f t="shared" si="237"/>
        <v>41986.876863425925</v>
      </c>
      <c r="S2514" t="str">
        <f t="shared" si="238"/>
        <v>food</v>
      </c>
      <c r="T2514" t="str">
        <f t="shared" si="239"/>
        <v>restaurants</v>
      </c>
    </row>
    <row r="2515" spans="1:20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234"/>
        <v>0</v>
      </c>
      <c r="P2515" t="e">
        <f t="shared" si="235"/>
        <v>#DIV/0!</v>
      </c>
      <c r="Q2515" s="8">
        <f t="shared" si="236"/>
        <v>42732.00681712963</v>
      </c>
      <c r="R2515" s="8">
        <f t="shared" si="237"/>
        <v>42792.00681712963</v>
      </c>
      <c r="S2515" t="str">
        <f t="shared" si="238"/>
        <v>food</v>
      </c>
      <c r="T2515" t="str">
        <f t="shared" si="239"/>
        <v>restaurants</v>
      </c>
    </row>
    <row r="2516" spans="1:20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234"/>
        <v>2</v>
      </c>
      <c r="P2516">
        <f t="shared" si="235"/>
        <v>52.5</v>
      </c>
      <c r="Q2516" s="8">
        <f t="shared" si="236"/>
        <v>41854.389780092592</v>
      </c>
      <c r="R2516" s="8">
        <f t="shared" si="237"/>
        <v>41871.389780092592</v>
      </c>
      <c r="S2516" t="str">
        <f t="shared" si="238"/>
        <v>food</v>
      </c>
      <c r="T2516" t="str">
        <f t="shared" si="239"/>
        <v>restaurants</v>
      </c>
    </row>
    <row r="2517" spans="1:20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234"/>
        <v>19</v>
      </c>
      <c r="P2517">
        <f t="shared" si="235"/>
        <v>77.5</v>
      </c>
      <c r="Q2517" s="8">
        <f t="shared" si="236"/>
        <v>42027.839733796296</v>
      </c>
      <c r="R2517" s="8">
        <f t="shared" si="237"/>
        <v>42057.839733796296</v>
      </c>
      <c r="S2517" t="str">
        <f t="shared" si="238"/>
        <v>food</v>
      </c>
      <c r="T2517" t="str">
        <f t="shared" si="239"/>
        <v>restaurants</v>
      </c>
    </row>
    <row r="2518" spans="1:20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234"/>
        <v>0</v>
      </c>
      <c r="P2518" t="e">
        <f t="shared" si="235"/>
        <v>#DIV/0!</v>
      </c>
      <c r="Q2518" s="8">
        <f t="shared" si="236"/>
        <v>41942.653379629628</v>
      </c>
      <c r="R2518" s="8">
        <f t="shared" si="237"/>
        <v>41972.6950462963</v>
      </c>
      <c r="S2518" t="str">
        <f t="shared" si="238"/>
        <v>food</v>
      </c>
      <c r="T2518" t="str">
        <f t="shared" si="239"/>
        <v>restaurants</v>
      </c>
    </row>
    <row r="2519" spans="1:20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234"/>
        <v>10</v>
      </c>
      <c r="P2519">
        <f t="shared" si="235"/>
        <v>53.55</v>
      </c>
      <c r="Q2519" s="8">
        <f t="shared" si="236"/>
        <v>42052.802430555559</v>
      </c>
      <c r="R2519" s="8">
        <f t="shared" si="237"/>
        <v>42082.760763888888</v>
      </c>
      <c r="S2519" t="str">
        <f t="shared" si="238"/>
        <v>food</v>
      </c>
      <c r="T2519" t="str">
        <f t="shared" si="239"/>
        <v>restaurants</v>
      </c>
    </row>
    <row r="2520" spans="1:20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234"/>
        <v>0</v>
      </c>
      <c r="P2520" t="e">
        <f t="shared" si="235"/>
        <v>#DIV/0!</v>
      </c>
      <c r="Q2520" s="8">
        <f t="shared" si="236"/>
        <v>41926.680879629632</v>
      </c>
      <c r="R2520" s="8">
        <f t="shared" si="237"/>
        <v>41956.722546296296</v>
      </c>
      <c r="S2520" t="str">
        <f t="shared" si="238"/>
        <v>food</v>
      </c>
      <c r="T2520" t="str">
        <f t="shared" si="239"/>
        <v>restaurants</v>
      </c>
    </row>
    <row r="2521" spans="1:20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234"/>
        <v>0</v>
      </c>
      <c r="P2521">
        <f t="shared" si="235"/>
        <v>16.25</v>
      </c>
      <c r="Q2521" s="8">
        <f t="shared" si="236"/>
        <v>41809.155138888891</v>
      </c>
      <c r="R2521" s="8">
        <f t="shared" si="237"/>
        <v>41839.155138888891</v>
      </c>
      <c r="S2521" t="str">
        <f t="shared" si="238"/>
        <v>food</v>
      </c>
      <c r="T2521" t="str">
        <f t="shared" si="239"/>
        <v>restaurants</v>
      </c>
    </row>
    <row r="2522" spans="1:20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234"/>
        <v>0</v>
      </c>
      <c r="P2522" t="e">
        <f t="shared" si="235"/>
        <v>#DIV/0!</v>
      </c>
      <c r="Q2522" s="8">
        <f t="shared" si="236"/>
        <v>42612.600520833337</v>
      </c>
      <c r="R2522" s="8">
        <f t="shared" si="237"/>
        <v>42658.806249999994</v>
      </c>
      <c r="S2522" t="str">
        <f t="shared" si="238"/>
        <v>food</v>
      </c>
      <c r="T2522" t="str">
        <f t="shared" si="239"/>
        <v>restaurants</v>
      </c>
    </row>
    <row r="2523" spans="1:20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234"/>
        <v>109</v>
      </c>
      <c r="P2523">
        <f t="shared" si="235"/>
        <v>103.68</v>
      </c>
      <c r="Q2523" s="8">
        <f t="shared" si="236"/>
        <v>42269.967835648145</v>
      </c>
      <c r="R2523" s="8">
        <f t="shared" si="237"/>
        <v>42290.967835648145</v>
      </c>
      <c r="S2523" t="str">
        <f t="shared" si="238"/>
        <v>music</v>
      </c>
      <c r="T2523" t="str">
        <f t="shared" si="239"/>
        <v>classical music</v>
      </c>
    </row>
    <row r="2524" spans="1:20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234"/>
        <v>100</v>
      </c>
      <c r="P2524">
        <f t="shared" si="235"/>
        <v>185.19</v>
      </c>
      <c r="Q2524" s="8">
        <f t="shared" si="236"/>
        <v>42460.573611111111</v>
      </c>
      <c r="R2524" s="8">
        <f t="shared" si="237"/>
        <v>42482.619444444441</v>
      </c>
      <c r="S2524" t="str">
        <f t="shared" si="238"/>
        <v>music</v>
      </c>
      <c r="T2524" t="str">
        <f t="shared" si="239"/>
        <v>classical music</v>
      </c>
    </row>
    <row r="2525" spans="1:20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234"/>
        <v>156</v>
      </c>
      <c r="P2525">
        <f t="shared" si="235"/>
        <v>54.15</v>
      </c>
      <c r="Q2525" s="8">
        <f t="shared" si="236"/>
        <v>41930.975601851853</v>
      </c>
      <c r="R2525" s="8">
        <f t="shared" si="237"/>
        <v>41961.017268518524</v>
      </c>
      <c r="S2525" t="str">
        <f t="shared" si="238"/>
        <v>music</v>
      </c>
      <c r="T2525" t="str">
        <f t="shared" si="239"/>
        <v>classical music</v>
      </c>
    </row>
    <row r="2526" spans="1:20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234"/>
        <v>102</v>
      </c>
      <c r="P2526">
        <f t="shared" si="235"/>
        <v>177.21</v>
      </c>
      <c r="Q2526" s="8">
        <f t="shared" si="236"/>
        <v>41961.807372685187</v>
      </c>
      <c r="R2526" s="8">
        <f t="shared" si="237"/>
        <v>41994.1875</v>
      </c>
      <c r="S2526" t="str">
        <f t="shared" si="238"/>
        <v>music</v>
      </c>
      <c r="T2526" t="str">
        <f t="shared" si="239"/>
        <v>classical music</v>
      </c>
    </row>
    <row r="2527" spans="1:20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234"/>
        <v>100</v>
      </c>
      <c r="P2527">
        <f t="shared" si="235"/>
        <v>100.33</v>
      </c>
      <c r="Q2527" s="8">
        <f t="shared" si="236"/>
        <v>41058.844571759262</v>
      </c>
      <c r="R2527" s="8">
        <f t="shared" si="237"/>
        <v>41088.844571759262</v>
      </c>
      <c r="S2527" t="str">
        <f t="shared" si="238"/>
        <v>music</v>
      </c>
      <c r="T2527" t="str">
        <f t="shared" si="239"/>
        <v>classical music</v>
      </c>
    </row>
    <row r="2528" spans="1:20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234"/>
        <v>113</v>
      </c>
      <c r="P2528">
        <f t="shared" si="235"/>
        <v>136.91</v>
      </c>
      <c r="Q2528" s="8">
        <f t="shared" si="236"/>
        <v>41953.091134259259</v>
      </c>
      <c r="R2528" s="8">
        <f t="shared" si="237"/>
        <v>41981.207638888889</v>
      </c>
      <c r="S2528" t="str">
        <f t="shared" si="238"/>
        <v>music</v>
      </c>
      <c r="T2528" t="str">
        <f t="shared" si="239"/>
        <v>classical music</v>
      </c>
    </row>
    <row r="2529" spans="1:20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234"/>
        <v>102</v>
      </c>
      <c r="P2529">
        <f t="shared" si="235"/>
        <v>57.54</v>
      </c>
      <c r="Q2529" s="8">
        <f t="shared" si="236"/>
        <v>41546.75105324074</v>
      </c>
      <c r="R2529" s="8">
        <f t="shared" si="237"/>
        <v>41565.165972222225</v>
      </c>
      <c r="S2529" t="str">
        <f t="shared" si="238"/>
        <v>music</v>
      </c>
      <c r="T2529" t="str">
        <f t="shared" si="239"/>
        <v>classical music</v>
      </c>
    </row>
    <row r="2530" spans="1:20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234"/>
        <v>107</v>
      </c>
      <c r="P2530">
        <f t="shared" si="235"/>
        <v>52.96</v>
      </c>
      <c r="Q2530" s="8">
        <f t="shared" si="236"/>
        <v>42217.834525462968</v>
      </c>
      <c r="R2530" s="8">
        <f t="shared" si="237"/>
        <v>42236.458333333328</v>
      </c>
      <c r="S2530" t="str">
        <f t="shared" si="238"/>
        <v>music</v>
      </c>
      <c r="T2530" t="str">
        <f t="shared" si="239"/>
        <v>classical music</v>
      </c>
    </row>
    <row r="2531" spans="1:20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234"/>
        <v>104</v>
      </c>
      <c r="P2531">
        <f t="shared" si="235"/>
        <v>82.33</v>
      </c>
      <c r="Q2531" s="8">
        <f t="shared" si="236"/>
        <v>40948.080729166664</v>
      </c>
      <c r="R2531" s="8">
        <f t="shared" si="237"/>
        <v>40993.0390625</v>
      </c>
      <c r="S2531" t="str">
        <f t="shared" si="238"/>
        <v>music</v>
      </c>
      <c r="T2531" t="str">
        <f t="shared" si="239"/>
        <v>classical music</v>
      </c>
    </row>
    <row r="2532" spans="1:20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234"/>
        <v>100</v>
      </c>
      <c r="P2532">
        <f t="shared" si="235"/>
        <v>135.41999999999999</v>
      </c>
      <c r="Q2532" s="8">
        <f t="shared" si="236"/>
        <v>42081.864641203705</v>
      </c>
      <c r="R2532" s="8">
        <f t="shared" si="237"/>
        <v>42114.201388888891</v>
      </c>
      <c r="S2532" t="str">
        <f t="shared" si="238"/>
        <v>music</v>
      </c>
      <c r="T2532" t="str">
        <f t="shared" si="239"/>
        <v>classical music</v>
      </c>
    </row>
    <row r="2533" spans="1:20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234"/>
        <v>100</v>
      </c>
      <c r="P2533">
        <f t="shared" si="235"/>
        <v>74.069999999999993</v>
      </c>
      <c r="Q2533" s="8">
        <f t="shared" si="236"/>
        <v>42208.680023148147</v>
      </c>
      <c r="R2533" s="8">
        <f t="shared" si="237"/>
        <v>42231.165972222225</v>
      </c>
      <c r="S2533" t="str">
        <f t="shared" si="238"/>
        <v>music</v>
      </c>
      <c r="T2533" t="str">
        <f t="shared" si="239"/>
        <v>classical music</v>
      </c>
    </row>
    <row r="2534" spans="1:20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234"/>
        <v>126</v>
      </c>
      <c r="P2534">
        <f t="shared" si="235"/>
        <v>84.08</v>
      </c>
      <c r="Q2534" s="8">
        <f t="shared" si="236"/>
        <v>41107.849143518521</v>
      </c>
      <c r="R2534" s="8">
        <f t="shared" si="237"/>
        <v>41137.849143518521</v>
      </c>
      <c r="S2534" t="str">
        <f t="shared" si="238"/>
        <v>music</v>
      </c>
      <c r="T2534" t="str">
        <f t="shared" si="239"/>
        <v>classical music</v>
      </c>
    </row>
    <row r="2535" spans="1:20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234"/>
        <v>111</v>
      </c>
      <c r="P2535">
        <f t="shared" si="235"/>
        <v>61.03</v>
      </c>
      <c r="Q2535" s="8">
        <f t="shared" si="236"/>
        <v>41304.751284722224</v>
      </c>
      <c r="R2535" s="8">
        <f t="shared" si="237"/>
        <v>41334.750787037039</v>
      </c>
      <c r="S2535" t="str">
        <f t="shared" si="238"/>
        <v>music</v>
      </c>
      <c r="T2535" t="str">
        <f t="shared" si="239"/>
        <v>classical music</v>
      </c>
    </row>
    <row r="2536" spans="1:20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234"/>
        <v>105</v>
      </c>
      <c r="P2536">
        <f t="shared" si="235"/>
        <v>150</v>
      </c>
      <c r="Q2536" s="8">
        <f t="shared" si="236"/>
        <v>40127.700370370374</v>
      </c>
      <c r="R2536" s="8">
        <f t="shared" si="237"/>
        <v>40179.25</v>
      </c>
      <c r="S2536" t="str">
        <f t="shared" si="238"/>
        <v>music</v>
      </c>
      <c r="T2536" t="str">
        <f t="shared" si="239"/>
        <v>classical music</v>
      </c>
    </row>
    <row r="2537" spans="1:20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234"/>
        <v>104</v>
      </c>
      <c r="P2537">
        <f t="shared" si="235"/>
        <v>266.08999999999997</v>
      </c>
      <c r="Q2537" s="8">
        <f t="shared" si="236"/>
        <v>41943.791030092594</v>
      </c>
      <c r="R2537" s="8">
        <f t="shared" si="237"/>
        <v>41974.832696759258</v>
      </c>
      <c r="S2537" t="str">
        <f t="shared" si="238"/>
        <v>music</v>
      </c>
      <c r="T2537" t="str">
        <f t="shared" si="239"/>
        <v>classical music</v>
      </c>
    </row>
    <row r="2538" spans="1:20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234"/>
        <v>116</v>
      </c>
      <c r="P2538">
        <f t="shared" si="235"/>
        <v>7.25</v>
      </c>
      <c r="Q2538" s="8">
        <f t="shared" si="236"/>
        <v>41464.106087962966</v>
      </c>
      <c r="R2538" s="8">
        <f t="shared" si="237"/>
        <v>41485.106087962966</v>
      </c>
      <c r="S2538" t="str">
        <f t="shared" si="238"/>
        <v>music</v>
      </c>
      <c r="T2538" t="str">
        <f t="shared" si="239"/>
        <v>classical music</v>
      </c>
    </row>
    <row r="2539" spans="1:20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234"/>
        <v>110</v>
      </c>
      <c r="P2539">
        <f t="shared" si="235"/>
        <v>100</v>
      </c>
      <c r="Q2539" s="8">
        <f t="shared" si="236"/>
        <v>40696.648784722223</v>
      </c>
      <c r="R2539" s="8">
        <f t="shared" si="237"/>
        <v>40756.648784722223</v>
      </c>
      <c r="S2539" t="str">
        <f t="shared" si="238"/>
        <v>music</v>
      </c>
      <c r="T2539" t="str">
        <f t="shared" si="239"/>
        <v>classical music</v>
      </c>
    </row>
    <row r="2540" spans="1:20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234"/>
        <v>113</v>
      </c>
      <c r="P2540">
        <f t="shared" si="235"/>
        <v>109.96</v>
      </c>
      <c r="Q2540" s="8">
        <f t="shared" si="236"/>
        <v>41298.509965277779</v>
      </c>
      <c r="R2540" s="8">
        <f t="shared" si="237"/>
        <v>41329.207638888889</v>
      </c>
      <c r="S2540" t="str">
        <f t="shared" si="238"/>
        <v>music</v>
      </c>
      <c r="T2540" t="str">
        <f t="shared" si="239"/>
        <v>classical music</v>
      </c>
    </row>
    <row r="2541" spans="1:20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234"/>
        <v>100</v>
      </c>
      <c r="P2541">
        <f t="shared" si="235"/>
        <v>169.92</v>
      </c>
      <c r="Q2541" s="8">
        <f t="shared" si="236"/>
        <v>41977.902222222227</v>
      </c>
      <c r="R2541" s="8">
        <f t="shared" si="237"/>
        <v>42037.902222222227</v>
      </c>
      <c r="S2541" t="str">
        <f t="shared" si="238"/>
        <v>music</v>
      </c>
      <c r="T2541" t="str">
        <f t="shared" si="239"/>
        <v>classical music</v>
      </c>
    </row>
    <row r="2542" spans="1:20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234"/>
        <v>103</v>
      </c>
      <c r="P2542">
        <f t="shared" si="235"/>
        <v>95.74</v>
      </c>
      <c r="Q2542" s="8">
        <f t="shared" si="236"/>
        <v>40785.675011574072</v>
      </c>
      <c r="R2542" s="8">
        <f t="shared" si="237"/>
        <v>40845.675011574072</v>
      </c>
      <c r="S2542" t="str">
        <f t="shared" si="238"/>
        <v>music</v>
      </c>
      <c r="T2542" t="str">
        <f t="shared" si="239"/>
        <v>classical music</v>
      </c>
    </row>
    <row r="2543" spans="1:20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234"/>
        <v>107</v>
      </c>
      <c r="P2543">
        <f t="shared" si="235"/>
        <v>59.46</v>
      </c>
      <c r="Q2543" s="8">
        <f t="shared" si="236"/>
        <v>41483.449282407404</v>
      </c>
      <c r="R2543" s="8">
        <f t="shared" si="237"/>
        <v>41543.449282407404</v>
      </c>
      <c r="S2543" t="str">
        <f t="shared" si="238"/>
        <v>music</v>
      </c>
      <c r="T2543" t="str">
        <f t="shared" si="239"/>
        <v>classical music</v>
      </c>
    </row>
    <row r="2544" spans="1:20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234"/>
        <v>104</v>
      </c>
      <c r="P2544">
        <f t="shared" si="235"/>
        <v>55.77</v>
      </c>
      <c r="Q2544" s="8">
        <f t="shared" si="236"/>
        <v>41509.426585648151</v>
      </c>
      <c r="R2544" s="8">
        <f t="shared" si="237"/>
        <v>41548.165972222225</v>
      </c>
      <c r="S2544" t="str">
        <f t="shared" si="238"/>
        <v>music</v>
      </c>
      <c r="T2544" t="str">
        <f t="shared" si="239"/>
        <v>classical music</v>
      </c>
    </row>
    <row r="2545" spans="1:20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234"/>
        <v>156</v>
      </c>
      <c r="P2545">
        <f t="shared" si="235"/>
        <v>30.08</v>
      </c>
      <c r="Q2545" s="8">
        <f t="shared" si="236"/>
        <v>40514.107615740737</v>
      </c>
      <c r="R2545" s="8">
        <f t="shared" si="237"/>
        <v>40545.125</v>
      </c>
      <c r="S2545" t="str">
        <f t="shared" si="238"/>
        <v>music</v>
      </c>
      <c r="T2545" t="str">
        <f t="shared" si="239"/>
        <v>classical music</v>
      </c>
    </row>
    <row r="2546" spans="1:20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234"/>
        <v>101</v>
      </c>
      <c r="P2546">
        <f t="shared" si="235"/>
        <v>88.44</v>
      </c>
      <c r="Q2546" s="8">
        <f t="shared" si="236"/>
        <v>41068.520474537036</v>
      </c>
      <c r="R2546" s="8">
        <f t="shared" si="237"/>
        <v>41098.520474537036</v>
      </c>
      <c r="S2546" t="str">
        <f t="shared" si="238"/>
        <v>music</v>
      </c>
      <c r="T2546" t="str">
        <f t="shared" si="239"/>
        <v>classical music</v>
      </c>
    </row>
    <row r="2547" spans="1:20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234"/>
        <v>195</v>
      </c>
      <c r="P2547">
        <f t="shared" si="235"/>
        <v>64.03</v>
      </c>
      <c r="Q2547" s="8">
        <f t="shared" si="236"/>
        <v>42027.13817129629</v>
      </c>
      <c r="R2547" s="8">
        <f t="shared" si="237"/>
        <v>42062.020833333328</v>
      </c>
      <c r="S2547" t="str">
        <f t="shared" si="238"/>
        <v>music</v>
      </c>
      <c r="T2547" t="str">
        <f t="shared" si="239"/>
        <v>classical music</v>
      </c>
    </row>
    <row r="2548" spans="1:20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234"/>
        <v>112</v>
      </c>
      <c r="P2548">
        <f t="shared" si="235"/>
        <v>60.15</v>
      </c>
      <c r="Q2548" s="8">
        <f t="shared" si="236"/>
        <v>41524.858553240738</v>
      </c>
      <c r="R2548" s="8">
        <f t="shared" si="237"/>
        <v>41552.208333333336</v>
      </c>
      <c r="S2548" t="str">
        <f t="shared" si="238"/>
        <v>music</v>
      </c>
      <c r="T2548" t="str">
        <f t="shared" si="239"/>
        <v>classical music</v>
      </c>
    </row>
    <row r="2549" spans="1:20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234"/>
        <v>120</v>
      </c>
      <c r="P2549">
        <f t="shared" si="235"/>
        <v>49.19</v>
      </c>
      <c r="Q2549" s="8">
        <f t="shared" si="236"/>
        <v>40973.773182870369</v>
      </c>
      <c r="R2549" s="8">
        <f t="shared" si="237"/>
        <v>41003.731516203705</v>
      </c>
      <c r="S2549" t="str">
        <f t="shared" si="238"/>
        <v>music</v>
      </c>
      <c r="T2549" t="str">
        <f t="shared" si="239"/>
        <v>classical music</v>
      </c>
    </row>
    <row r="2550" spans="1:20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234"/>
        <v>102</v>
      </c>
      <c r="P2550">
        <f t="shared" si="235"/>
        <v>165.16</v>
      </c>
      <c r="Q2550" s="8">
        <f t="shared" si="236"/>
        <v>42618.625428240746</v>
      </c>
      <c r="R2550" s="8">
        <f t="shared" si="237"/>
        <v>42643.185416666667</v>
      </c>
      <c r="S2550" t="str">
        <f t="shared" si="238"/>
        <v>music</v>
      </c>
      <c r="T2550" t="str">
        <f t="shared" si="239"/>
        <v>classical music</v>
      </c>
    </row>
    <row r="2551" spans="1:20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234"/>
        <v>103</v>
      </c>
      <c r="P2551">
        <f t="shared" si="235"/>
        <v>43.62</v>
      </c>
      <c r="Q2551" s="8">
        <f t="shared" si="236"/>
        <v>41390.757754629631</v>
      </c>
      <c r="R2551" s="8">
        <f t="shared" si="237"/>
        <v>41425.708333333336</v>
      </c>
      <c r="S2551" t="str">
        <f t="shared" si="238"/>
        <v>music</v>
      </c>
      <c r="T2551" t="str">
        <f t="shared" si="239"/>
        <v>classical music</v>
      </c>
    </row>
    <row r="2552" spans="1:20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234"/>
        <v>101</v>
      </c>
      <c r="P2552">
        <f t="shared" si="235"/>
        <v>43.7</v>
      </c>
      <c r="Q2552" s="8">
        <f t="shared" si="236"/>
        <v>42228.634328703702</v>
      </c>
      <c r="R2552" s="8">
        <f t="shared" si="237"/>
        <v>42285.165972222225</v>
      </c>
      <c r="S2552" t="str">
        <f t="shared" si="238"/>
        <v>music</v>
      </c>
      <c r="T2552" t="str">
        <f t="shared" si="239"/>
        <v>classical music</v>
      </c>
    </row>
    <row r="2553" spans="1:20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234"/>
        <v>103</v>
      </c>
      <c r="P2553">
        <f t="shared" si="235"/>
        <v>67.42</v>
      </c>
      <c r="Q2553" s="8">
        <f t="shared" si="236"/>
        <v>40961.252141203702</v>
      </c>
      <c r="R2553" s="8">
        <f t="shared" si="237"/>
        <v>40989.866666666669</v>
      </c>
      <c r="S2553" t="str">
        <f t="shared" si="238"/>
        <v>music</v>
      </c>
      <c r="T2553" t="str">
        <f t="shared" si="239"/>
        <v>classical music</v>
      </c>
    </row>
    <row r="2554" spans="1:20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234"/>
        <v>107</v>
      </c>
      <c r="P2554">
        <f t="shared" si="235"/>
        <v>177.5</v>
      </c>
      <c r="Q2554" s="8">
        <f t="shared" si="236"/>
        <v>42769.809965277775</v>
      </c>
      <c r="R2554" s="8">
        <f t="shared" si="237"/>
        <v>42799.809965277775</v>
      </c>
      <c r="S2554" t="str">
        <f t="shared" si="238"/>
        <v>music</v>
      </c>
      <c r="T2554" t="str">
        <f t="shared" si="239"/>
        <v>classical music</v>
      </c>
    </row>
    <row r="2555" spans="1:20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234"/>
        <v>156</v>
      </c>
      <c r="P2555">
        <f t="shared" si="235"/>
        <v>38.880000000000003</v>
      </c>
      <c r="Q2555" s="8">
        <f t="shared" si="236"/>
        <v>41113.199155092596</v>
      </c>
      <c r="R2555" s="8">
        <f t="shared" si="237"/>
        <v>41173.199155092596</v>
      </c>
      <c r="S2555" t="str">
        <f t="shared" si="238"/>
        <v>music</v>
      </c>
      <c r="T2555" t="str">
        <f t="shared" si="239"/>
        <v>classical music</v>
      </c>
    </row>
    <row r="2556" spans="1:20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234"/>
        <v>123</v>
      </c>
      <c r="P2556">
        <f t="shared" si="235"/>
        <v>54.99</v>
      </c>
      <c r="Q2556" s="8">
        <f t="shared" si="236"/>
        <v>42125.078275462962</v>
      </c>
      <c r="R2556" s="8">
        <f t="shared" si="237"/>
        <v>42156.165972222225</v>
      </c>
      <c r="S2556" t="str">
        <f t="shared" si="238"/>
        <v>music</v>
      </c>
      <c r="T2556" t="str">
        <f t="shared" si="239"/>
        <v>classical music</v>
      </c>
    </row>
    <row r="2557" spans="1:20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234"/>
        <v>107</v>
      </c>
      <c r="P2557">
        <f t="shared" si="235"/>
        <v>61.34</v>
      </c>
      <c r="Q2557" s="8">
        <f t="shared" si="236"/>
        <v>41026.655011574076</v>
      </c>
      <c r="R2557" s="8">
        <f t="shared" si="237"/>
        <v>41057.655011574076</v>
      </c>
      <c r="S2557" t="str">
        <f t="shared" si="238"/>
        <v>music</v>
      </c>
      <c r="T2557" t="str">
        <f t="shared" si="239"/>
        <v>classical music</v>
      </c>
    </row>
    <row r="2558" spans="1:20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234"/>
        <v>106</v>
      </c>
      <c r="P2558">
        <f t="shared" si="235"/>
        <v>23.12</v>
      </c>
      <c r="Q2558" s="8">
        <f t="shared" si="236"/>
        <v>41222.991400462961</v>
      </c>
      <c r="R2558" s="8">
        <f t="shared" si="237"/>
        <v>41267.991400462961</v>
      </c>
      <c r="S2558" t="str">
        <f t="shared" si="238"/>
        <v>music</v>
      </c>
      <c r="T2558" t="str">
        <f t="shared" si="239"/>
        <v>classical music</v>
      </c>
    </row>
    <row r="2559" spans="1:20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234"/>
        <v>118</v>
      </c>
      <c r="P2559">
        <f t="shared" si="235"/>
        <v>29.61</v>
      </c>
      <c r="Q2559" s="8">
        <f t="shared" si="236"/>
        <v>41744.745208333334</v>
      </c>
      <c r="R2559" s="8">
        <f t="shared" si="237"/>
        <v>41774.745208333334</v>
      </c>
      <c r="S2559" t="str">
        <f t="shared" si="238"/>
        <v>music</v>
      </c>
      <c r="T2559" t="str">
        <f t="shared" si="239"/>
        <v>classical music</v>
      </c>
    </row>
    <row r="2560" spans="1:20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234"/>
        <v>109</v>
      </c>
      <c r="P2560">
        <f t="shared" si="235"/>
        <v>75.61</v>
      </c>
      <c r="Q2560" s="8">
        <f t="shared" si="236"/>
        <v>42093.860023148154</v>
      </c>
      <c r="R2560" s="8">
        <f t="shared" si="237"/>
        <v>42125.582638888889</v>
      </c>
      <c r="S2560" t="str">
        <f t="shared" si="238"/>
        <v>music</v>
      </c>
      <c r="T2560" t="str">
        <f t="shared" si="239"/>
        <v>classical music</v>
      </c>
    </row>
    <row r="2561" spans="1:20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234"/>
        <v>111</v>
      </c>
      <c r="P2561">
        <f t="shared" si="235"/>
        <v>35.6</v>
      </c>
      <c r="Q2561" s="8">
        <f t="shared" si="236"/>
        <v>40829.873657407406</v>
      </c>
      <c r="R2561" s="8">
        <f t="shared" si="237"/>
        <v>40862.817361111112</v>
      </c>
      <c r="S2561" t="str">
        <f t="shared" si="238"/>
        <v>music</v>
      </c>
      <c r="T2561" t="str">
        <f t="shared" si="239"/>
        <v>classical music</v>
      </c>
    </row>
    <row r="2562" spans="1:20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234"/>
        <v>100</v>
      </c>
      <c r="P2562">
        <f t="shared" si="235"/>
        <v>143</v>
      </c>
      <c r="Q2562" s="8">
        <f t="shared" si="236"/>
        <v>42039.951087962967</v>
      </c>
      <c r="R2562" s="8">
        <f t="shared" si="237"/>
        <v>42069.951087962967</v>
      </c>
      <c r="S2562" t="str">
        <f t="shared" si="238"/>
        <v>music</v>
      </c>
      <c r="T2562" t="str">
        <f t="shared" si="239"/>
        <v>classical music</v>
      </c>
    </row>
    <row r="2563" spans="1:20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240">ROUND(E2563/D2563*100,0)</f>
        <v>0</v>
      </c>
      <c r="P2563" t="e">
        <f t="shared" ref="P2563:P2626" si="241">ROUND(E2563/L2563,2)</f>
        <v>#DIV/0!</v>
      </c>
      <c r="Q2563" s="8">
        <f t="shared" ref="Q2563:Q2626" si="242">(((J2563/60)/60)/24)+DATE(1970,1,1)</f>
        <v>42260.528807870374</v>
      </c>
      <c r="R2563" s="8">
        <f t="shared" ref="R2563:R2626" si="243">(((I2563/60)/60)/24)+DATE(1970,1,1)</f>
        <v>42290.528807870374</v>
      </c>
      <c r="S2563" t="str">
        <f t="shared" ref="S2563:S2626" si="244">LEFT(N2563,SEARCH("/",N2563)-1)</f>
        <v>food</v>
      </c>
      <c r="T2563" t="str">
        <f t="shared" ref="T2563:T2626" si="245">RIGHT(N2563,LEN(N2563)-SEARCH("/",N2563))</f>
        <v>food trucks</v>
      </c>
    </row>
    <row r="2564" spans="1:20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240"/>
        <v>1</v>
      </c>
      <c r="P2564">
        <f t="shared" si="241"/>
        <v>25</v>
      </c>
      <c r="Q2564" s="8">
        <f t="shared" si="242"/>
        <v>42594.524756944447</v>
      </c>
      <c r="R2564" s="8">
        <f t="shared" si="243"/>
        <v>42654.524756944447</v>
      </c>
      <c r="S2564" t="str">
        <f t="shared" si="244"/>
        <v>food</v>
      </c>
      <c r="T2564" t="str">
        <f t="shared" si="245"/>
        <v>food trucks</v>
      </c>
    </row>
    <row r="2565" spans="1:20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240"/>
        <v>0</v>
      </c>
      <c r="P2565" t="e">
        <f t="shared" si="241"/>
        <v>#DIV/0!</v>
      </c>
      <c r="Q2565" s="8">
        <f t="shared" si="242"/>
        <v>42155.139479166668</v>
      </c>
      <c r="R2565" s="8">
        <f t="shared" si="243"/>
        <v>42215.139479166668</v>
      </c>
      <c r="S2565" t="str">
        <f t="shared" si="244"/>
        <v>food</v>
      </c>
      <c r="T2565" t="str">
        <f t="shared" si="245"/>
        <v>food trucks</v>
      </c>
    </row>
    <row r="2566" spans="1:20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240"/>
        <v>0</v>
      </c>
      <c r="P2566" t="e">
        <f t="shared" si="241"/>
        <v>#DIV/0!</v>
      </c>
      <c r="Q2566" s="8">
        <f t="shared" si="242"/>
        <v>41822.040497685186</v>
      </c>
      <c r="R2566" s="8">
        <f t="shared" si="243"/>
        <v>41852.040497685186</v>
      </c>
      <c r="S2566" t="str">
        <f t="shared" si="244"/>
        <v>food</v>
      </c>
      <c r="T2566" t="str">
        <f t="shared" si="245"/>
        <v>food trucks</v>
      </c>
    </row>
    <row r="2567" spans="1:20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240"/>
        <v>1</v>
      </c>
      <c r="P2567">
        <f t="shared" si="241"/>
        <v>100</v>
      </c>
      <c r="Q2567" s="8">
        <f t="shared" si="242"/>
        <v>42440.650335648148</v>
      </c>
      <c r="R2567" s="8">
        <f t="shared" si="243"/>
        <v>42499.868055555555</v>
      </c>
      <c r="S2567" t="str">
        <f t="shared" si="244"/>
        <v>food</v>
      </c>
      <c r="T2567" t="str">
        <f t="shared" si="245"/>
        <v>food trucks</v>
      </c>
    </row>
    <row r="2568" spans="1:20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240"/>
        <v>0</v>
      </c>
      <c r="P2568" t="e">
        <f t="shared" si="241"/>
        <v>#DIV/0!</v>
      </c>
      <c r="Q2568" s="8">
        <f t="shared" si="242"/>
        <v>41842.980879629627</v>
      </c>
      <c r="R2568" s="8">
        <f t="shared" si="243"/>
        <v>41872.980879629627</v>
      </c>
      <c r="S2568" t="str">
        <f t="shared" si="244"/>
        <v>food</v>
      </c>
      <c r="T2568" t="str">
        <f t="shared" si="245"/>
        <v>food trucks</v>
      </c>
    </row>
    <row r="2569" spans="1:20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240"/>
        <v>0</v>
      </c>
      <c r="P2569">
        <f t="shared" si="241"/>
        <v>60</v>
      </c>
      <c r="Q2569" s="8">
        <f t="shared" si="242"/>
        <v>42087.878912037035</v>
      </c>
      <c r="R2569" s="8">
        <f t="shared" si="243"/>
        <v>42117.878912037035</v>
      </c>
      <c r="S2569" t="str">
        <f t="shared" si="244"/>
        <v>food</v>
      </c>
      <c r="T2569" t="str">
        <f t="shared" si="245"/>
        <v>food trucks</v>
      </c>
    </row>
    <row r="2570" spans="1:20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240"/>
        <v>1</v>
      </c>
      <c r="P2570">
        <f t="shared" si="241"/>
        <v>50</v>
      </c>
      <c r="Q2570" s="8">
        <f t="shared" si="242"/>
        <v>42584.666597222225</v>
      </c>
      <c r="R2570" s="8">
        <f t="shared" si="243"/>
        <v>42614.666597222225</v>
      </c>
      <c r="S2570" t="str">
        <f t="shared" si="244"/>
        <v>food</v>
      </c>
      <c r="T2570" t="str">
        <f t="shared" si="245"/>
        <v>food trucks</v>
      </c>
    </row>
    <row r="2571" spans="1:20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240"/>
        <v>2</v>
      </c>
      <c r="P2571">
        <f t="shared" si="241"/>
        <v>72.5</v>
      </c>
      <c r="Q2571" s="8">
        <f t="shared" si="242"/>
        <v>42234.105462962965</v>
      </c>
      <c r="R2571" s="8">
        <f t="shared" si="243"/>
        <v>42264.105462962965</v>
      </c>
      <c r="S2571" t="str">
        <f t="shared" si="244"/>
        <v>food</v>
      </c>
      <c r="T2571" t="str">
        <f t="shared" si="245"/>
        <v>food trucks</v>
      </c>
    </row>
    <row r="2572" spans="1:20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240"/>
        <v>1</v>
      </c>
      <c r="P2572">
        <f t="shared" si="241"/>
        <v>29.5</v>
      </c>
      <c r="Q2572" s="8">
        <f t="shared" si="242"/>
        <v>42744.903182870374</v>
      </c>
      <c r="R2572" s="8">
        <f t="shared" si="243"/>
        <v>42774.903182870374</v>
      </c>
      <c r="S2572" t="str">
        <f t="shared" si="244"/>
        <v>food</v>
      </c>
      <c r="T2572" t="str">
        <f t="shared" si="245"/>
        <v>food trucks</v>
      </c>
    </row>
    <row r="2573" spans="1:20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240"/>
        <v>0</v>
      </c>
      <c r="P2573">
        <f t="shared" si="241"/>
        <v>62.5</v>
      </c>
      <c r="Q2573" s="8">
        <f t="shared" si="242"/>
        <v>42449.341678240744</v>
      </c>
      <c r="R2573" s="8">
        <f t="shared" si="243"/>
        <v>42509.341678240744</v>
      </c>
      <c r="S2573" t="str">
        <f t="shared" si="244"/>
        <v>food</v>
      </c>
      <c r="T2573" t="str">
        <f t="shared" si="245"/>
        <v>food trucks</v>
      </c>
    </row>
    <row r="2574" spans="1:20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240"/>
        <v>0</v>
      </c>
      <c r="P2574" t="e">
        <f t="shared" si="241"/>
        <v>#DIV/0!</v>
      </c>
      <c r="Q2574" s="8">
        <f t="shared" si="242"/>
        <v>42077.119409722218</v>
      </c>
      <c r="R2574" s="8">
        <f t="shared" si="243"/>
        <v>42107.119409722218</v>
      </c>
      <c r="S2574" t="str">
        <f t="shared" si="244"/>
        <v>food</v>
      </c>
      <c r="T2574" t="str">
        <f t="shared" si="245"/>
        <v>food trucks</v>
      </c>
    </row>
    <row r="2575" spans="1:20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240"/>
        <v>0</v>
      </c>
      <c r="P2575" t="e">
        <f t="shared" si="241"/>
        <v>#DIV/0!</v>
      </c>
      <c r="Q2575" s="8">
        <f t="shared" si="242"/>
        <v>41829.592002314814</v>
      </c>
      <c r="R2575" s="8">
        <f t="shared" si="243"/>
        <v>41874.592002314814</v>
      </c>
      <c r="S2575" t="str">
        <f t="shared" si="244"/>
        <v>food</v>
      </c>
      <c r="T2575" t="str">
        <f t="shared" si="245"/>
        <v>food trucks</v>
      </c>
    </row>
    <row r="2576" spans="1:20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240"/>
        <v>0</v>
      </c>
      <c r="P2576" t="e">
        <f t="shared" si="241"/>
        <v>#DIV/0!</v>
      </c>
      <c r="Q2576" s="8">
        <f t="shared" si="242"/>
        <v>42487.825752314813</v>
      </c>
      <c r="R2576" s="8">
        <f t="shared" si="243"/>
        <v>42508.825752314813</v>
      </c>
      <c r="S2576" t="str">
        <f t="shared" si="244"/>
        <v>food</v>
      </c>
      <c r="T2576" t="str">
        <f t="shared" si="245"/>
        <v>food trucks</v>
      </c>
    </row>
    <row r="2577" spans="1:20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240"/>
        <v>0</v>
      </c>
      <c r="P2577" t="e">
        <f t="shared" si="241"/>
        <v>#DIV/0!</v>
      </c>
      <c r="Q2577" s="8">
        <f t="shared" si="242"/>
        <v>41986.108726851846</v>
      </c>
      <c r="R2577" s="8">
        <f t="shared" si="243"/>
        <v>42016.108726851846</v>
      </c>
      <c r="S2577" t="str">
        <f t="shared" si="244"/>
        <v>food</v>
      </c>
      <c r="T2577" t="str">
        <f t="shared" si="245"/>
        <v>food trucks</v>
      </c>
    </row>
    <row r="2578" spans="1:20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240"/>
        <v>0</v>
      </c>
      <c r="P2578" t="e">
        <f t="shared" si="241"/>
        <v>#DIV/0!</v>
      </c>
      <c r="Q2578" s="8">
        <f t="shared" si="242"/>
        <v>42060.00980324074</v>
      </c>
      <c r="R2578" s="8">
        <f t="shared" si="243"/>
        <v>42104.968136574069</v>
      </c>
      <c r="S2578" t="str">
        <f t="shared" si="244"/>
        <v>food</v>
      </c>
      <c r="T2578" t="str">
        <f t="shared" si="245"/>
        <v>food trucks</v>
      </c>
    </row>
    <row r="2579" spans="1:20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240"/>
        <v>0</v>
      </c>
      <c r="P2579" t="e">
        <f t="shared" si="241"/>
        <v>#DIV/0!</v>
      </c>
      <c r="Q2579" s="8">
        <f t="shared" si="242"/>
        <v>41830.820567129631</v>
      </c>
      <c r="R2579" s="8">
        <f t="shared" si="243"/>
        <v>41855.820567129631</v>
      </c>
      <c r="S2579" t="str">
        <f t="shared" si="244"/>
        <v>food</v>
      </c>
      <c r="T2579" t="str">
        <f t="shared" si="245"/>
        <v>food trucks</v>
      </c>
    </row>
    <row r="2580" spans="1:20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240"/>
        <v>0</v>
      </c>
      <c r="P2580" t="e">
        <f t="shared" si="241"/>
        <v>#DIV/0!</v>
      </c>
      <c r="Q2580" s="8">
        <f t="shared" si="242"/>
        <v>42238.022905092599</v>
      </c>
      <c r="R2580" s="8">
        <f t="shared" si="243"/>
        <v>42286.708333333328</v>
      </c>
      <c r="S2580" t="str">
        <f t="shared" si="244"/>
        <v>food</v>
      </c>
      <c r="T2580" t="str">
        <f t="shared" si="245"/>
        <v>food trucks</v>
      </c>
    </row>
    <row r="2581" spans="1:20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240"/>
        <v>0</v>
      </c>
      <c r="P2581">
        <f t="shared" si="241"/>
        <v>23.08</v>
      </c>
      <c r="Q2581" s="8">
        <f t="shared" si="242"/>
        <v>41837.829895833333</v>
      </c>
      <c r="R2581" s="8">
        <f t="shared" si="243"/>
        <v>41897.829895833333</v>
      </c>
      <c r="S2581" t="str">
        <f t="shared" si="244"/>
        <v>food</v>
      </c>
      <c r="T2581" t="str">
        <f t="shared" si="245"/>
        <v>food trucks</v>
      </c>
    </row>
    <row r="2582" spans="1:20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240"/>
        <v>1</v>
      </c>
      <c r="P2582">
        <f t="shared" si="241"/>
        <v>25.5</v>
      </c>
      <c r="Q2582" s="8">
        <f t="shared" si="242"/>
        <v>42110.326423611114</v>
      </c>
      <c r="R2582" s="8">
        <f t="shared" si="243"/>
        <v>42140.125</v>
      </c>
      <c r="S2582" t="str">
        <f t="shared" si="244"/>
        <v>food</v>
      </c>
      <c r="T2582" t="str">
        <f t="shared" si="245"/>
        <v>food trucks</v>
      </c>
    </row>
    <row r="2583" spans="1:20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240"/>
        <v>11</v>
      </c>
      <c r="P2583">
        <f t="shared" si="241"/>
        <v>48.18</v>
      </c>
      <c r="Q2583" s="8">
        <f t="shared" si="242"/>
        <v>42294.628449074073</v>
      </c>
      <c r="R2583" s="8">
        <f t="shared" si="243"/>
        <v>42324.670115740737</v>
      </c>
      <c r="S2583" t="str">
        <f t="shared" si="244"/>
        <v>food</v>
      </c>
      <c r="T2583" t="str">
        <f t="shared" si="245"/>
        <v>food trucks</v>
      </c>
    </row>
    <row r="2584" spans="1:20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240"/>
        <v>0</v>
      </c>
      <c r="P2584">
        <f t="shared" si="241"/>
        <v>1</v>
      </c>
      <c r="Q2584" s="8">
        <f t="shared" si="242"/>
        <v>42642.988819444443</v>
      </c>
      <c r="R2584" s="8">
        <f t="shared" si="243"/>
        <v>42672.988819444443</v>
      </c>
      <c r="S2584" t="str">
        <f t="shared" si="244"/>
        <v>food</v>
      </c>
      <c r="T2584" t="str">
        <f t="shared" si="245"/>
        <v>food trucks</v>
      </c>
    </row>
    <row r="2585" spans="1:20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240"/>
        <v>1</v>
      </c>
      <c r="P2585">
        <f t="shared" si="241"/>
        <v>1</v>
      </c>
      <c r="Q2585" s="8">
        <f t="shared" si="242"/>
        <v>42019.76944444445</v>
      </c>
      <c r="R2585" s="8">
        <f t="shared" si="243"/>
        <v>42079.727777777778</v>
      </c>
      <c r="S2585" t="str">
        <f t="shared" si="244"/>
        <v>food</v>
      </c>
      <c r="T2585" t="str">
        <f t="shared" si="245"/>
        <v>food trucks</v>
      </c>
    </row>
    <row r="2586" spans="1:20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240"/>
        <v>0</v>
      </c>
      <c r="P2586" t="e">
        <f t="shared" si="241"/>
        <v>#DIV/0!</v>
      </c>
      <c r="Q2586" s="8">
        <f t="shared" si="242"/>
        <v>42140.173252314817</v>
      </c>
      <c r="R2586" s="8">
        <f t="shared" si="243"/>
        <v>42170.173252314817</v>
      </c>
      <c r="S2586" t="str">
        <f t="shared" si="244"/>
        <v>food</v>
      </c>
      <c r="T2586" t="str">
        <f t="shared" si="245"/>
        <v>food trucks</v>
      </c>
    </row>
    <row r="2587" spans="1:20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240"/>
        <v>0</v>
      </c>
      <c r="P2587">
        <f t="shared" si="241"/>
        <v>50</v>
      </c>
      <c r="Q2587" s="8">
        <f t="shared" si="242"/>
        <v>41795.963333333333</v>
      </c>
      <c r="R2587" s="8">
        <f t="shared" si="243"/>
        <v>41825.963333333333</v>
      </c>
      <c r="S2587" t="str">
        <f t="shared" si="244"/>
        <v>food</v>
      </c>
      <c r="T2587" t="str">
        <f t="shared" si="245"/>
        <v>food trucks</v>
      </c>
    </row>
    <row r="2588" spans="1:20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240"/>
        <v>0</v>
      </c>
      <c r="P2588">
        <f t="shared" si="241"/>
        <v>5</v>
      </c>
      <c r="Q2588" s="8">
        <f t="shared" si="242"/>
        <v>42333.330277777779</v>
      </c>
      <c r="R2588" s="8">
        <f t="shared" si="243"/>
        <v>42363.330277777779</v>
      </c>
      <c r="S2588" t="str">
        <f t="shared" si="244"/>
        <v>food</v>
      </c>
      <c r="T2588" t="str">
        <f t="shared" si="245"/>
        <v>food trucks</v>
      </c>
    </row>
    <row r="2589" spans="1:20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240"/>
        <v>2</v>
      </c>
      <c r="P2589">
        <f t="shared" si="241"/>
        <v>202.83</v>
      </c>
      <c r="Q2589" s="8">
        <f t="shared" si="242"/>
        <v>42338.675381944442</v>
      </c>
      <c r="R2589" s="8">
        <f t="shared" si="243"/>
        <v>42368.675381944442</v>
      </c>
      <c r="S2589" t="str">
        <f t="shared" si="244"/>
        <v>food</v>
      </c>
      <c r="T2589" t="str">
        <f t="shared" si="245"/>
        <v>food trucks</v>
      </c>
    </row>
    <row r="2590" spans="1:20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240"/>
        <v>4</v>
      </c>
      <c r="P2590">
        <f t="shared" si="241"/>
        <v>29.13</v>
      </c>
      <c r="Q2590" s="8">
        <f t="shared" si="242"/>
        <v>42042.676226851851</v>
      </c>
      <c r="R2590" s="8">
        <f t="shared" si="243"/>
        <v>42094.551388888889</v>
      </c>
      <c r="S2590" t="str">
        <f t="shared" si="244"/>
        <v>food</v>
      </c>
      <c r="T2590" t="str">
        <f t="shared" si="245"/>
        <v>food trucks</v>
      </c>
    </row>
    <row r="2591" spans="1:20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240"/>
        <v>0</v>
      </c>
      <c r="P2591">
        <f t="shared" si="241"/>
        <v>5</v>
      </c>
      <c r="Q2591" s="8">
        <f t="shared" si="242"/>
        <v>42422.536192129628</v>
      </c>
      <c r="R2591" s="8">
        <f t="shared" si="243"/>
        <v>42452.494525462964</v>
      </c>
      <c r="S2591" t="str">
        <f t="shared" si="244"/>
        <v>food</v>
      </c>
      <c r="T2591" t="str">
        <f t="shared" si="245"/>
        <v>food trucks</v>
      </c>
    </row>
    <row r="2592" spans="1:20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240"/>
        <v>0</v>
      </c>
      <c r="P2592" t="e">
        <f t="shared" si="241"/>
        <v>#DIV/0!</v>
      </c>
      <c r="Q2592" s="8">
        <f t="shared" si="242"/>
        <v>42388.589085648149</v>
      </c>
      <c r="R2592" s="8">
        <f t="shared" si="243"/>
        <v>42395.589085648149</v>
      </c>
      <c r="S2592" t="str">
        <f t="shared" si="244"/>
        <v>food</v>
      </c>
      <c r="T2592" t="str">
        <f t="shared" si="245"/>
        <v>food trucks</v>
      </c>
    </row>
    <row r="2593" spans="1:20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240"/>
        <v>2</v>
      </c>
      <c r="P2593">
        <f t="shared" si="241"/>
        <v>13</v>
      </c>
      <c r="Q2593" s="8">
        <f t="shared" si="242"/>
        <v>42382.906527777777</v>
      </c>
      <c r="R2593" s="8">
        <f t="shared" si="243"/>
        <v>42442.864861111113</v>
      </c>
      <c r="S2593" t="str">
        <f t="shared" si="244"/>
        <v>food</v>
      </c>
      <c r="T2593" t="str">
        <f t="shared" si="245"/>
        <v>food trucks</v>
      </c>
    </row>
    <row r="2594" spans="1:20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240"/>
        <v>0</v>
      </c>
      <c r="P2594">
        <f t="shared" si="241"/>
        <v>50</v>
      </c>
      <c r="Q2594" s="8">
        <f t="shared" si="242"/>
        <v>41887.801168981481</v>
      </c>
      <c r="R2594" s="8">
        <f t="shared" si="243"/>
        <v>41917.801168981481</v>
      </c>
      <c r="S2594" t="str">
        <f t="shared" si="244"/>
        <v>food</v>
      </c>
      <c r="T2594" t="str">
        <f t="shared" si="245"/>
        <v>food trucks</v>
      </c>
    </row>
    <row r="2595" spans="1:20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240"/>
        <v>0</v>
      </c>
      <c r="P2595" t="e">
        <f t="shared" si="241"/>
        <v>#DIV/0!</v>
      </c>
      <c r="Q2595" s="8">
        <f t="shared" si="242"/>
        <v>42089.84520833334</v>
      </c>
      <c r="R2595" s="8">
        <f t="shared" si="243"/>
        <v>42119.84520833334</v>
      </c>
      <c r="S2595" t="str">
        <f t="shared" si="244"/>
        <v>food</v>
      </c>
      <c r="T2595" t="str">
        <f t="shared" si="245"/>
        <v>food trucks</v>
      </c>
    </row>
    <row r="2596" spans="1:20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240"/>
        <v>0</v>
      </c>
      <c r="P2596">
        <f t="shared" si="241"/>
        <v>1</v>
      </c>
      <c r="Q2596" s="8">
        <f t="shared" si="242"/>
        <v>41828.967916666668</v>
      </c>
      <c r="R2596" s="8">
        <f t="shared" si="243"/>
        <v>41858.967916666668</v>
      </c>
      <c r="S2596" t="str">
        <f t="shared" si="244"/>
        <v>food</v>
      </c>
      <c r="T2596" t="str">
        <f t="shared" si="245"/>
        <v>food trucks</v>
      </c>
    </row>
    <row r="2597" spans="1:20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240"/>
        <v>12</v>
      </c>
      <c r="P2597">
        <f t="shared" si="241"/>
        <v>96.05</v>
      </c>
      <c r="Q2597" s="8">
        <f t="shared" si="242"/>
        <v>42760.244212962964</v>
      </c>
      <c r="R2597" s="8">
        <f t="shared" si="243"/>
        <v>42790.244212962964</v>
      </c>
      <c r="S2597" t="str">
        <f t="shared" si="244"/>
        <v>food</v>
      </c>
      <c r="T2597" t="str">
        <f t="shared" si="245"/>
        <v>food trucks</v>
      </c>
    </row>
    <row r="2598" spans="1:20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240"/>
        <v>24</v>
      </c>
      <c r="P2598">
        <f t="shared" si="241"/>
        <v>305.77999999999997</v>
      </c>
      <c r="Q2598" s="8">
        <f t="shared" si="242"/>
        <v>41828.664456018516</v>
      </c>
      <c r="R2598" s="8">
        <f t="shared" si="243"/>
        <v>41858.664456018516</v>
      </c>
      <c r="S2598" t="str">
        <f t="shared" si="244"/>
        <v>food</v>
      </c>
      <c r="T2598" t="str">
        <f t="shared" si="245"/>
        <v>food trucks</v>
      </c>
    </row>
    <row r="2599" spans="1:20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240"/>
        <v>6</v>
      </c>
      <c r="P2599">
        <f t="shared" si="241"/>
        <v>12.14</v>
      </c>
      <c r="Q2599" s="8">
        <f t="shared" si="242"/>
        <v>42510.341631944444</v>
      </c>
      <c r="R2599" s="8">
        <f t="shared" si="243"/>
        <v>42540.341631944444</v>
      </c>
      <c r="S2599" t="str">
        <f t="shared" si="244"/>
        <v>food</v>
      </c>
      <c r="T2599" t="str">
        <f t="shared" si="245"/>
        <v>food trucks</v>
      </c>
    </row>
    <row r="2600" spans="1:20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240"/>
        <v>39</v>
      </c>
      <c r="P2600">
        <f t="shared" si="241"/>
        <v>83.57</v>
      </c>
      <c r="Q2600" s="8">
        <f t="shared" si="242"/>
        <v>42240.840289351851</v>
      </c>
      <c r="R2600" s="8">
        <f t="shared" si="243"/>
        <v>42270.840289351851</v>
      </c>
      <c r="S2600" t="str">
        <f t="shared" si="244"/>
        <v>food</v>
      </c>
      <c r="T2600" t="str">
        <f t="shared" si="245"/>
        <v>food trucks</v>
      </c>
    </row>
    <row r="2601" spans="1:20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240"/>
        <v>1</v>
      </c>
      <c r="P2601">
        <f t="shared" si="241"/>
        <v>18</v>
      </c>
      <c r="Q2601" s="8">
        <f t="shared" si="242"/>
        <v>41809.754016203704</v>
      </c>
      <c r="R2601" s="8">
        <f t="shared" si="243"/>
        <v>41854.754016203704</v>
      </c>
      <c r="S2601" t="str">
        <f t="shared" si="244"/>
        <v>food</v>
      </c>
      <c r="T2601" t="str">
        <f t="shared" si="245"/>
        <v>food trucks</v>
      </c>
    </row>
    <row r="2602" spans="1:20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240"/>
        <v>7</v>
      </c>
      <c r="P2602">
        <f t="shared" si="241"/>
        <v>115.53</v>
      </c>
      <c r="Q2602" s="8">
        <f t="shared" si="242"/>
        <v>42394.900462962964</v>
      </c>
      <c r="R2602" s="8">
        <f t="shared" si="243"/>
        <v>42454.858796296292</v>
      </c>
      <c r="S2602" t="str">
        <f t="shared" si="244"/>
        <v>food</v>
      </c>
      <c r="T2602" t="str">
        <f t="shared" si="245"/>
        <v>food trucks</v>
      </c>
    </row>
    <row r="2603" spans="1:20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240"/>
        <v>661</v>
      </c>
      <c r="P2603">
        <f t="shared" si="241"/>
        <v>21.9</v>
      </c>
      <c r="Q2603" s="8">
        <f t="shared" si="242"/>
        <v>41150.902187499996</v>
      </c>
      <c r="R2603" s="8">
        <f t="shared" si="243"/>
        <v>41165.165972222225</v>
      </c>
      <c r="S2603" t="str">
        <f t="shared" si="244"/>
        <v>technology</v>
      </c>
      <c r="T2603" t="str">
        <f t="shared" si="245"/>
        <v>space exploration</v>
      </c>
    </row>
    <row r="2604" spans="1:20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240"/>
        <v>326</v>
      </c>
      <c r="P2604">
        <f t="shared" si="241"/>
        <v>80.02</v>
      </c>
      <c r="Q2604" s="8">
        <f t="shared" si="242"/>
        <v>41915.747314814813</v>
      </c>
      <c r="R2604" s="8">
        <f t="shared" si="243"/>
        <v>41955.888888888891</v>
      </c>
      <c r="S2604" t="str">
        <f t="shared" si="244"/>
        <v>technology</v>
      </c>
      <c r="T2604" t="str">
        <f t="shared" si="245"/>
        <v>space exploration</v>
      </c>
    </row>
    <row r="2605" spans="1:20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240"/>
        <v>101</v>
      </c>
      <c r="P2605">
        <f t="shared" si="241"/>
        <v>35.520000000000003</v>
      </c>
      <c r="Q2605" s="8">
        <f t="shared" si="242"/>
        <v>41617.912662037037</v>
      </c>
      <c r="R2605" s="8">
        <f t="shared" si="243"/>
        <v>41631.912662037037</v>
      </c>
      <c r="S2605" t="str">
        <f t="shared" si="244"/>
        <v>technology</v>
      </c>
      <c r="T2605" t="str">
        <f t="shared" si="245"/>
        <v>space exploration</v>
      </c>
    </row>
    <row r="2606" spans="1:20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240"/>
        <v>104</v>
      </c>
      <c r="P2606">
        <f t="shared" si="241"/>
        <v>64.930000000000007</v>
      </c>
      <c r="Q2606" s="8">
        <f t="shared" si="242"/>
        <v>40998.051192129627</v>
      </c>
      <c r="R2606" s="8">
        <f t="shared" si="243"/>
        <v>41028.051192129627</v>
      </c>
      <c r="S2606" t="str">
        <f t="shared" si="244"/>
        <v>technology</v>
      </c>
      <c r="T2606" t="str">
        <f t="shared" si="245"/>
        <v>space exploration</v>
      </c>
    </row>
    <row r="2607" spans="1:20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240"/>
        <v>107</v>
      </c>
      <c r="P2607">
        <f t="shared" si="241"/>
        <v>60.97</v>
      </c>
      <c r="Q2607" s="8">
        <f t="shared" si="242"/>
        <v>42508.541550925926</v>
      </c>
      <c r="R2607" s="8">
        <f t="shared" si="243"/>
        <v>42538.541550925926</v>
      </c>
      <c r="S2607" t="str">
        <f t="shared" si="244"/>
        <v>technology</v>
      </c>
      <c r="T2607" t="str">
        <f t="shared" si="245"/>
        <v>space exploration</v>
      </c>
    </row>
    <row r="2608" spans="1:20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240"/>
        <v>110</v>
      </c>
      <c r="P2608">
        <f t="shared" si="241"/>
        <v>31.44</v>
      </c>
      <c r="Q2608" s="8">
        <f t="shared" si="242"/>
        <v>41726.712754629632</v>
      </c>
      <c r="R2608" s="8">
        <f t="shared" si="243"/>
        <v>41758.712754629632</v>
      </c>
      <c r="S2608" t="str">
        <f t="shared" si="244"/>
        <v>technology</v>
      </c>
      <c r="T2608" t="str">
        <f t="shared" si="245"/>
        <v>space exploration</v>
      </c>
    </row>
    <row r="2609" spans="1:20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240"/>
        <v>408</v>
      </c>
      <c r="P2609">
        <f t="shared" si="241"/>
        <v>81.95</v>
      </c>
      <c r="Q2609" s="8">
        <f t="shared" si="242"/>
        <v>42184.874675925923</v>
      </c>
      <c r="R2609" s="8">
        <f t="shared" si="243"/>
        <v>42228.083333333328</v>
      </c>
      <c r="S2609" t="str">
        <f t="shared" si="244"/>
        <v>technology</v>
      </c>
      <c r="T2609" t="str">
        <f t="shared" si="245"/>
        <v>space exploration</v>
      </c>
    </row>
    <row r="2610" spans="1:20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240"/>
        <v>224</v>
      </c>
      <c r="P2610">
        <f t="shared" si="241"/>
        <v>58.93</v>
      </c>
      <c r="Q2610" s="8">
        <f t="shared" si="242"/>
        <v>42767.801712962959</v>
      </c>
      <c r="R2610" s="8">
        <f t="shared" si="243"/>
        <v>42809</v>
      </c>
      <c r="S2610" t="str">
        <f t="shared" si="244"/>
        <v>technology</v>
      </c>
      <c r="T2610" t="str">
        <f t="shared" si="245"/>
        <v>space exploration</v>
      </c>
    </row>
    <row r="2611" spans="1:20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240"/>
        <v>304</v>
      </c>
      <c r="P2611">
        <f t="shared" si="241"/>
        <v>157.29</v>
      </c>
      <c r="Q2611" s="8">
        <f t="shared" si="242"/>
        <v>41075.237858796296</v>
      </c>
      <c r="R2611" s="8">
        <f t="shared" si="243"/>
        <v>41105.237858796296</v>
      </c>
      <c r="S2611" t="str">
        <f t="shared" si="244"/>
        <v>technology</v>
      </c>
      <c r="T2611" t="str">
        <f t="shared" si="245"/>
        <v>space exploration</v>
      </c>
    </row>
    <row r="2612" spans="1:20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240"/>
        <v>141</v>
      </c>
      <c r="P2612">
        <f t="shared" si="241"/>
        <v>55.76</v>
      </c>
      <c r="Q2612" s="8">
        <f t="shared" si="242"/>
        <v>42564.881076388891</v>
      </c>
      <c r="R2612" s="8">
        <f t="shared" si="243"/>
        <v>42604.290972222225</v>
      </c>
      <c r="S2612" t="str">
        <f t="shared" si="244"/>
        <v>technology</v>
      </c>
      <c r="T2612" t="str">
        <f t="shared" si="245"/>
        <v>space exploration</v>
      </c>
    </row>
    <row r="2613" spans="1:20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240"/>
        <v>2791</v>
      </c>
      <c r="P2613">
        <f t="shared" si="241"/>
        <v>83.8</v>
      </c>
      <c r="Q2613" s="8">
        <f t="shared" si="242"/>
        <v>42704.335810185185</v>
      </c>
      <c r="R2613" s="8">
        <f t="shared" si="243"/>
        <v>42737.957638888889</v>
      </c>
      <c r="S2613" t="str">
        <f t="shared" si="244"/>
        <v>technology</v>
      </c>
      <c r="T2613" t="str">
        <f t="shared" si="245"/>
        <v>space exploration</v>
      </c>
    </row>
    <row r="2614" spans="1:20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240"/>
        <v>172</v>
      </c>
      <c r="P2614">
        <f t="shared" si="241"/>
        <v>58.42</v>
      </c>
      <c r="Q2614" s="8">
        <f t="shared" si="242"/>
        <v>41982.143171296295</v>
      </c>
      <c r="R2614" s="8">
        <f t="shared" si="243"/>
        <v>42013.143171296295</v>
      </c>
      <c r="S2614" t="str">
        <f t="shared" si="244"/>
        <v>technology</v>
      </c>
      <c r="T2614" t="str">
        <f t="shared" si="245"/>
        <v>space exploration</v>
      </c>
    </row>
    <row r="2615" spans="1:20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240"/>
        <v>101</v>
      </c>
      <c r="P2615">
        <f t="shared" si="241"/>
        <v>270.57</v>
      </c>
      <c r="Q2615" s="8">
        <f t="shared" si="242"/>
        <v>41143.81821759259</v>
      </c>
      <c r="R2615" s="8">
        <f t="shared" si="243"/>
        <v>41173.81821759259</v>
      </c>
      <c r="S2615" t="str">
        <f t="shared" si="244"/>
        <v>technology</v>
      </c>
      <c r="T2615" t="str">
        <f t="shared" si="245"/>
        <v>space exploration</v>
      </c>
    </row>
    <row r="2616" spans="1:20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240"/>
        <v>102</v>
      </c>
      <c r="P2616">
        <f t="shared" si="241"/>
        <v>107.1</v>
      </c>
      <c r="Q2616" s="8">
        <f t="shared" si="242"/>
        <v>41730.708472222221</v>
      </c>
      <c r="R2616" s="8">
        <f t="shared" si="243"/>
        <v>41759.208333333336</v>
      </c>
      <c r="S2616" t="str">
        <f t="shared" si="244"/>
        <v>technology</v>
      </c>
      <c r="T2616" t="str">
        <f t="shared" si="245"/>
        <v>space exploration</v>
      </c>
    </row>
    <row r="2617" spans="1:20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240"/>
        <v>170</v>
      </c>
      <c r="P2617">
        <f t="shared" si="241"/>
        <v>47.18</v>
      </c>
      <c r="Q2617" s="8">
        <f t="shared" si="242"/>
        <v>42453.49726851852</v>
      </c>
      <c r="R2617" s="8">
        <f t="shared" si="243"/>
        <v>42490.5</v>
      </c>
      <c r="S2617" t="str">
        <f t="shared" si="244"/>
        <v>technology</v>
      </c>
      <c r="T2617" t="str">
        <f t="shared" si="245"/>
        <v>space exploration</v>
      </c>
    </row>
    <row r="2618" spans="1:20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240"/>
        <v>115</v>
      </c>
      <c r="P2618">
        <f t="shared" si="241"/>
        <v>120.31</v>
      </c>
      <c r="Q2618" s="8">
        <f t="shared" si="242"/>
        <v>42211.99454861111</v>
      </c>
      <c r="R2618" s="8">
        <f t="shared" si="243"/>
        <v>42241.99454861111</v>
      </c>
      <c r="S2618" t="str">
        <f t="shared" si="244"/>
        <v>technology</v>
      </c>
      <c r="T2618" t="str">
        <f t="shared" si="245"/>
        <v>space exploration</v>
      </c>
    </row>
    <row r="2619" spans="1:20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240"/>
        <v>878</v>
      </c>
      <c r="P2619">
        <f t="shared" si="241"/>
        <v>27.6</v>
      </c>
      <c r="Q2619" s="8">
        <f t="shared" si="242"/>
        <v>41902.874432870369</v>
      </c>
      <c r="R2619" s="8">
        <f t="shared" si="243"/>
        <v>41932.874432870369</v>
      </c>
      <c r="S2619" t="str">
        <f t="shared" si="244"/>
        <v>technology</v>
      </c>
      <c r="T2619" t="str">
        <f t="shared" si="245"/>
        <v>space exploration</v>
      </c>
    </row>
    <row r="2620" spans="1:20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240"/>
        <v>105</v>
      </c>
      <c r="P2620">
        <f t="shared" si="241"/>
        <v>205.3</v>
      </c>
      <c r="Q2620" s="8">
        <f t="shared" si="242"/>
        <v>42279.792372685188</v>
      </c>
      <c r="R2620" s="8">
        <f t="shared" si="243"/>
        <v>42339.834039351852</v>
      </c>
      <c r="S2620" t="str">
        <f t="shared" si="244"/>
        <v>technology</v>
      </c>
      <c r="T2620" t="str">
        <f t="shared" si="245"/>
        <v>space exploration</v>
      </c>
    </row>
    <row r="2621" spans="1:20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240"/>
        <v>188</v>
      </c>
      <c r="P2621">
        <f t="shared" si="241"/>
        <v>35.549999999999997</v>
      </c>
      <c r="Q2621" s="8">
        <f t="shared" si="242"/>
        <v>42273.884305555555</v>
      </c>
      <c r="R2621" s="8">
        <f t="shared" si="243"/>
        <v>42300.458333333328</v>
      </c>
      <c r="S2621" t="str">
        <f t="shared" si="244"/>
        <v>technology</v>
      </c>
      <c r="T2621" t="str">
        <f t="shared" si="245"/>
        <v>space exploration</v>
      </c>
    </row>
    <row r="2622" spans="1:20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240"/>
        <v>144</v>
      </c>
      <c r="P2622">
        <f t="shared" si="241"/>
        <v>74.64</v>
      </c>
      <c r="Q2622" s="8">
        <f t="shared" si="242"/>
        <v>42251.16715277778</v>
      </c>
      <c r="R2622" s="8">
        <f t="shared" si="243"/>
        <v>42288.041666666672</v>
      </c>
      <c r="S2622" t="str">
        <f t="shared" si="244"/>
        <v>technology</v>
      </c>
      <c r="T2622" t="str">
        <f t="shared" si="245"/>
        <v>space exploration</v>
      </c>
    </row>
    <row r="2623" spans="1:20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240"/>
        <v>146</v>
      </c>
      <c r="P2623">
        <f t="shared" si="241"/>
        <v>47.06</v>
      </c>
      <c r="Q2623" s="8">
        <f t="shared" si="242"/>
        <v>42115.74754629629</v>
      </c>
      <c r="R2623" s="8">
        <f t="shared" si="243"/>
        <v>42145.74754629629</v>
      </c>
      <c r="S2623" t="str">
        <f t="shared" si="244"/>
        <v>technology</v>
      </c>
      <c r="T2623" t="str">
        <f t="shared" si="245"/>
        <v>space exploration</v>
      </c>
    </row>
    <row r="2624" spans="1:20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240"/>
        <v>131</v>
      </c>
      <c r="P2624">
        <f t="shared" si="241"/>
        <v>26.59</v>
      </c>
      <c r="Q2624" s="8">
        <f t="shared" si="242"/>
        <v>42689.74324074074</v>
      </c>
      <c r="R2624" s="8">
        <f t="shared" si="243"/>
        <v>42734.74324074074</v>
      </c>
      <c r="S2624" t="str">
        <f t="shared" si="244"/>
        <v>technology</v>
      </c>
      <c r="T2624" t="str">
        <f t="shared" si="245"/>
        <v>space exploration</v>
      </c>
    </row>
    <row r="2625" spans="1:20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240"/>
        <v>114</v>
      </c>
      <c r="P2625">
        <f t="shared" si="241"/>
        <v>36.770000000000003</v>
      </c>
      <c r="Q2625" s="8">
        <f t="shared" si="242"/>
        <v>42692.256550925929</v>
      </c>
      <c r="R2625" s="8">
        <f t="shared" si="243"/>
        <v>42706.256550925929</v>
      </c>
      <c r="S2625" t="str">
        <f t="shared" si="244"/>
        <v>technology</v>
      </c>
      <c r="T2625" t="str">
        <f t="shared" si="245"/>
        <v>space exploration</v>
      </c>
    </row>
    <row r="2626" spans="1:20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240"/>
        <v>1379</v>
      </c>
      <c r="P2626">
        <f t="shared" si="241"/>
        <v>31.82</v>
      </c>
      <c r="Q2626" s="8">
        <f t="shared" si="242"/>
        <v>41144.42155092593</v>
      </c>
      <c r="R2626" s="8">
        <f t="shared" si="243"/>
        <v>41165.42155092593</v>
      </c>
      <c r="S2626" t="str">
        <f t="shared" si="244"/>
        <v>technology</v>
      </c>
      <c r="T2626" t="str">
        <f t="shared" si="245"/>
        <v>space exploration</v>
      </c>
    </row>
    <row r="2627" spans="1:20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246">ROUND(E2627/D2627*100,0)</f>
        <v>956</v>
      </c>
      <c r="P2627">
        <f t="shared" ref="P2627:P2690" si="247">ROUND(E2627/L2627,2)</f>
        <v>27.58</v>
      </c>
      <c r="Q2627" s="8">
        <f t="shared" ref="Q2627:Q2690" si="248">(((J2627/60)/60)/24)+DATE(1970,1,1)</f>
        <v>42658.810277777782</v>
      </c>
      <c r="R2627" s="8">
        <f t="shared" ref="R2627:R2690" si="249">(((I2627/60)/60)/24)+DATE(1970,1,1)</f>
        <v>42683.851944444439</v>
      </c>
      <c r="S2627" t="str">
        <f t="shared" ref="S2627:S2690" si="250">LEFT(N2627,SEARCH("/",N2627)-1)</f>
        <v>technology</v>
      </c>
      <c r="T2627" t="str">
        <f t="shared" ref="T2627:T2690" si="251">RIGHT(N2627,LEN(N2627)-SEARCH("/",N2627))</f>
        <v>space exploration</v>
      </c>
    </row>
    <row r="2628" spans="1:20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246"/>
        <v>112</v>
      </c>
      <c r="P2628">
        <f t="shared" si="247"/>
        <v>56</v>
      </c>
      <c r="Q2628" s="8">
        <f t="shared" si="248"/>
        <v>42128.628113425926</v>
      </c>
      <c r="R2628" s="8">
        <f t="shared" si="249"/>
        <v>42158.628113425926</v>
      </c>
      <c r="S2628" t="str">
        <f t="shared" si="250"/>
        <v>technology</v>
      </c>
      <c r="T2628" t="str">
        <f t="shared" si="251"/>
        <v>space exploration</v>
      </c>
    </row>
    <row r="2629" spans="1:20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246"/>
        <v>647</v>
      </c>
      <c r="P2629">
        <f t="shared" si="247"/>
        <v>21.56</v>
      </c>
      <c r="Q2629" s="8">
        <f t="shared" si="248"/>
        <v>42304.829409722224</v>
      </c>
      <c r="R2629" s="8">
        <f t="shared" si="249"/>
        <v>42334.871076388896</v>
      </c>
      <c r="S2629" t="str">
        <f t="shared" si="250"/>
        <v>technology</v>
      </c>
      <c r="T2629" t="str">
        <f t="shared" si="251"/>
        <v>space exploration</v>
      </c>
    </row>
    <row r="2630" spans="1:20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246"/>
        <v>110</v>
      </c>
      <c r="P2630">
        <f t="shared" si="247"/>
        <v>44.1</v>
      </c>
      <c r="Q2630" s="8">
        <f t="shared" si="248"/>
        <v>41953.966053240743</v>
      </c>
      <c r="R2630" s="8">
        <f t="shared" si="249"/>
        <v>41973.966053240743</v>
      </c>
      <c r="S2630" t="str">
        <f t="shared" si="250"/>
        <v>technology</v>
      </c>
      <c r="T2630" t="str">
        <f t="shared" si="251"/>
        <v>space exploration</v>
      </c>
    </row>
    <row r="2631" spans="1:20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246"/>
        <v>128</v>
      </c>
      <c r="P2631">
        <f t="shared" si="247"/>
        <v>63.87</v>
      </c>
      <c r="Q2631" s="8">
        <f t="shared" si="248"/>
        <v>42108.538449074069</v>
      </c>
      <c r="R2631" s="8">
        <f t="shared" si="249"/>
        <v>42138.538449074069</v>
      </c>
      <c r="S2631" t="str">
        <f t="shared" si="250"/>
        <v>technology</v>
      </c>
      <c r="T2631" t="str">
        <f t="shared" si="251"/>
        <v>space exploration</v>
      </c>
    </row>
    <row r="2632" spans="1:20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246"/>
        <v>158</v>
      </c>
      <c r="P2632">
        <f t="shared" si="247"/>
        <v>38.99</v>
      </c>
      <c r="Q2632" s="8">
        <f t="shared" si="248"/>
        <v>42524.105462962965</v>
      </c>
      <c r="R2632" s="8">
        <f t="shared" si="249"/>
        <v>42551.416666666672</v>
      </c>
      <c r="S2632" t="str">
        <f t="shared" si="250"/>
        <v>technology</v>
      </c>
      <c r="T2632" t="str">
        <f t="shared" si="251"/>
        <v>space exploration</v>
      </c>
    </row>
    <row r="2633" spans="1:20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246"/>
        <v>115</v>
      </c>
      <c r="P2633">
        <f t="shared" si="247"/>
        <v>80.19</v>
      </c>
      <c r="Q2633" s="8">
        <f t="shared" si="248"/>
        <v>42218.169293981482</v>
      </c>
      <c r="R2633" s="8">
        <f t="shared" si="249"/>
        <v>42246.169293981482</v>
      </c>
      <c r="S2633" t="str">
        <f t="shared" si="250"/>
        <v>technology</v>
      </c>
      <c r="T2633" t="str">
        <f t="shared" si="251"/>
        <v>space exploration</v>
      </c>
    </row>
    <row r="2634" spans="1:20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246"/>
        <v>137</v>
      </c>
      <c r="P2634">
        <f t="shared" si="247"/>
        <v>34.9</v>
      </c>
      <c r="Q2634" s="8">
        <f t="shared" si="248"/>
        <v>42494.061793981484</v>
      </c>
      <c r="R2634" s="8">
        <f t="shared" si="249"/>
        <v>42519.061793981484</v>
      </c>
      <c r="S2634" t="str">
        <f t="shared" si="250"/>
        <v>technology</v>
      </c>
      <c r="T2634" t="str">
        <f t="shared" si="251"/>
        <v>space exploration</v>
      </c>
    </row>
    <row r="2635" spans="1:20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246"/>
        <v>355</v>
      </c>
      <c r="P2635">
        <f t="shared" si="247"/>
        <v>89.1</v>
      </c>
      <c r="Q2635" s="8">
        <f t="shared" si="248"/>
        <v>41667.823287037041</v>
      </c>
      <c r="R2635" s="8">
        <f t="shared" si="249"/>
        <v>41697.958333333336</v>
      </c>
      <c r="S2635" t="str">
        <f t="shared" si="250"/>
        <v>technology</v>
      </c>
      <c r="T2635" t="str">
        <f t="shared" si="251"/>
        <v>space exploration</v>
      </c>
    </row>
    <row r="2636" spans="1:20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246"/>
        <v>106</v>
      </c>
      <c r="P2636">
        <f t="shared" si="247"/>
        <v>39.44</v>
      </c>
      <c r="Q2636" s="8">
        <f t="shared" si="248"/>
        <v>42612.656493055561</v>
      </c>
      <c r="R2636" s="8">
        <f t="shared" si="249"/>
        <v>42642.656493055561</v>
      </c>
      <c r="S2636" t="str">
        <f t="shared" si="250"/>
        <v>technology</v>
      </c>
      <c r="T2636" t="str">
        <f t="shared" si="251"/>
        <v>space exploration</v>
      </c>
    </row>
    <row r="2637" spans="1:20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246"/>
        <v>100</v>
      </c>
      <c r="P2637">
        <f t="shared" si="247"/>
        <v>136.9</v>
      </c>
      <c r="Q2637" s="8">
        <f t="shared" si="248"/>
        <v>42037.950937500005</v>
      </c>
      <c r="R2637" s="8">
        <f t="shared" si="249"/>
        <v>42072.909270833334</v>
      </c>
      <c r="S2637" t="str">
        <f t="shared" si="250"/>
        <v>technology</v>
      </c>
      <c r="T2637" t="str">
        <f t="shared" si="251"/>
        <v>space exploration</v>
      </c>
    </row>
    <row r="2638" spans="1:20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246"/>
        <v>187</v>
      </c>
      <c r="P2638">
        <f t="shared" si="247"/>
        <v>37.46</v>
      </c>
      <c r="Q2638" s="8">
        <f t="shared" si="248"/>
        <v>42636.614745370374</v>
      </c>
      <c r="R2638" s="8">
        <f t="shared" si="249"/>
        <v>42659.041666666672</v>
      </c>
      <c r="S2638" t="str">
        <f t="shared" si="250"/>
        <v>technology</v>
      </c>
      <c r="T2638" t="str">
        <f t="shared" si="251"/>
        <v>space exploration</v>
      </c>
    </row>
    <row r="2639" spans="1:20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246"/>
        <v>166</v>
      </c>
      <c r="P2639">
        <f t="shared" si="247"/>
        <v>31.96</v>
      </c>
      <c r="Q2639" s="8">
        <f t="shared" si="248"/>
        <v>42639.549479166672</v>
      </c>
      <c r="R2639" s="8">
        <f t="shared" si="249"/>
        <v>42655.549479166672</v>
      </c>
      <c r="S2639" t="str">
        <f t="shared" si="250"/>
        <v>technology</v>
      </c>
      <c r="T2639" t="str">
        <f t="shared" si="251"/>
        <v>space exploration</v>
      </c>
    </row>
    <row r="2640" spans="1:20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246"/>
        <v>102</v>
      </c>
      <c r="P2640">
        <f t="shared" si="247"/>
        <v>25.21</v>
      </c>
      <c r="Q2640" s="8">
        <f t="shared" si="248"/>
        <v>41989.913136574076</v>
      </c>
      <c r="R2640" s="8">
        <f t="shared" si="249"/>
        <v>42019.913136574076</v>
      </c>
      <c r="S2640" t="str">
        <f t="shared" si="250"/>
        <v>technology</v>
      </c>
      <c r="T2640" t="str">
        <f t="shared" si="251"/>
        <v>space exploration</v>
      </c>
    </row>
    <row r="2641" spans="1:20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246"/>
        <v>164</v>
      </c>
      <c r="P2641">
        <f t="shared" si="247"/>
        <v>10.039999999999999</v>
      </c>
      <c r="Q2641" s="8">
        <f t="shared" si="248"/>
        <v>42024.86513888889</v>
      </c>
      <c r="R2641" s="8">
        <f t="shared" si="249"/>
        <v>42054.86513888889</v>
      </c>
      <c r="S2641" t="str">
        <f t="shared" si="250"/>
        <v>technology</v>
      </c>
      <c r="T2641" t="str">
        <f t="shared" si="251"/>
        <v>space exploration</v>
      </c>
    </row>
    <row r="2642" spans="1:20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246"/>
        <v>106</v>
      </c>
      <c r="P2642">
        <f t="shared" si="247"/>
        <v>45.94</v>
      </c>
      <c r="Q2642" s="8">
        <f t="shared" si="248"/>
        <v>42103.160578703704</v>
      </c>
      <c r="R2642" s="8">
        <f t="shared" si="249"/>
        <v>42163.160578703704</v>
      </c>
      <c r="S2642" t="str">
        <f t="shared" si="250"/>
        <v>technology</v>
      </c>
      <c r="T2642" t="str">
        <f t="shared" si="251"/>
        <v>space exploration</v>
      </c>
    </row>
    <row r="2643" spans="1:20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246"/>
        <v>1</v>
      </c>
      <c r="P2643">
        <f t="shared" si="247"/>
        <v>15</v>
      </c>
      <c r="Q2643" s="8">
        <f t="shared" si="248"/>
        <v>41880.827118055553</v>
      </c>
      <c r="R2643" s="8">
        <f t="shared" si="249"/>
        <v>41897.839583333334</v>
      </c>
      <c r="S2643" t="str">
        <f t="shared" si="250"/>
        <v>technology</v>
      </c>
      <c r="T2643" t="str">
        <f t="shared" si="251"/>
        <v>space exploration</v>
      </c>
    </row>
    <row r="2644" spans="1:20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246"/>
        <v>0</v>
      </c>
      <c r="P2644" t="e">
        <f t="shared" si="247"/>
        <v>#DIV/0!</v>
      </c>
      <c r="Q2644" s="8">
        <f t="shared" si="248"/>
        <v>42536.246620370366</v>
      </c>
      <c r="R2644" s="8">
        <f t="shared" si="249"/>
        <v>42566.289583333331</v>
      </c>
      <c r="S2644" t="str">
        <f t="shared" si="250"/>
        <v>technology</v>
      </c>
      <c r="T2644" t="str">
        <f t="shared" si="251"/>
        <v>space exploration</v>
      </c>
    </row>
    <row r="2645" spans="1:20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246"/>
        <v>34</v>
      </c>
      <c r="P2645">
        <f t="shared" si="247"/>
        <v>223.58</v>
      </c>
      <c r="Q2645" s="8">
        <f t="shared" si="248"/>
        <v>42689.582349537035</v>
      </c>
      <c r="R2645" s="8">
        <f t="shared" si="249"/>
        <v>42725.332638888889</v>
      </c>
      <c r="S2645" t="str">
        <f t="shared" si="250"/>
        <v>technology</v>
      </c>
      <c r="T2645" t="str">
        <f t="shared" si="251"/>
        <v>space exploration</v>
      </c>
    </row>
    <row r="2646" spans="1:20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246"/>
        <v>2</v>
      </c>
      <c r="P2646">
        <f t="shared" si="247"/>
        <v>39.479999999999997</v>
      </c>
      <c r="Q2646" s="8">
        <f t="shared" si="248"/>
        <v>42774.792071759264</v>
      </c>
      <c r="R2646" s="8">
        <f t="shared" si="249"/>
        <v>42804.792071759264</v>
      </c>
      <c r="S2646" t="str">
        <f t="shared" si="250"/>
        <v>technology</v>
      </c>
      <c r="T2646" t="str">
        <f t="shared" si="251"/>
        <v>space exploration</v>
      </c>
    </row>
    <row r="2647" spans="1:20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246"/>
        <v>11</v>
      </c>
      <c r="P2647">
        <f t="shared" si="247"/>
        <v>91.3</v>
      </c>
      <c r="Q2647" s="8">
        <f t="shared" si="248"/>
        <v>41921.842627314814</v>
      </c>
      <c r="R2647" s="8">
        <f t="shared" si="249"/>
        <v>41951.884293981479</v>
      </c>
      <c r="S2647" t="str">
        <f t="shared" si="250"/>
        <v>technology</v>
      </c>
      <c r="T2647" t="str">
        <f t="shared" si="251"/>
        <v>space exploration</v>
      </c>
    </row>
    <row r="2648" spans="1:20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246"/>
        <v>8</v>
      </c>
      <c r="P2648">
        <f t="shared" si="247"/>
        <v>78.67</v>
      </c>
      <c r="Q2648" s="8">
        <f t="shared" si="248"/>
        <v>42226.313298611116</v>
      </c>
      <c r="R2648" s="8">
        <f t="shared" si="249"/>
        <v>42256.313298611116</v>
      </c>
      <c r="S2648" t="str">
        <f t="shared" si="250"/>
        <v>technology</v>
      </c>
      <c r="T2648" t="str">
        <f t="shared" si="251"/>
        <v>space exploration</v>
      </c>
    </row>
    <row r="2649" spans="1:20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246"/>
        <v>1</v>
      </c>
      <c r="P2649">
        <f t="shared" si="247"/>
        <v>12</v>
      </c>
      <c r="Q2649" s="8">
        <f t="shared" si="248"/>
        <v>42200.261793981481</v>
      </c>
      <c r="R2649" s="8">
        <f t="shared" si="249"/>
        <v>42230.261793981481</v>
      </c>
      <c r="S2649" t="str">
        <f t="shared" si="250"/>
        <v>technology</v>
      </c>
      <c r="T2649" t="str">
        <f t="shared" si="251"/>
        <v>space exploration</v>
      </c>
    </row>
    <row r="2650" spans="1:20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246"/>
        <v>1</v>
      </c>
      <c r="P2650">
        <f t="shared" si="247"/>
        <v>17.670000000000002</v>
      </c>
      <c r="Q2650" s="8">
        <f t="shared" si="248"/>
        <v>42408.714814814812</v>
      </c>
      <c r="R2650" s="8">
        <f t="shared" si="249"/>
        <v>42438.714814814812</v>
      </c>
      <c r="S2650" t="str">
        <f t="shared" si="250"/>
        <v>technology</v>
      </c>
      <c r="T2650" t="str">
        <f t="shared" si="251"/>
        <v>space exploration</v>
      </c>
    </row>
    <row r="2651" spans="1:20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246"/>
        <v>0</v>
      </c>
      <c r="P2651">
        <f t="shared" si="247"/>
        <v>41.33</v>
      </c>
      <c r="Q2651" s="8">
        <f t="shared" si="248"/>
        <v>42341.99700231482</v>
      </c>
      <c r="R2651" s="8">
        <f t="shared" si="249"/>
        <v>42401.99700231482</v>
      </c>
      <c r="S2651" t="str">
        <f t="shared" si="250"/>
        <v>technology</v>
      </c>
      <c r="T2651" t="str">
        <f t="shared" si="251"/>
        <v>space exploration</v>
      </c>
    </row>
    <row r="2652" spans="1:20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246"/>
        <v>1</v>
      </c>
      <c r="P2652">
        <f t="shared" si="247"/>
        <v>71.599999999999994</v>
      </c>
      <c r="Q2652" s="8">
        <f t="shared" si="248"/>
        <v>42695.624340277776</v>
      </c>
      <c r="R2652" s="8">
        <f t="shared" si="249"/>
        <v>42725.624340277776</v>
      </c>
      <c r="S2652" t="str">
        <f t="shared" si="250"/>
        <v>technology</v>
      </c>
      <c r="T2652" t="str">
        <f t="shared" si="251"/>
        <v>space exploration</v>
      </c>
    </row>
    <row r="2653" spans="1:20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246"/>
        <v>2</v>
      </c>
      <c r="P2653">
        <f t="shared" si="247"/>
        <v>307.82</v>
      </c>
      <c r="Q2653" s="8">
        <f t="shared" si="248"/>
        <v>42327.805659722217</v>
      </c>
      <c r="R2653" s="8">
        <f t="shared" si="249"/>
        <v>42355.805659722217</v>
      </c>
      <c r="S2653" t="str">
        <f t="shared" si="250"/>
        <v>technology</v>
      </c>
      <c r="T2653" t="str">
        <f t="shared" si="251"/>
        <v>space exploration</v>
      </c>
    </row>
    <row r="2654" spans="1:20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246"/>
        <v>1</v>
      </c>
      <c r="P2654">
        <f t="shared" si="247"/>
        <v>80.45</v>
      </c>
      <c r="Q2654" s="8">
        <f t="shared" si="248"/>
        <v>41953.158854166672</v>
      </c>
      <c r="R2654" s="8">
        <f t="shared" si="249"/>
        <v>41983.158854166672</v>
      </c>
      <c r="S2654" t="str">
        <f t="shared" si="250"/>
        <v>technology</v>
      </c>
      <c r="T2654" t="str">
        <f t="shared" si="251"/>
        <v>space exploration</v>
      </c>
    </row>
    <row r="2655" spans="1:20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246"/>
        <v>12</v>
      </c>
      <c r="P2655">
        <f t="shared" si="247"/>
        <v>83.94</v>
      </c>
      <c r="Q2655" s="8">
        <f t="shared" si="248"/>
        <v>41771.651932870373</v>
      </c>
      <c r="R2655" s="8">
        <f t="shared" si="249"/>
        <v>41803.166666666664</v>
      </c>
      <c r="S2655" t="str">
        <f t="shared" si="250"/>
        <v>technology</v>
      </c>
      <c r="T2655" t="str">
        <f t="shared" si="251"/>
        <v>space exploration</v>
      </c>
    </row>
    <row r="2656" spans="1:20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246"/>
        <v>0</v>
      </c>
      <c r="P2656">
        <f t="shared" si="247"/>
        <v>8.5</v>
      </c>
      <c r="Q2656" s="8">
        <f t="shared" si="248"/>
        <v>42055.600995370376</v>
      </c>
      <c r="R2656" s="8">
        <f t="shared" si="249"/>
        <v>42115.559328703705</v>
      </c>
      <c r="S2656" t="str">
        <f t="shared" si="250"/>
        <v>technology</v>
      </c>
      <c r="T2656" t="str">
        <f t="shared" si="251"/>
        <v>space exploration</v>
      </c>
    </row>
    <row r="2657" spans="1:20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246"/>
        <v>21</v>
      </c>
      <c r="P2657">
        <f t="shared" si="247"/>
        <v>73.37</v>
      </c>
      <c r="Q2657" s="8">
        <f t="shared" si="248"/>
        <v>42381.866284722222</v>
      </c>
      <c r="R2657" s="8">
        <f t="shared" si="249"/>
        <v>42409.833333333328</v>
      </c>
      <c r="S2657" t="str">
        <f t="shared" si="250"/>
        <v>technology</v>
      </c>
      <c r="T2657" t="str">
        <f t="shared" si="251"/>
        <v>space exploration</v>
      </c>
    </row>
    <row r="2658" spans="1:20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246"/>
        <v>11</v>
      </c>
      <c r="P2658">
        <f t="shared" si="247"/>
        <v>112.86</v>
      </c>
      <c r="Q2658" s="8">
        <f t="shared" si="248"/>
        <v>42767.688518518517</v>
      </c>
      <c r="R2658" s="8">
        <f t="shared" si="249"/>
        <v>42806.791666666672</v>
      </c>
      <c r="S2658" t="str">
        <f t="shared" si="250"/>
        <v>technology</v>
      </c>
      <c r="T2658" t="str">
        <f t="shared" si="251"/>
        <v>space exploration</v>
      </c>
    </row>
    <row r="2659" spans="1:20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246"/>
        <v>19</v>
      </c>
      <c r="P2659">
        <f t="shared" si="247"/>
        <v>95.28</v>
      </c>
      <c r="Q2659" s="8">
        <f t="shared" si="248"/>
        <v>42551.928854166668</v>
      </c>
      <c r="R2659" s="8">
        <f t="shared" si="249"/>
        <v>42585.0625</v>
      </c>
      <c r="S2659" t="str">
        <f t="shared" si="250"/>
        <v>technology</v>
      </c>
      <c r="T2659" t="str">
        <f t="shared" si="251"/>
        <v>space exploration</v>
      </c>
    </row>
    <row r="2660" spans="1:20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246"/>
        <v>0</v>
      </c>
      <c r="P2660">
        <f t="shared" si="247"/>
        <v>22.75</v>
      </c>
      <c r="Q2660" s="8">
        <f t="shared" si="248"/>
        <v>42551.884189814817</v>
      </c>
      <c r="R2660" s="8">
        <f t="shared" si="249"/>
        <v>42581.884189814817</v>
      </c>
      <c r="S2660" t="str">
        <f t="shared" si="250"/>
        <v>technology</v>
      </c>
      <c r="T2660" t="str">
        <f t="shared" si="251"/>
        <v>space exploration</v>
      </c>
    </row>
    <row r="2661" spans="1:20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246"/>
        <v>3</v>
      </c>
      <c r="P2661">
        <f t="shared" si="247"/>
        <v>133.30000000000001</v>
      </c>
      <c r="Q2661" s="8">
        <f t="shared" si="248"/>
        <v>42082.069560185191</v>
      </c>
      <c r="R2661" s="8">
        <f t="shared" si="249"/>
        <v>42112.069560185191</v>
      </c>
      <c r="S2661" t="str">
        <f t="shared" si="250"/>
        <v>technology</v>
      </c>
      <c r="T2661" t="str">
        <f t="shared" si="251"/>
        <v>space exploration</v>
      </c>
    </row>
    <row r="2662" spans="1:20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246"/>
        <v>0</v>
      </c>
      <c r="P2662">
        <f t="shared" si="247"/>
        <v>3.8</v>
      </c>
      <c r="Q2662" s="8">
        <f t="shared" si="248"/>
        <v>42272.713171296295</v>
      </c>
      <c r="R2662" s="8">
        <f t="shared" si="249"/>
        <v>42332.754837962959</v>
      </c>
      <c r="S2662" t="str">
        <f t="shared" si="250"/>
        <v>technology</v>
      </c>
      <c r="T2662" t="str">
        <f t="shared" si="251"/>
        <v>space exploration</v>
      </c>
    </row>
    <row r="2663" spans="1:20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246"/>
        <v>103</v>
      </c>
      <c r="P2663">
        <f t="shared" si="247"/>
        <v>85.75</v>
      </c>
      <c r="Q2663" s="8">
        <f t="shared" si="248"/>
        <v>41542.958449074074</v>
      </c>
      <c r="R2663" s="8">
        <f t="shared" si="249"/>
        <v>41572.958449074074</v>
      </c>
      <c r="S2663" t="str">
        <f t="shared" si="250"/>
        <v>technology</v>
      </c>
      <c r="T2663" t="str">
        <f t="shared" si="251"/>
        <v>makerspaces</v>
      </c>
    </row>
    <row r="2664" spans="1:20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246"/>
        <v>107</v>
      </c>
      <c r="P2664">
        <f t="shared" si="247"/>
        <v>267</v>
      </c>
      <c r="Q2664" s="8">
        <f t="shared" si="248"/>
        <v>42207.746678240743</v>
      </c>
      <c r="R2664" s="8">
        <f t="shared" si="249"/>
        <v>42237.746678240743</v>
      </c>
      <c r="S2664" t="str">
        <f t="shared" si="250"/>
        <v>technology</v>
      </c>
      <c r="T2664" t="str">
        <f t="shared" si="251"/>
        <v>makerspaces</v>
      </c>
    </row>
    <row r="2665" spans="1:20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246"/>
        <v>105</v>
      </c>
      <c r="P2665">
        <f t="shared" si="247"/>
        <v>373.56</v>
      </c>
      <c r="Q2665" s="8">
        <f t="shared" si="248"/>
        <v>42222.622766203705</v>
      </c>
      <c r="R2665" s="8">
        <f t="shared" si="249"/>
        <v>42251.625</v>
      </c>
      <c r="S2665" t="str">
        <f t="shared" si="250"/>
        <v>technology</v>
      </c>
      <c r="T2665" t="str">
        <f t="shared" si="251"/>
        <v>makerspaces</v>
      </c>
    </row>
    <row r="2666" spans="1:20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246"/>
        <v>103</v>
      </c>
      <c r="P2666">
        <f t="shared" si="247"/>
        <v>174.04</v>
      </c>
      <c r="Q2666" s="8">
        <f t="shared" si="248"/>
        <v>42313.02542824074</v>
      </c>
      <c r="R2666" s="8">
        <f t="shared" si="249"/>
        <v>42347.290972222225</v>
      </c>
      <c r="S2666" t="str">
        <f t="shared" si="250"/>
        <v>technology</v>
      </c>
      <c r="T2666" t="str">
        <f t="shared" si="251"/>
        <v>makerspaces</v>
      </c>
    </row>
    <row r="2667" spans="1:20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246"/>
        <v>123</v>
      </c>
      <c r="P2667">
        <f t="shared" si="247"/>
        <v>93.7</v>
      </c>
      <c r="Q2667" s="8">
        <f t="shared" si="248"/>
        <v>42083.895532407405</v>
      </c>
      <c r="R2667" s="8">
        <f t="shared" si="249"/>
        <v>42128.895532407405</v>
      </c>
      <c r="S2667" t="str">
        <f t="shared" si="250"/>
        <v>technology</v>
      </c>
      <c r="T2667" t="str">
        <f t="shared" si="251"/>
        <v>makerspaces</v>
      </c>
    </row>
    <row r="2668" spans="1:20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246"/>
        <v>159</v>
      </c>
      <c r="P2668">
        <f t="shared" si="247"/>
        <v>77.33</v>
      </c>
      <c r="Q2668" s="8">
        <f t="shared" si="248"/>
        <v>42235.764340277776</v>
      </c>
      <c r="R2668" s="8">
        <f t="shared" si="249"/>
        <v>42272.875</v>
      </c>
      <c r="S2668" t="str">
        <f t="shared" si="250"/>
        <v>technology</v>
      </c>
      <c r="T2668" t="str">
        <f t="shared" si="251"/>
        <v>makerspaces</v>
      </c>
    </row>
    <row r="2669" spans="1:20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246"/>
        <v>111</v>
      </c>
      <c r="P2669">
        <f t="shared" si="247"/>
        <v>92.22</v>
      </c>
      <c r="Q2669" s="8">
        <f t="shared" si="248"/>
        <v>42380.926111111112</v>
      </c>
      <c r="R2669" s="8">
        <f t="shared" si="249"/>
        <v>42410.926111111112</v>
      </c>
      <c r="S2669" t="str">
        <f t="shared" si="250"/>
        <v>technology</v>
      </c>
      <c r="T2669" t="str">
        <f t="shared" si="251"/>
        <v>makerspaces</v>
      </c>
    </row>
    <row r="2670" spans="1:20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246"/>
        <v>171</v>
      </c>
      <c r="P2670">
        <f t="shared" si="247"/>
        <v>60.96</v>
      </c>
      <c r="Q2670" s="8">
        <f t="shared" si="248"/>
        <v>42275.588715277772</v>
      </c>
      <c r="R2670" s="8">
        <f t="shared" si="249"/>
        <v>42317.60555555555</v>
      </c>
      <c r="S2670" t="str">
        <f t="shared" si="250"/>
        <v>technology</v>
      </c>
      <c r="T2670" t="str">
        <f t="shared" si="251"/>
        <v>makerspaces</v>
      </c>
    </row>
    <row r="2671" spans="1:20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246"/>
        <v>125</v>
      </c>
      <c r="P2671">
        <f t="shared" si="247"/>
        <v>91</v>
      </c>
      <c r="Q2671" s="8">
        <f t="shared" si="248"/>
        <v>42319.035833333335</v>
      </c>
      <c r="R2671" s="8">
        <f t="shared" si="249"/>
        <v>42379.035833333335</v>
      </c>
      <c r="S2671" t="str">
        <f t="shared" si="250"/>
        <v>technology</v>
      </c>
      <c r="T2671" t="str">
        <f t="shared" si="251"/>
        <v>makerspaces</v>
      </c>
    </row>
    <row r="2672" spans="1:20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246"/>
        <v>6</v>
      </c>
      <c r="P2672">
        <f t="shared" si="247"/>
        <v>41.58</v>
      </c>
      <c r="Q2672" s="8">
        <f t="shared" si="248"/>
        <v>41821.020601851851</v>
      </c>
      <c r="R2672" s="8">
        <f t="shared" si="249"/>
        <v>41849.020601851851</v>
      </c>
      <c r="S2672" t="str">
        <f t="shared" si="250"/>
        <v>technology</v>
      </c>
      <c r="T2672" t="str">
        <f t="shared" si="251"/>
        <v>makerspaces</v>
      </c>
    </row>
    <row r="2673" spans="1:20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246"/>
        <v>11</v>
      </c>
      <c r="P2673">
        <f t="shared" si="247"/>
        <v>33.76</v>
      </c>
      <c r="Q2673" s="8">
        <f t="shared" si="248"/>
        <v>41962.749027777783</v>
      </c>
      <c r="R2673" s="8">
        <f t="shared" si="249"/>
        <v>41992.818055555559</v>
      </c>
      <c r="S2673" t="str">
        <f t="shared" si="250"/>
        <v>technology</v>
      </c>
      <c r="T2673" t="str">
        <f t="shared" si="251"/>
        <v>makerspaces</v>
      </c>
    </row>
    <row r="2674" spans="1:20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246"/>
        <v>33</v>
      </c>
      <c r="P2674">
        <f t="shared" si="247"/>
        <v>70.62</v>
      </c>
      <c r="Q2674" s="8">
        <f t="shared" si="248"/>
        <v>42344.884143518517</v>
      </c>
      <c r="R2674" s="8">
        <f t="shared" si="249"/>
        <v>42366.25</v>
      </c>
      <c r="S2674" t="str">
        <f t="shared" si="250"/>
        <v>technology</v>
      </c>
      <c r="T2674" t="str">
        <f t="shared" si="251"/>
        <v>makerspaces</v>
      </c>
    </row>
    <row r="2675" spans="1:20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246"/>
        <v>28</v>
      </c>
      <c r="P2675">
        <f t="shared" si="247"/>
        <v>167.15</v>
      </c>
      <c r="Q2675" s="8">
        <f t="shared" si="248"/>
        <v>41912.541655092595</v>
      </c>
      <c r="R2675" s="8">
        <f t="shared" si="249"/>
        <v>41941.947916666664</v>
      </c>
      <c r="S2675" t="str">
        <f t="shared" si="250"/>
        <v>technology</v>
      </c>
      <c r="T2675" t="str">
        <f t="shared" si="251"/>
        <v>makerspaces</v>
      </c>
    </row>
    <row r="2676" spans="1:20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246"/>
        <v>63</v>
      </c>
      <c r="P2676">
        <f t="shared" si="247"/>
        <v>128.62</v>
      </c>
      <c r="Q2676" s="8">
        <f t="shared" si="248"/>
        <v>42529.632754629631</v>
      </c>
      <c r="R2676" s="8">
        <f t="shared" si="249"/>
        <v>42556.207638888889</v>
      </c>
      <c r="S2676" t="str">
        <f t="shared" si="250"/>
        <v>technology</v>
      </c>
      <c r="T2676" t="str">
        <f t="shared" si="251"/>
        <v>makerspaces</v>
      </c>
    </row>
    <row r="2677" spans="1:20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246"/>
        <v>8</v>
      </c>
      <c r="P2677">
        <f t="shared" si="247"/>
        <v>65.41</v>
      </c>
      <c r="Q2677" s="8">
        <f t="shared" si="248"/>
        <v>41923.857511574075</v>
      </c>
      <c r="R2677" s="8">
        <f t="shared" si="249"/>
        <v>41953.899178240739</v>
      </c>
      <c r="S2677" t="str">
        <f t="shared" si="250"/>
        <v>technology</v>
      </c>
      <c r="T2677" t="str">
        <f t="shared" si="251"/>
        <v>makerspaces</v>
      </c>
    </row>
    <row r="2678" spans="1:20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246"/>
        <v>50</v>
      </c>
      <c r="P2678">
        <f t="shared" si="247"/>
        <v>117.56</v>
      </c>
      <c r="Q2678" s="8">
        <f t="shared" si="248"/>
        <v>42482.624699074076</v>
      </c>
      <c r="R2678" s="8">
        <f t="shared" si="249"/>
        <v>42512.624699074076</v>
      </c>
      <c r="S2678" t="str">
        <f t="shared" si="250"/>
        <v>technology</v>
      </c>
      <c r="T2678" t="str">
        <f t="shared" si="251"/>
        <v>makerspaces</v>
      </c>
    </row>
    <row r="2679" spans="1:20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246"/>
        <v>18</v>
      </c>
      <c r="P2679">
        <f t="shared" si="247"/>
        <v>126.48</v>
      </c>
      <c r="Q2679" s="8">
        <f t="shared" si="248"/>
        <v>41793.029432870368</v>
      </c>
      <c r="R2679" s="8">
        <f t="shared" si="249"/>
        <v>41823.029432870368</v>
      </c>
      <c r="S2679" t="str">
        <f t="shared" si="250"/>
        <v>technology</v>
      </c>
      <c r="T2679" t="str">
        <f t="shared" si="251"/>
        <v>makerspaces</v>
      </c>
    </row>
    <row r="2680" spans="1:20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246"/>
        <v>0</v>
      </c>
      <c r="P2680">
        <f t="shared" si="247"/>
        <v>550</v>
      </c>
      <c r="Q2680" s="8">
        <f t="shared" si="248"/>
        <v>42241.798206018517</v>
      </c>
      <c r="R2680" s="8">
        <f t="shared" si="249"/>
        <v>42271.798206018517</v>
      </c>
      <c r="S2680" t="str">
        <f t="shared" si="250"/>
        <v>technology</v>
      </c>
      <c r="T2680" t="str">
        <f t="shared" si="251"/>
        <v>makerspaces</v>
      </c>
    </row>
    <row r="2681" spans="1:20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246"/>
        <v>0</v>
      </c>
      <c r="P2681">
        <f t="shared" si="247"/>
        <v>44</v>
      </c>
      <c r="Q2681" s="8">
        <f t="shared" si="248"/>
        <v>42033.001087962963</v>
      </c>
      <c r="R2681" s="8">
        <f t="shared" si="249"/>
        <v>42063.001087962963</v>
      </c>
      <c r="S2681" t="str">
        <f t="shared" si="250"/>
        <v>technology</v>
      </c>
      <c r="T2681" t="str">
        <f t="shared" si="251"/>
        <v>makerspaces</v>
      </c>
    </row>
    <row r="2682" spans="1:20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246"/>
        <v>1</v>
      </c>
      <c r="P2682">
        <f t="shared" si="247"/>
        <v>69</v>
      </c>
      <c r="Q2682" s="8">
        <f t="shared" si="248"/>
        <v>42436.211701388893</v>
      </c>
      <c r="R2682" s="8">
        <f t="shared" si="249"/>
        <v>42466.170034722221</v>
      </c>
      <c r="S2682" t="str">
        <f t="shared" si="250"/>
        <v>technology</v>
      </c>
      <c r="T2682" t="str">
        <f t="shared" si="251"/>
        <v>makerspaces</v>
      </c>
    </row>
    <row r="2683" spans="1:20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246"/>
        <v>1</v>
      </c>
      <c r="P2683">
        <f t="shared" si="247"/>
        <v>27.5</v>
      </c>
      <c r="Q2683" s="8">
        <f t="shared" si="248"/>
        <v>41805.895254629628</v>
      </c>
      <c r="R2683" s="8">
        <f t="shared" si="249"/>
        <v>41830.895254629628</v>
      </c>
      <c r="S2683" t="str">
        <f t="shared" si="250"/>
        <v>food</v>
      </c>
      <c r="T2683" t="str">
        <f t="shared" si="251"/>
        <v>food trucks</v>
      </c>
    </row>
    <row r="2684" spans="1:20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246"/>
        <v>28</v>
      </c>
      <c r="P2684">
        <f t="shared" si="247"/>
        <v>84.9</v>
      </c>
      <c r="Q2684" s="8">
        <f t="shared" si="248"/>
        <v>41932.871990740743</v>
      </c>
      <c r="R2684" s="8">
        <f t="shared" si="249"/>
        <v>41965.249305555553</v>
      </c>
      <c r="S2684" t="str">
        <f t="shared" si="250"/>
        <v>food</v>
      </c>
      <c r="T2684" t="str">
        <f t="shared" si="251"/>
        <v>food trucks</v>
      </c>
    </row>
    <row r="2685" spans="1:20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246"/>
        <v>0</v>
      </c>
      <c r="P2685">
        <f t="shared" si="247"/>
        <v>12</v>
      </c>
      <c r="Q2685" s="8">
        <f t="shared" si="248"/>
        <v>42034.75509259259</v>
      </c>
      <c r="R2685" s="8">
        <f t="shared" si="249"/>
        <v>42064.75509259259</v>
      </c>
      <c r="S2685" t="str">
        <f t="shared" si="250"/>
        <v>food</v>
      </c>
      <c r="T2685" t="str">
        <f t="shared" si="251"/>
        <v>food trucks</v>
      </c>
    </row>
    <row r="2686" spans="1:20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246"/>
        <v>1</v>
      </c>
      <c r="P2686">
        <f t="shared" si="247"/>
        <v>200</v>
      </c>
      <c r="Q2686" s="8">
        <f t="shared" si="248"/>
        <v>41820.914641203701</v>
      </c>
      <c r="R2686" s="8">
        <f t="shared" si="249"/>
        <v>41860.914641203701</v>
      </c>
      <c r="S2686" t="str">
        <f t="shared" si="250"/>
        <v>food</v>
      </c>
      <c r="T2686" t="str">
        <f t="shared" si="251"/>
        <v>food trucks</v>
      </c>
    </row>
    <row r="2687" spans="1:20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246"/>
        <v>0</v>
      </c>
      <c r="P2687">
        <f t="shared" si="247"/>
        <v>10</v>
      </c>
      <c r="Q2687" s="8">
        <f t="shared" si="248"/>
        <v>42061.69594907407</v>
      </c>
      <c r="R2687" s="8">
        <f t="shared" si="249"/>
        <v>42121.654282407413</v>
      </c>
      <c r="S2687" t="str">
        <f t="shared" si="250"/>
        <v>food</v>
      </c>
      <c r="T2687" t="str">
        <f t="shared" si="251"/>
        <v>food trucks</v>
      </c>
    </row>
    <row r="2688" spans="1:20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246"/>
        <v>0</v>
      </c>
      <c r="P2688" t="e">
        <f t="shared" si="247"/>
        <v>#DIV/0!</v>
      </c>
      <c r="Q2688" s="8">
        <f t="shared" si="248"/>
        <v>41892.974803240737</v>
      </c>
      <c r="R2688" s="8">
        <f t="shared" si="249"/>
        <v>41912.974803240737</v>
      </c>
      <c r="S2688" t="str">
        <f t="shared" si="250"/>
        <v>food</v>
      </c>
      <c r="T2688" t="str">
        <f t="shared" si="251"/>
        <v>food trucks</v>
      </c>
    </row>
    <row r="2689" spans="1:20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246"/>
        <v>0</v>
      </c>
      <c r="P2689" t="e">
        <f t="shared" si="247"/>
        <v>#DIV/0!</v>
      </c>
      <c r="Q2689" s="8">
        <f t="shared" si="248"/>
        <v>42154.64025462963</v>
      </c>
      <c r="R2689" s="8">
        <f t="shared" si="249"/>
        <v>42184.64025462963</v>
      </c>
      <c r="S2689" t="str">
        <f t="shared" si="250"/>
        <v>food</v>
      </c>
      <c r="T2689" t="str">
        <f t="shared" si="251"/>
        <v>food trucks</v>
      </c>
    </row>
    <row r="2690" spans="1:20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246"/>
        <v>0</v>
      </c>
      <c r="P2690">
        <f t="shared" si="247"/>
        <v>5.29</v>
      </c>
      <c r="Q2690" s="8">
        <f t="shared" si="248"/>
        <v>42028.118865740747</v>
      </c>
      <c r="R2690" s="8">
        <f t="shared" si="249"/>
        <v>42059.125</v>
      </c>
      <c r="S2690" t="str">
        <f t="shared" si="250"/>
        <v>food</v>
      </c>
      <c r="T2690" t="str">
        <f t="shared" si="251"/>
        <v>food trucks</v>
      </c>
    </row>
    <row r="2691" spans="1:20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252">ROUND(E2691/D2691*100,0)</f>
        <v>0</v>
      </c>
      <c r="P2691">
        <f t="shared" ref="P2691:P2754" si="253">ROUND(E2691/L2691,2)</f>
        <v>1</v>
      </c>
      <c r="Q2691" s="8">
        <f t="shared" ref="Q2691:Q2754" si="254">(((J2691/60)/60)/24)+DATE(1970,1,1)</f>
        <v>42551.961689814809</v>
      </c>
      <c r="R2691" s="8">
        <f t="shared" ref="R2691:R2754" si="255">(((I2691/60)/60)/24)+DATE(1970,1,1)</f>
        <v>42581.961689814809</v>
      </c>
      <c r="S2691" t="str">
        <f t="shared" ref="S2691:S2754" si="256">LEFT(N2691,SEARCH("/",N2691)-1)</f>
        <v>food</v>
      </c>
      <c r="T2691" t="str">
        <f t="shared" ref="T2691:T2754" si="257">RIGHT(N2691,LEN(N2691)-SEARCH("/",N2691))</f>
        <v>food trucks</v>
      </c>
    </row>
    <row r="2692" spans="1:20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252"/>
        <v>11</v>
      </c>
      <c r="P2692">
        <f t="shared" si="253"/>
        <v>72.760000000000005</v>
      </c>
      <c r="Q2692" s="8">
        <f t="shared" si="254"/>
        <v>42113.105046296296</v>
      </c>
      <c r="R2692" s="8">
        <f t="shared" si="255"/>
        <v>42158.105046296296</v>
      </c>
      <c r="S2692" t="str">
        <f t="shared" si="256"/>
        <v>food</v>
      </c>
      <c r="T2692" t="str">
        <f t="shared" si="257"/>
        <v>food trucks</v>
      </c>
    </row>
    <row r="2693" spans="1:20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252"/>
        <v>0</v>
      </c>
      <c r="P2693">
        <f t="shared" si="253"/>
        <v>17.5</v>
      </c>
      <c r="Q2693" s="8">
        <f t="shared" si="254"/>
        <v>42089.724039351851</v>
      </c>
      <c r="R2693" s="8">
        <f t="shared" si="255"/>
        <v>42134.724039351851</v>
      </c>
      <c r="S2693" t="str">
        <f t="shared" si="256"/>
        <v>food</v>
      </c>
      <c r="T2693" t="str">
        <f t="shared" si="257"/>
        <v>food trucks</v>
      </c>
    </row>
    <row r="2694" spans="1:20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252"/>
        <v>1</v>
      </c>
      <c r="P2694">
        <f t="shared" si="253"/>
        <v>25</v>
      </c>
      <c r="Q2694" s="8">
        <f t="shared" si="254"/>
        <v>42058.334027777775</v>
      </c>
      <c r="R2694" s="8">
        <f t="shared" si="255"/>
        <v>42088.292361111111</v>
      </c>
      <c r="S2694" t="str">
        <f t="shared" si="256"/>
        <v>food</v>
      </c>
      <c r="T2694" t="str">
        <f t="shared" si="257"/>
        <v>food trucks</v>
      </c>
    </row>
    <row r="2695" spans="1:20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252"/>
        <v>1</v>
      </c>
      <c r="P2695">
        <f t="shared" si="253"/>
        <v>13.33</v>
      </c>
      <c r="Q2695" s="8">
        <f t="shared" si="254"/>
        <v>41834.138495370367</v>
      </c>
      <c r="R2695" s="8">
        <f t="shared" si="255"/>
        <v>41864.138495370367</v>
      </c>
      <c r="S2695" t="str">
        <f t="shared" si="256"/>
        <v>food</v>
      </c>
      <c r="T2695" t="str">
        <f t="shared" si="257"/>
        <v>food trucks</v>
      </c>
    </row>
    <row r="2696" spans="1:20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252"/>
        <v>0</v>
      </c>
      <c r="P2696">
        <f t="shared" si="253"/>
        <v>1</v>
      </c>
      <c r="Q2696" s="8">
        <f t="shared" si="254"/>
        <v>41878.140497685185</v>
      </c>
      <c r="R2696" s="8">
        <f t="shared" si="255"/>
        <v>41908.140497685185</v>
      </c>
      <c r="S2696" t="str">
        <f t="shared" si="256"/>
        <v>food</v>
      </c>
      <c r="T2696" t="str">
        <f t="shared" si="257"/>
        <v>food trucks</v>
      </c>
    </row>
    <row r="2697" spans="1:20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252"/>
        <v>0</v>
      </c>
      <c r="P2697">
        <f t="shared" si="253"/>
        <v>23.67</v>
      </c>
      <c r="Q2697" s="8">
        <f t="shared" si="254"/>
        <v>42048.181921296295</v>
      </c>
      <c r="R2697" s="8">
        <f t="shared" si="255"/>
        <v>42108.14025462963</v>
      </c>
      <c r="S2697" t="str">
        <f t="shared" si="256"/>
        <v>food</v>
      </c>
      <c r="T2697" t="str">
        <f t="shared" si="257"/>
        <v>food trucks</v>
      </c>
    </row>
    <row r="2698" spans="1:20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252"/>
        <v>6</v>
      </c>
      <c r="P2698">
        <f t="shared" si="253"/>
        <v>89.21</v>
      </c>
      <c r="Q2698" s="8">
        <f t="shared" si="254"/>
        <v>41964.844444444447</v>
      </c>
      <c r="R2698" s="8">
        <f t="shared" si="255"/>
        <v>41998.844444444447</v>
      </c>
      <c r="S2698" t="str">
        <f t="shared" si="256"/>
        <v>food</v>
      </c>
      <c r="T2698" t="str">
        <f t="shared" si="257"/>
        <v>food trucks</v>
      </c>
    </row>
    <row r="2699" spans="1:20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252"/>
        <v>26</v>
      </c>
      <c r="P2699">
        <f t="shared" si="253"/>
        <v>116.56</v>
      </c>
      <c r="Q2699" s="8">
        <f t="shared" si="254"/>
        <v>42187.940081018518</v>
      </c>
      <c r="R2699" s="8">
        <f t="shared" si="255"/>
        <v>42218.916666666672</v>
      </c>
      <c r="S2699" t="str">
        <f t="shared" si="256"/>
        <v>food</v>
      </c>
      <c r="T2699" t="str">
        <f t="shared" si="257"/>
        <v>food trucks</v>
      </c>
    </row>
    <row r="2700" spans="1:20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252"/>
        <v>0</v>
      </c>
      <c r="P2700">
        <f t="shared" si="253"/>
        <v>13.01</v>
      </c>
      <c r="Q2700" s="8">
        <f t="shared" si="254"/>
        <v>41787.898240740738</v>
      </c>
      <c r="R2700" s="8">
        <f t="shared" si="255"/>
        <v>41817.898240740738</v>
      </c>
      <c r="S2700" t="str">
        <f t="shared" si="256"/>
        <v>food</v>
      </c>
      <c r="T2700" t="str">
        <f t="shared" si="257"/>
        <v>food trucks</v>
      </c>
    </row>
    <row r="2701" spans="1:20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252"/>
        <v>0</v>
      </c>
      <c r="P2701" t="e">
        <f t="shared" si="253"/>
        <v>#DIV/0!</v>
      </c>
      <c r="Q2701" s="8">
        <f t="shared" si="254"/>
        <v>41829.896562499998</v>
      </c>
      <c r="R2701" s="8">
        <f t="shared" si="255"/>
        <v>41859.896562499998</v>
      </c>
      <c r="S2701" t="str">
        <f t="shared" si="256"/>
        <v>food</v>
      </c>
      <c r="T2701" t="str">
        <f t="shared" si="257"/>
        <v>food trucks</v>
      </c>
    </row>
    <row r="2702" spans="1:20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252"/>
        <v>1</v>
      </c>
      <c r="P2702">
        <f t="shared" si="253"/>
        <v>17.5</v>
      </c>
      <c r="Q2702" s="8">
        <f t="shared" si="254"/>
        <v>41870.87467592593</v>
      </c>
      <c r="R2702" s="8">
        <f t="shared" si="255"/>
        <v>41900.87467592593</v>
      </c>
      <c r="S2702" t="str">
        <f t="shared" si="256"/>
        <v>food</v>
      </c>
      <c r="T2702" t="str">
        <f t="shared" si="257"/>
        <v>food trucks</v>
      </c>
    </row>
    <row r="2703" spans="1:20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252"/>
        <v>46</v>
      </c>
      <c r="P2703">
        <f t="shared" si="253"/>
        <v>34.130000000000003</v>
      </c>
      <c r="Q2703" s="8">
        <f t="shared" si="254"/>
        <v>42801.774699074071</v>
      </c>
      <c r="R2703" s="8">
        <f t="shared" si="255"/>
        <v>42832.733032407406</v>
      </c>
      <c r="S2703" t="str">
        <f t="shared" si="256"/>
        <v>theater</v>
      </c>
      <c r="T2703" t="str">
        <f t="shared" si="257"/>
        <v>spaces</v>
      </c>
    </row>
    <row r="2704" spans="1:20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252"/>
        <v>34</v>
      </c>
      <c r="P2704">
        <f t="shared" si="253"/>
        <v>132.35</v>
      </c>
      <c r="Q2704" s="8">
        <f t="shared" si="254"/>
        <v>42800.801817129628</v>
      </c>
      <c r="R2704" s="8">
        <f t="shared" si="255"/>
        <v>42830.760150462964</v>
      </c>
      <c r="S2704" t="str">
        <f t="shared" si="256"/>
        <v>theater</v>
      </c>
      <c r="T2704" t="str">
        <f t="shared" si="257"/>
        <v>spaces</v>
      </c>
    </row>
    <row r="2705" spans="1:20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252"/>
        <v>104</v>
      </c>
      <c r="P2705">
        <f t="shared" si="253"/>
        <v>922.22</v>
      </c>
      <c r="Q2705" s="8">
        <f t="shared" si="254"/>
        <v>42756.690162037034</v>
      </c>
      <c r="R2705" s="8">
        <f t="shared" si="255"/>
        <v>42816.648495370369</v>
      </c>
      <c r="S2705" t="str">
        <f t="shared" si="256"/>
        <v>theater</v>
      </c>
      <c r="T2705" t="str">
        <f t="shared" si="257"/>
        <v>spaces</v>
      </c>
    </row>
    <row r="2706" spans="1:20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252"/>
        <v>6</v>
      </c>
      <c r="P2706">
        <f t="shared" si="253"/>
        <v>163.57</v>
      </c>
      <c r="Q2706" s="8">
        <f t="shared" si="254"/>
        <v>42787.862430555557</v>
      </c>
      <c r="R2706" s="8">
        <f t="shared" si="255"/>
        <v>42830.820763888885</v>
      </c>
      <c r="S2706" t="str">
        <f t="shared" si="256"/>
        <v>theater</v>
      </c>
      <c r="T2706" t="str">
        <f t="shared" si="257"/>
        <v>spaces</v>
      </c>
    </row>
    <row r="2707" spans="1:20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252"/>
        <v>11</v>
      </c>
      <c r="P2707">
        <f t="shared" si="253"/>
        <v>217.38</v>
      </c>
      <c r="Q2707" s="8">
        <f t="shared" si="254"/>
        <v>42773.916180555556</v>
      </c>
      <c r="R2707" s="8">
        <f t="shared" si="255"/>
        <v>42818.874513888892</v>
      </c>
      <c r="S2707" t="str">
        <f t="shared" si="256"/>
        <v>theater</v>
      </c>
      <c r="T2707" t="str">
        <f t="shared" si="257"/>
        <v>spaces</v>
      </c>
    </row>
    <row r="2708" spans="1:20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252"/>
        <v>112</v>
      </c>
      <c r="P2708">
        <f t="shared" si="253"/>
        <v>149.44</v>
      </c>
      <c r="Q2708" s="8">
        <f t="shared" si="254"/>
        <v>41899.294942129629</v>
      </c>
      <c r="R2708" s="8">
        <f t="shared" si="255"/>
        <v>41928.290972222225</v>
      </c>
      <c r="S2708" t="str">
        <f t="shared" si="256"/>
        <v>theater</v>
      </c>
      <c r="T2708" t="str">
        <f t="shared" si="257"/>
        <v>spaces</v>
      </c>
    </row>
    <row r="2709" spans="1:20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252"/>
        <v>351</v>
      </c>
      <c r="P2709">
        <f t="shared" si="253"/>
        <v>71.239999999999995</v>
      </c>
      <c r="Q2709" s="8">
        <f t="shared" si="254"/>
        <v>41391.782905092594</v>
      </c>
      <c r="R2709" s="8">
        <f t="shared" si="255"/>
        <v>41421.290972222225</v>
      </c>
      <c r="S2709" t="str">
        <f t="shared" si="256"/>
        <v>theater</v>
      </c>
      <c r="T2709" t="str">
        <f t="shared" si="257"/>
        <v>spaces</v>
      </c>
    </row>
    <row r="2710" spans="1:20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252"/>
        <v>233</v>
      </c>
      <c r="P2710">
        <f t="shared" si="253"/>
        <v>44.46</v>
      </c>
      <c r="Q2710" s="8">
        <f t="shared" si="254"/>
        <v>42512.698217592595</v>
      </c>
      <c r="R2710" s="8">
        <f t="shared" si="255"/>
        <v>42572.698217592595</v>
      </c>
      <c r="S2710" t="str">
        <f t="shared" si="256"/>
        <v>theater</v>
      </c>
      <c r="T2710" t="str">
        <f t="shared" si="257"/>
        <v>spaces</v>
      </c>
    </row>
    <row r="2711" spans="1:20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252"/>
        <v>102</v>
      </c>
      <c r="P2711">
        <f t="shared" si="253"/>
        <v>164.94</v>
      </c>
      <c r="Q2711" s="8">
        <f t="shared" si="254"/>
        <v>42612.149780092594</v>
      </c>
      <c r="R2711" s="8">
        <f t="shared" si="255"/>
        <v>42647.165972222225</v>
      </c>
      <c r="S2711" t="str">
        <f t="shared" si="256"/>
        <v>theater</v>
      </c>
      <c r="T2711" t="str">
        <f t="shared" si="257"/>
        <v>spaces</v>
      </c>
    </row>
    <row r="2712" spans="1:20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252"/>
        <v>154</v>
      </c>
      <c r="P2712">
        <f t="shared" si="253"/>
        <v>84.87</v>
      </c>
      <c r="Q2712" s="8">
        <f t="shared" si="254"/>
        <v>41828.229490740741</v>
      </c>
      <c r="R2712" s="8">
        <f t="shared" si="255"/>
        <v>41860.083333333336</v>
      </c>
      <c r="S2712" t="str">
        <f t="shared" si="256"/>
        <v>theater</v>
      </c>
      <c r="T2712" t="str">
        <f t="shared" si="257"/>
        <v>spaces</v>
      </c>
    </row>
    <row r="2713" spans="1:20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252"/>
        <v>101</v>
      </c>
      <c r="P2713">
        <f t="shared" si="253"/>
        <v>53.95</v>
      </c>
      <c r="Q2713" s="8">
        <f t="shared" si="254"/>
        <v>41780.745254629634</v>
      </c>
      <c r="R2713" s="8">
        <f t="shared" si="255"/>
        <v>41810.917361111111</v>
      </c>
      <c r="S2713" t="str">
        <f t="shared" si="256"/>
        <v>theater</v>
      </c>
      <c r="T2713" t="str">
        <f t="shared" si="257"/>
        <v>spaces</v>
      </c>
    </row>
    <row r="2714" spans="1:20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252"/>
        <v>131</v>
      </c>
      <c r="P2714">
        <f t="shared" si="253"/>
        <v>50.53</v>
      </c>
      <c r="Q2714" s="8">
        <f t="shared" si="254"/>
        <v>41432.062037037038</v>
      </c>
      <c r="R2714" s="8">
        <f t="shared" si="255"/>
        <v>41468.75</v>
      </c>
      <c r="S2714" t="str">
        <f t="shared" si="256"/>
        <v>theater</v>
      </c>
      <c r="T2714" t="str">
        <f t="shared" si="257"/>
        <v>spaces</v>
      </c>
    </row>
    <row r="2715" spans="1:20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252"/>
        <v>102</v>
      </c>
      <c r="P2715">
        <f t="shared" si="253"/>
        <v>108</v>
      </c>
      <c r="Q2715" s="8">
        <f t="shared" si="254"/>
        <v>42322.653749999998</v>
      </c>
      <c r="R2715" s="8">
        <f t="shared" si="255"/>
        <v>42362.653749999998</v>
      </c>
      <c r="S2715" t="str">
        <f t="shared" si="256"/>
        <v>theater</v>
      </c>
      <c r="T2715" t="str">
        <f t="shared" si="257"/>
        <v>spaces</v>
      </c>
    </row>
    <row r="2716" spans="1:20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252"/>
        <v>116</v>
      </c>
      <c r="P2716">
        <f t="shared" si="253"/>
        <v>95.37</v>
      </c>
      <c r="Q2716" s="8">
        <f t="shared" si="254"/>
        <v>42629.655046296291</v>
      </c>
      <c r="R2716" s="8">
        <f t="shared" si="255"/>
        <v>42657.958333333328</v>
      </c>
      <c r="S2716" t="str">
        <f t="shared" si="256"/>
        <v>theater</v>
      </c>
      <c r="T2716" t="str">
        <f t="shared" si="257"/>
        <v>spaces</v>
      </c>
    </row>
    <row r="2717" spans="1:20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252"/>
        <v>265</v>
      </c>
      <c r="P2717">
        <f t="shared" si="253"/>
        <v>57.63</v>
      </c>
      <c r="Q2717" s="8">
        <f t="shared" si="254"/>
        <v>42387.398472222223</v>
      </c>
      <c r="R2717" s="8">
        <f t="shared" si="255"/>
        <v>42421.398472222223</v>
      </c>
      <c r="S2717" t="str">
        <f t="shared" si="256"/>
        <v>theater</v>
      </c>
      <c r="T2717" t="str">
        <f t="shared" si="257"/>
        <v>spaces</v>
      </c>
    </row>
    <row r="2718" spans="1:20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252"/>
        <v>120</v>
      </c>
      <c r="P2718">
        <f t="shared" si="253"/>
        <v>64.16</v>
      </c>
      <c r="Q2718" s="8">
        <f t="shared" si="254"/>
        <v>42255.333252314813</v>
      </c>
      <c r="R2718" s="8">
        <f t="shared" si="255"/>
        <v>42285.333252314813</v>
      </c>
      <c r="S2718" t="str">
        <f t="shared" si="256"/>
        <v>theater</v>
      </c>
      <c r="T2718" t="str">
        <f t="shared" si="257"/>
        <v>spaces</v>
      </c>
    </row>
    <row r="2719" spans="1:20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252"/>
        <v>120</v>
      </c>
      <c r="P2719">
        <f t="shared" si="253"/>
        <v>92.39</v>
      </c>
      <c r="Q2719" s="8">
        <f t="shared" si="254"/>
        <v>41934.914918981485</v>
      </c>
      <c r="R2719" s="8">
        <f t="shared" si="255"/>
        <v>41979.956585648149</v>
      </c>
      <c r="S2719" t="str">
        <f t="shared" si="256"/>
        <v>theater</v>
      </c>
      <c r="T2719" t="str">
        <f t="shared" si="257"/>
        <v>spaces</v>
      </c>
    </row>
    <row r="2720" spans="1:20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252"/>
        <v>104</v>
      </c>
      <c r="P2720">
        <f t="shared" si="253"/>
        <v>125.98</v>
      </c>
      <c r="Q2720" s="8">
        <f t="shared" si="254"/>
        <v>42465.596585648149</v>
      </c>
      <c r="R2720" s="8">
        <f t="shared" si="255"/>
        <v>42493.958333333328</v>
      </c>
      <c r="S2720" t="str">
        <f t="shared" si="256"/>
        <v>theater</v>
      </c>
      <c r="T2720" t="str">
        <f t="shared" si="257"/>
        <v>spaces</v>
      </c>
    </row>
    <row r="2721" spans="1:20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252"/>
        <v>109</v>
      </c>
      <c r="P2721">
        <f t="shared" si="253"/>
        <v>94.64</v>
      </c>
      <c r="Q2721" s="8">
        <f t="shared" si="254"/>
        <v>42418.031180555554</v>
      </c>
      <c r="R2721" s="8">
        <f t="shared" si="255"/>
        <v>42477.989513888882</v>
      </c>
      <c r="S2721" t="str">
        <f t="shared" si="256"/>
        <v>theater</v>
      </c>
      <c r="T2721" t="str">
        <f t="shared" si="257"/>
        <v>spaces</v>
      </c>
    </row>
    <row r="2722" spans="1:20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252"/>
        <v>118</v>
      </c>
      <c r="P2722">
        <f t="shared" si="253"/>
        <v>170.7</v>
      </c>
      <c r="Q2722" s="8">
        <f t="shared" si="254"/>
        <v>42655.465891203698</v>
      </c>
      <c r="R2722" s="8">
        <f t="shared" si="255"/>
        <v>42685.507557870369</v>
      </c>
      <c r="S2722" t="str">
        <f t="shared" si="256"/>
        <v>theater</v>
      </c>
      <c r="T2722" t="str">
        <f t="shared" si="257"/>
        <v>spaces</v>
      </c>
    </row>
    <row r="2723" spans="1:20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252"/>
        <v>1462</v>
      </c>
      <c r="P2723">
        <f t="shared" si="253"/>
        <v>40.76</v>
      </c>
      <c r="Q2723" s="8">
        <f t="shared" si="254"/>
        <v>41493.543958333335</v>
      </c>
      <c r="R2723" s="8">
        <f t="shared" si="255"/>
        <v>41523.791666666664</v>
      </c>
      <c r="S2723" t="str">
        <f t="shared" si="256"/>
        <v>technology</v>
      </c>
      <c r="T2723" t="str">
        <f t="shared" si="257"/>
        <v>hardware</v>
      </c>
    </row>
    <row r="2724" spans="1:20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252"/>
        <v>253</v>
      </c>
      <c r="P2724">
        <f t="shared" si="253"/>
        <v>68.25</v>
      </c>
      <c r="Q2724" s="8">
        <f t="shared" si="254"/>
        <v>42704.857094907406</v>
      </c>
      <c r="R2724" s="8">
        <f t="shared" si="255"/>
        <v>42764.857094907406</v>
      </c>
      <c r="S2724" t="str">
        <f t="shared" si="256"/>
        <v>technology</v>
      </c>
      <c r="T2724" t="str">
        <f t="shared" si="257"/>
        <v>hardware</v>
      </c>
    </row>
    <row r="2725" spans="1:20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252"/>
        <v>140</v>
      </c>
      <c r="P2725">
        <f t="shared" si="253"/>
        <v>95.49</v>
      </c>
      <c r="Q2725" s="8">
        <f t="shared" si="254"/>
        <v>41944.83898148148</v>
      </c>
      <c r="R2725" s="8">
        <f t="shared" si="255"/>
        <v>42004.880648148144</v>
      </c>
      <c r="S2725" t="str">
        <f t="shared" si="256"/>
        <v>technology</v>
      </c>
      <c r="T2725" t="str">
        <f t="shared" si="257"/>
        <v>hardware</v>
      </c>
    </row>
    <row r="2726" spans="1:20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252"/>
        <v>297</v>
      </c>
      <c r="P2726">
        <f t="shared" si="253"/>
        <v>7.19</v>
      </c>
      <c r="Q2726" s="8">
        <f t="shared" si="254"/>
        <v>42199.32707175926</v>
      </c>
      <c r="R2726" s="8">
        <f t="shared" si="255"/>
        <v>42231.32707175926</v>
      </c>
      <c r="S2726" t="str">
        <f t="shared" si="256"/>
        <v>technology</v>
      </c>
      <c r="T2726" t="str">
        <f t="shared" si="257"/>
        <v>hardware</v>
      </c>
    </row>
    <row r="2727" spans="1:20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252"/>
        <v>145</v>
      </c>
      <c r="P2727">
        <f t="shared" si="253"/>
        <v>511.65</v>
      </c>
      <c r="Q2727" s="8">
        <f t="shared" si="254"/>
        <v>42745.744618055556</v>
      </c>
      <c r="R2727" s="8">
        <f t="shared" si="255"/>
        <v>42795.744618055556</v>
      </c>
      <c r="S2727" t="str">
        <f t="shared" si="256"/>
        <v>technology</v>
      </c>
      <c r="T2727" t="str">
        <f t="shared" si="257"/>
        <v>hardware</v>
      </c>
    </row>
    <row r="2728" spans="1:20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252"/>
        <v>106</v>
      </c>
      <c r="P2728">
        <f t="shared" si="253"/>
        <v>261.75</v>
      </c>
      <c r="Q2728" s="8">
        <f t="shared" si="254"/>
        <v>42452.579988425925</v>
      </c>
      <c r="R2728" s="8">
        <f t="shared" si="255"/>
        <v>42482.579988425925</v>
      </c>
      <c r="S2728" t="str">
        <f t="shared" si="256"/>
        <v>technology</v>
      </c>
      <c r="T2728" t="str">
        <f t="shared" si="257"/>
        <v>hardware</v>
      </c>
    </row>
    <row r="2729" spans="1:20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252"/>
        <v>493</v>
      </c>
      <c r="P2729">
        <f t="shared" si="253"/>
        <v>69.760000000000005</v>
      </c>
      <c r="Q2729" s="8">
        <f t="shared" si="254"/>
        <v>42198.676655092597</v>
      </c>
      <c r="R2729" s="8">
        <f t="shared" si="255"/>
        <v>42223.676655092597</v>
      </c>
      <c r="S2729" t="str">
        <f t="shared" si="256"/>
        <v>technology</v>
      </c>
      <c r="T2729" t="str">
        <f t="shared" si="257"/>
        <v>hardware</v>
      </c>
    </row>
    <row r="2730" spans="1:20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252"/>
        <v>202</v>
      </c>
      <c r="P2730">
        <f t="shared" si="253"/>
        <v>77.23</v>
      </c>
      <c r="Q2730" s="8">
        <f t="shared" si="254"/>
        <v>42333.59993055556</v>
      </c>
      <c r="R2730" s="8">
        <f t="shared" si="255"/>
        <v>42368.59993055556</v>
      </c>
      <c r="S2730" t="str">
        <f t="shared" si="256"/>
        <v>technology</v>
      </c>
      <c r="T2730" t="str">
        <f t="shared" si="257"/>
        <v>hardware</v>
      </c>
    </row>
    <row r="2731" spans="1:20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252"/>
        <v>104</v>
      </c>
      <c r="P2731">
        <f t="shared" si="253"/>
        <v>340.57</v>
      </c>
      <c r="Q2731" s="8">
        <f t="shared" si="254"/>
        <v>42095.240706018521</v>
      </c>
      <c r="R2731" s="8">
        <f t="shared" si="255"/>
        <v>42125.240706018521</v>
      </c>
      <c r="S2731" t="str">
        <f t="shared" si="256"/>
        <v>technology</v>
      </c>
      <c r="T2731" t="str">
        <f t="shared" si="257"/>
        <v>hardware</v>
      </c>
    </row>
    <row r="2732" spans="1:20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252"/>
        <v>170</v>
      </c>
      <c r="P2732">
        <f t="shared" si="253"/>
        <v>67.42</v>
      </c>
      <c r="Q2732" s="8">
        <f t="shared" si="254"/>
        <v>41351.541377314818</v>
      </c>
      <c r="R2732" s="8">
        <f t="shared" si="255"/>
        <v>41386.541377314818</v>
      </c>
      <c r="S2732" t="str">
        <f t="shared" si="256"/>
        <v>technology</v>
      </c>
      <c r="T2732" t="str">
        <f t="shared" si="257"/>
        <v>hardware</v>
      </c>
    </row>
    <row r="2733" spans="1:20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252"/>
        <v>104</v>
      </c>
      <c r="P2733">
        <f t="shared" si="253"/>
        <v>845.7</v>
      </c>
      <c r="Q2733" s="8">
        <f t="shared" si="254"/>
        <v>41872.525717592594</v>
      </c>
      <c r="R2733" s="8">
        <f t="shared" si="255"/>
        <v>41930.166666666664</v>
      </c>
      <c r="S2733" t="str">
        <f t="shared" si="256"/>
        <v>technology</v>
      </c>
      <c r="T2733" t="str">
        <f t="shared" si="257"/>
        <v>hardware</v>
      </c>
    </row>
    <row r="2734" spans="1:20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252"/>
        <v>118</v>
      </c>
      <c r="P2734">
        <f t="shared" si="253"/>
        <v>97.19</v>
      </c>
      <c r="Q2734" s="8">
        <f t="shared" si="254"/>
        <v>41389.808194444442</v>
      </c>
      <c r="R2734" s="8">
        <f t="shared" si="255"/>
        <v>41422</v>
      </c>
      <c r="S2734" t="str">
        <f t="shared" si="256"/>
        <v>technology</v>
      </c>
      <c r="T2734" t="str">
        <f t="shared" si="257"/>
        <v>hardware</v>
      </c>
    </row>
    <row r="2735" spans="1:20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252"/>
        <v>108</v>
      </c>
      <c r="P2735">
        <f t="shared" si="253"/>
        <v>451.84</v>
      </c>
      <c r="Q2735" s="8">
        <f t="shared" si="254"/>
        <v>42044.272847222222</v>
      </c>
      <c r="R2735" s="8">
        <f t="shared" si="255"/>
        <v>42104.231180555551</v>
      </c>
      <c r="S2735" t="str">
        <f t="shared" si="256"/>
        <v>technology</v>
      </c>
      <c r="T2735" t="str">
        <f t="shared" si="257"/>
        <v>hardware</v>
      </c>
    </row>
    <row r="2736" spans="1:20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252"/>
        <v>2260300</v>
      </c>
      <c r="P2736">
        <f t="shared" si="253"/>
        <v>138.66999999999999</v>
      </c>
      <c r="Q2736" s="8">
        <f t="shared" si="254"/>
        <v>42626.668888888889</v>
      </c>
      <c r="R2736" s="8">
        <f t="shared" si="255"/>
        <v>42656.915972222225</v>
      </c>
      <c r="S2736" t="str">
        <f t="shared" si="256"/>
        <v>technology</v>
      </c>
      <c r="T2736" t="str">
        <f t="shared" si="257"/>
        <v>hardware</v>
      </c>
    </row>
    <row r="2737" spans="1:20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252"/>
        <v>978</v>
      </c>
      <c r="P2737">
        <f t="shared" si="253"/>
        <v>21.64</v>
      </c>
      <c r="Q2737" s="8">
        <f t="shared" si="254"/>
        <v>41316.120949074073</v>
      </c>
      <c r="R2737" s="8">
        <f t="shared" si="255"/>
        <v>41346.833333333336</v>
      </c>
      <c r="S2737" t="str">
        <f t="shared" si="256"/>
        <v>technology</v>
      </c>
      <c r="T2737" t="str">
        <f t="shared" si="257"/>
        <v>hardware</v>
      </c>
    </row>
    <row r="2738" spans="1:20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252"/>
        <v>123</v>
      </c>
      <c r="P2738">
        <f t="shared" si="253"/>
        <v>169.52</v>
      </c>
      <c r="Q2738" s="8">
        <f t="shared" si="254"/>
        <v>41722.666354166664</v>
      </c>
      <c r="R2738" s="8">
        <f t="shared" si="255"/>
        <v>41752.666354166664</v>
      </c>
      <c r="S2738" t="str">
        <f t="shared" si="256"/>
        <v>technology</v>
      </c>
      <c r="T2738" t="str">
        <f t="shared" si="257"/>
        <v>hardware</v>
      </c>
    </row>
    <row r="2739" spans="1:20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252"/>
        <v>246</v>
      </c>
      <c r="P2739">
        <f t="shared" si="253"/>
        <v>161.88</v>
      </c>
      <c r="Q2739" s="8">
        <f t="shared" si="254"/>
        <v>41611.917673611111</v>
      </c>
      <c r="R2739" s="8">
        <f t="shared" si="255"/>
        <v>41654.791666666664</v>
      </c>
      <c r="S2739" t="str">
        <f t="shared" si="256"/>
        <v>technology</v>
      </c>
      <c r="T2739" t="str">
        <f t="shared" si="257"/>
        <v>hardware</v>
      </c>
    </row>
    <row r="2740" spans="1:20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252"/>
        <v>148</v>
      </c>
      <c r="P2740">
        <f t="shared" si="253"/>
        <v>493.13</v>
      </c>
      <c r="Q2740" s="8">
        <f t="shared" si="254"/>
        <v>42620.143564814818</v>
      </c>
      <c r="R2740" s="8">
        <f t="shared" si="255"/>
        <v>42680.143564814818</v>
      </c>
      <c r="S2740" t="str">
        <f t="shared" si="256"/>
        <v>technology</v>
      </c>
      <c r="T2740" t="str">
        <f t="shared" si="257"/>
        <v>hardware</v>
      </c>
    </row>
    <row r="2741" spans="1:20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252"/>
        <v>384</v>
      </c>
      <c r="P2741">
        <f t="shared" si="253"/>
        <v>22.12</v>
      </c>
      <c r="Q2741" s="8">
        <f t="shared" si="254"/>
        <v>41719.887928240743</v>
      </c>
      <c r="R2741" s="8">
        <f t="shared" si="255"/>
        <v>41764.887928240743</v>
      </c>
      <c r="S2741" t="str">
        <f t="shared" si="256"/>
        <v>technology</v>
      </c>
      <c r="T2741" t="str">
        <f t="shared" si="257"/>
        <v>hardware</v>
      </c>
    </row>
    <row r="2742" spans="1:20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252"/>
        <v>103</v>
      </c>
      <c r="P2742">
        <f t="shared" si="253"/>
        <v>18.239999999999998</v>
      </c>
      <c r="Q2742" s="8">
        <f t="shared" si="254"/>
        <v>42045.031851851847</v>
      </c>
      <c r="R2742" s="8">
        <f t="shared" si="255"/>
        <v>42074.99018518519</v>
      </c>
      <c r="S2742" t="str">
        <f t="shared" si="256"/>
        <v>technology</v>
      </c>
      <c r="T2742" t="str">
        <f t="shared" si="257"/>
        <v>hardware</v>
      </c>
    </row>
    <row r="2743" spans="1:20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252"/>
        <v>0</v>
      </c>
      <c r="P2743">
        <f t="shared" si="253"/>
        <v>8.75</v>
      </c>
      <c r="Q2743" s="8">
        <f t="shared" si="254"/>
        <v>41911.657430555555</v>
      </c>
      <c r="R2743" s="8">
        <f t="shared" si="255"/>
        <v>41932.088194444441</v>
      </c>
      <c r="S2743" t="str">
        <f t="shared" si="256"/>
        <v>publishing</v>
      </c>
      <c r="T2743" t="str">
        <f t="shared" si="257"/>
        <v>children's books</v>
      </c>
    </row>
    <row r="2744" spans="1:20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252"/>
        <v>29</v>
      </c>
      <c r="P2744">
        <f t="shared" si="253"/>
        <v>40.61</v>
      </c>
      <c r="Q2744" s="8">
        <f t="shared" si="254"/>
        <v>41030.719756944447</v>
      </c>
      <c r="R2744" s="8">
        <f t="shared" si="255"/>
        <v>41044.719756944447</v>
      </c>
      <c r="S2744" t="str">
        <f t="shared" si="256"/>
        <v>publishing</v>
      </c>
      <c r="T2744" t="str">
        <f t="shared" si="257"/>
        <v>children's books</v>
      </c>
    </row>
    <row r="2745" spans="1:20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252"/>
        <v>0</v>
      </c>
      <c r="P2745" t="e">
        <f t="shared" si="253"/>
        <v>#DIV/0!</v>
      </c>
      <c r="Q2745" s="8">
        <f t="shared" si="254"/>
        <v>42632.328784722224</v>
      </c>
      <c r="R2745" s="8">
        <f t="shared" si="255"/>
        <v>42662.328784722224</v>
      </c>
      <c r="S2745" t="str">
        <f t="shared" si="256"/>
        <v>publishing</v>
      </c>
      <c r="T2745" t="str">
        <f t="shared" si="257"/>
        <v>children's books</v>
      </c>
    </row>
    <row r="2746" spans="1:20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252"/>
        <v>5</v>
      </c>
      <c r="P2746">
        <f t="shared" si="253"/>
        <v>37.950000000000003</v>
      </c>
      <c r="Q2746" s="8">
        <f t="shared" si="254"/>
        <v>40938.062476851854</v>
      </c>
      <c r="R2746" s="8">
        <f t="shared" si="255"/>
        <v>40968.062476851854</v>
      </c>
      <c r="S2746" t="str">
        <f t="shared" si="256"/>
        <v>publishing</v>
      </c>
      <c r="T2746" t="str">
        <f t="shared" si="257"/>
        <v>children's books</v>
      </c>
    </row>
    <row r="2747" spans="1:20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252"/>
        <v>22</v>
      </c>
      <c r="P2747">
        <f t="shared" si="253"/>
        <v>35.729999999999997</v>
      </c>
      <c r="Q2747" s="8">
        <f t="shared" si="254"/>
        <v>41044.988055555557</v>
      </c>
      <c r="R2747" s="8">
        <f t="shared" si="255"/>
        <v>41104.988055555557</v>
      </c>
      <c r="S2747" t="str">
        <f t="shared" si="256"/>
        <v>publishing</v>
      </c>
      <c r="T2747" t="str">
        <f t="shared" si="257"/>
        <v>children's books</v>
      </c>
    </row>
    <row r="2748" spans="1:20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252"/>
        <v>27</v>
      </c>
      <c r="P2748">
        <f t="shared" si="253"/>
        <v>42.16</v>
      </c>
      <c r="Q2748" s="8">
        <f t="shared" si="254"/>
        <v>41850.781377314815</v>
      </c>
      <c r="R2748" s="8">
        <f t="shared" si="255"/>
        <v>41880.781377314815</v>
      </c>
      <c r="S2748" t="str">
        <f t="shared" si="256"/>
        <v>publishing</v>
      </c>
      <c r="T2748" t="str">
        <f t="shared" si="257"/>
        <v>children's books</v>
      </c>
    </row>
    <row r="2749" spans="1:20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252"/>
        <v>28</v>
      </c>
      <c r="P2749">
        <f t="shared" si="253"/>
        <v>35</v>
      </c>
      <c r="Q2749" s="8">
        <f t="shared" si="254"/>
        <v>41044.64811342593</v>
      </c>
      <c r="R2749" s="8">
        <f t="shared" si="255"/>
        <v>41076.131944444445</v>
      </c>
      <c r="S2749" t="str">
        <f t="shared" si="256"/>
        <v>publishing</v>
      </c>
      <c r="T2749" t="str">
        <f t="shared" si="257"/>
        <v>children's books</v>
      </c>
    </row>
    <row r="2750" spans="1:20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252"/>
        <v>1</v>
      </c>
      <c r="P2750">
        <f t="shared" si="253"/>
        <v>13.25</v>
      </c>
      <c r="Q2750" s="8">
        <f t="shared" si="254"/>
        <v>42585.7106712963</v>
      </c>
      <c r="R2750" s="8">
        <f t="shared" si="255"/>
        <v>42615.7106712963</v>
      </c>
      <c r="S2750" t="str">
        <f t="shared" si="256"/>
        <v>publishing</v>
      </c>
      <c r="T2750" t="str">
        <f t="shared" si="257"/>
        <v>children's books</v>
      </c>
    </row>
    <row r="2751" spans="1:20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252"/>
        <v>1</v>
      </c>
      <c r="P2751">
        <f t="shared" si="253"/>
        <v>55</v>
      </c>
      <c r="Q2751" s="8">
        <f t="shared" si="254"/>
        <v>42068.799039351856</v>
      </c>
      <c r="R2751" s="8">
        <f t="shared" si="255"/>
        <v>42098.757372685184</v>
      </c>
      <c r="S2751" t="str">
        <f t="shared" si="256"/>
        <v>publishing</v>
      </c>
      <c r="T2751" t="str">
        <f t="shared" si="257"/>
        <v>children's books</v>
      </c>
    </row>
    <row r="2752" spans="1:20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252"/>
        <v>0</v>
      </c>
      <c r="P2752" t="e">
        <f t="shared" si="253"/>
        <v>#DIV/0!</v>
      </c>
      <c r="Q2752" s="8">
        <f t="shared" si="254"/>
        <v>41078.899826388886</v>
      </c>
      <c r="R2752" s="8">
        <f t="shared" si="255"/>
        <v>41090.833333333336</v>
      </c>
      <c r="S2752" t="str">
        <f t="shared" si="256"/>
        <v>publishing</v>
      </c>
      <c r="T2752" t="str">
        <f t="shared" si="257"/>
        <v>children's books</v>
      </c>
    </row>
    <row r="2753" spans="1:20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252"/>
        <v>0</v>
      </c>
      <c r="P2753" t="e">
        <f t="shared" si="253"/>
        <v>#DIV/0!</v>
      </c>
      <c r="Q2753" s="8">
        <f t="shared" si="254"/>
        <v>41747.887060185189</v>
      </c>
      <c r="R2753" s="8">
        <f t="shared" si="255"/>
        <v>41807.887060185189</v>
      </c>
      <c r="S2753" t="str">
        <f t="shared" si="256"/>
        <v>publishing</v>
      </c>
      <c r="T2753" t="str">
        <f t="shared" si="257"/>
        <v>children's books</v>
      </c>
    </row>
    <row r="2754" spans="1:20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252"/>
        <v>11</v>
      </c>
      <c r="P2754">
        <f t="shared" si="253"/>
        <v>39.29</v>
      </c>
      <c r="Q2754" s="8">
        <f t="shared" si="254"/>
        <v>40855.765092592592</v>
      </c>
      <c r="R2754" s="8">
        <f t="shared" si="255"/>
        <v>40895.765092592592</v>
      </c>
      <c r="S2754" t="str">
        <f t="shared" si="256"/>
        <v>publishing</v>
      </c>
      <c r="T2754" t="str">
        <f t="shared" si="257"/>
        <v>children's books</v>
      </c>
    </row>
    <row r="2755" spans="1:20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258">ROUND(E2755/D2755*100,0)</f>
        <v>19</v>
      </c>
      <c r="P2755">
        <f t="shared" ref="P2755:P2818" si="259">ROUND(E2755/L2755,2)</f>
        <v>47.5</v>
      </c>
      <c r="Q2755" s="8">
        <f t="shared" ref="Q2755:Q2818" si="260">(((J2755/60)/60)/24)+DATE(1970,1,1)</f>
        <v>41117.900729166664</v>
      </c>
      <c r="R2755" s="8">
        <f t="shared" ref="R2755:R2818" si="261">(((I2755/60)/60)/24)+DATE(1970,1,1)</f>
        <v>41147.900729166664</v>
      </c>
      <c r="S2755" t="str">
        <f t="shared" ref="S2755:S2818" si="262">LEFT(N2755,SEARCH("/",N2755)-1)</f>
        <v>publishing</v>
      </c>
      <c r="T2755" t="str">
        <f t="shared" ref="T2755:T2818" si="263">RIGHT(N2755,LEN(N2755)-SEARCH("/",N2755))</f>
        <v>children's books</v>
      </c>
    </row>
    <row r="2756" spans="1:20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258"/>
        <v>0</v>
      </c>
      <c r="P2756" t="e">
        <f t="shared" si="259"/>
        <v>#DIV/0!</v>
      </c>
      <c r="Q2756" s="8">
        <f t="shared" si="260"/>
        <v>41863.636006944449</v>
      </c>
      <c r="R2756" s="8">
        <f t="shared" si="261"/>
        <v>41893.636006944449</v>
      </c>
      <c r="S2756" t="str">
        <f t="shared" si="262"/>
        <v>publishing</v>
      </c>
      <c r="T2756" t="str">
        <f t="shared" si="263"/>
        <v>children's books</v>
      </c>
    </row>
    <row r="2757" spans="1:20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258"/>
        <v>52</v>
      </c>
      <c r="P2757">
        <f t="shared" si="259"/>
        <v>17.329999999999998</v>
      </c>
      <c r="Q2757" s="8">
        <f t="shared" si="260"/>
        <v>42072.790821759263</v>
      </c>
      <c r="R2757" s="8">
        <f t="shared" si="261"/>
        <v>42102.790821759263</v>
      </c>
      <c r="S2757" t="str">
        <f t="shared" si="262"/>
        <v>publishing</v>
      </c>
      <c r="T2757" t="str">
        <f t="shared" si="263"/>
        <v>children's books</v>
      </c>
    </row>
    <row r="2758" spans="1:20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258"/>
        <v>10</v>
      </c>
      <c r="P2758">
        <f t="shared" si="259"/>
        <v>31.76</v>
      </c>
      <c r="Q2758" s="8">
        <f t="shared" si="260"/>
        <v>41620.90047453704</v>
      </c>
      <c r="R2758" s="8">
        <f t="shared" si="261"/>
        <v>41650.90047453704</v>
      </c>
      <c r="S2758" t="str">
        <f t="shared" si="262"/>
        <v>publishing</v>
      </c>
      <c r="T2758" t="str">
        <f t="shared" si="263"/>
        <v>children's books</v>
      </c>
    </row>
    <row r="2759" spans="1:20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258"/>
        <v>1</v>
      </c>
      <c r="P2759">
        <f t="shared" si="259"/>
        <v>5</v>
      </c>
      <c r="Q2759" s="8">
        <f t="shared" si="260"/>
        <v>42573.65662037037</v>
      </c>
      <c r="R2759" s="8">
        <f t="shared" si="261"/>
        <v>42588.65662037037</v>
      </c>
      <c r="S2759" t="str">
        <f t="shared" si="262"/>
        <v>publishing</v>
      </c>
      <c r="T2759" t="str">
        <f t="shared" si="263"/>
        <v>children's books</v>
      </c>
    </row>
    <row r="2760" spans="1:20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258"/>
        <v>12</v>
      </c>
      <c r="P2760">
        <f t="shared" si="259"/>
        <v>39</v>
      </c>
      <c r="Q2760" s="8">
        <f t="shared" si="260"/>
        <v>42639.441932870366</v>
      </c>
      <c r="R2760" s="8">
        <f t="shared" si="261"/>
        <v>42653.441932870366</v>
      </c>
      <c r="S2760" t="str">
        <f t="shared" si="262"/>
        <v>publishing</v>
      </c>
      <c r="T2760" t="str">
        <f t="shared" si="263"/>
        <v>children's books</v>
      </c>
    </row>
    <row r="2761" spans="1:20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258"/>
        <v>11</v>
      </c>
      <c r="P2761">
        <f t="shared" si="259"/>
        <v>52.5</v>
      </c>
      <c r="Q2761" s="8">
        <f t="shared" si="260"/>
        <v>42524.36650462963</v>
      </c>
      <c r="R2761" s="8">
        <f t="shared" si="261"/>
        <v>42567.36650462963</v>
      </c>
      <c r="S2761" t="str">
        <f t="shared" si="262"/>
        <v>publishing</v>
      </c>
      <c r="T2761" t="str">
        <f t="shared" si="263"/>
        <v>children's books</v>
      </c>
    </row>
    <row r="2762" spans="1:20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258"/>
        <v>0</v>
      </c>
      <c r="P2762" t="e">
        <f t="shared" si="259"/>
        <v>#DIV/0!</v>
      </c>
      <c r="Q2762" s="8">
        <f t="shared" si="260"/>
        <v>41415.461319444446</v>
      </c>
      <c r="R2762" s="8">
        <f t="shared" si="261"/>
        <v>41445.461319444446</v>
      </c>
      <c r="S2762" t="str">
        <f t="shared" si="262"/>
        <v>publishing</v>
      </c>
      <c r="T2762" t="str">
        <f t="shared" si="263"/>
        <v>children's books</v>
      </c>
    </row>
    <row r="2763" spans="1:20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258"/>
        <v>1</v>
      </c>
      <c r="P2763">
        <f t="shared" si="259"/>
        <v>9</v>
      </c>
      <c r="Q2763" s="8">
        <f t="shared" si="260"/>
        <v>41247.063576388886</v>
      </c>
      <c r="R2763" s="8">
        <f t="shared" si="261"/>
        <v>41277.063576388886</v>
      </c>
      <c r="S2763" t="str">
        <f t="shared" si="262"/>
        <v>publishing</v>
      </c>
      <c r="T2763" t="str">
        <f t="shared" si="263"/>
        <v>children's books</v>
      </c>
    </row>
    <row r="2764" spans="1:20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258"/>
        <v>1</v>
      </c>
      <c r="P2764">
        <f t="shared" si="259"/>
        <v>25</v>
      </c>
      <c r="Q2764" s="8">
        <f t="shared" si="260"/>
        <v>40927.036979166667</v>
      </c>
      <c r="R2764" s="8">
        <f t="shared" si="261"/>
        <v>40986.995312500003</v>
      </c>
      <c r="S2764" t="str">
        <f t="shared" si="262"/>
        <v>publishing</v>
      </c>
      <c r="T2764" t="str">
        <f t="shared" si="263"/>
        <v>children's books</v>
      </c>
    </row>
    <row r="2765" spans="1:20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258"/>
        <v>0</v>
      </c>
      <c r="P2765">
        <f t="shared" si="259"/>
        <v>30</v>
      </c>
      <c r="Q2765" s="8">
        <f t="shared" si="260"/>
        <v>41373.579675925925</v>
      </c>
      <c r="R2765" s="8">
        <f t="shared" si="261"/>
        <v>41418.579675925925</v>
      </c>
      <c r="S2765" t="str">
        <f t="shared" si="262"/>
        <v>publishing</v>
      </c>
      <c r="T2765" t="str">
        <f t="shared" si="263"/>
        <v>children's books</v>
      </c>
    </row>
    <row r="2766" spans="1:20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258"/>
        <v>1</v>
      </c>
      <c r="P2766">
        <f t="shared" si="259"/>
        <v>11.25</v>
      </c>
      <c r="Q2766" s="8">
        <f t="shared" si="260"/>
        <v>41030.292025462964</v>
      </c>
      <c r="R2766" s="8">
        <f t="shared" si="261"/>
        <v>41059.791666666664</v>
      </c>
      <c r="S2766" t="str">
        <f t="shared" si="262"/>
        <v>publishing</v>
      </c>
      <c r="T2766" t="str">
        <f t="shared" si="263"/>
        <v>children's books</v>
      </c>
    </row>
    <row r="2767" spans="1:20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258"/>
        <v>0</v>
      </c>
      <c r="P2767" t="e">
        <f t="shared" si="259"/>
        <v>#DIV/0!</v>
      </c>
      <c r="Q2767" s="8">
        <f t="shared" si="260"/>
        <v>41194.579027777778</v>
      </c>
      <c r="R2767" s="8">
        <f t="shared" si="261"/>
        <v>41210.579027777778</v>
      </c>
      <c r="S2767" t="str">
        <f t="shared" si="262"/>
        <v>publishing</v>
      </c>
      <c r="T2767" t="str">
        <f t="shared" si="263"/>
        <v>children's books</v>
      </c>
    </row>
    <row r="2768" spans="1:20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258"/>
        <v>2</v>
      </c>
      <c r="P2768">
        <f t="shared" si="259"/>
        <v>25</v>
      </c>
      <c r="Q2768" s="8">
        <f t="shared" si="260"/>
        <v>40736.668032407404</v>
      </c>
      <c r="R2768" s="8">
        <f t="shared" si="261"/>
        <v>40766.668032407404</v>
      </c>
      <c r="S2768" t="str">
        <f t="shared" si="262"/>
        <v>publishing</v>
      </c>
      <c r="T2768" t="str">
        <f t="shared" si="263"/>
        <v>children's books</v>
      </c>
    </row>
    <row r="2769" spans="1:20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258"/>
        <v>1</v>
      </c>
      <c r="P2769">
        <f t="shared" si="259"/>
        <v>11.33</v>
      </c>
      <c r="Q2769" s="8">
        <f t="shared" si="260"/>
        <v>42172.958912037036</v>
      </c>
      <c r="R2769" s="8">
        <f t="shared" si="261"/>
        <v>42232.958912037036</v>
      </c>
      <c r="S2769" t="str">
        <f t="shared" si="262"/>
        <v>publishing</v>
      </c>
      <c r="T2769" t="str">
        <f t="shared" si="263"/>
        <v>children's books</v>
      </c>
    </row>
    <row r="2770" spans="1:20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258"/>
        <v>14</v>
      </c>
      <c r="P2770">
        <f t="shared" si="259"/>
        <v>29.47</v>
      </c>
      <c r="Q2770" s="8">
        <f t="shared" si="260"/>
        <v>40967.614849537036</v>
      </c>
      <c r="R2770" s="8">
        <f t="shared" si="261"/>
        <v>40997.573182870372</v>
      </c>
      <c r="S2770" t="str">
        <f t="shared" si="262"/>
        <v>publishing</v>
      </c>
      <c r="T2770" t="str">
        <f t="shared" si="263"/>
        <v>children's books</v>
      </c>
    </row>
    <row r="2771" spans="1:20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258"/>
        <v>0</v>
      </c>
      <c r="P2771">
        <f t="shared" si="259"/>
        <v>1</v>
      </c>
      <c r="Q2771" s="8">
        <f t="shared" si="260"/>
        <v>41745.826273148145</v>
      </c>
      <c r="R2771" s="8">
        <f t="shared" si="261"/>
        <v>41795.826273148145</v>
      </c>
      <c r="S2771" t="str">
        <f t="shared" si="262"/>
        <v>publishing</v>
      </c>
      <c r="T2771" t="str">
        <f t="shared" si="263"/>
        <v>children's books</v>
      </c>
    </row>
    <row r="2772" spans="1:20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258"/>
        <v>10</v>
      </c>
      <c r="P2772">
        <f t="shared" si="259"/>
        <v>63.1</v>
      </c>
      <c r="Q2772" s="8">
        <f t="shared" si="260"/>
        <v>41686.705208333333</v>
      </c>
      <c r="R2772" s="8">
        <f t="shared" si="261"/>
        <v>41716.663541666669</v>
      </c>
      <c r="S2772" t="str">
        <f t="shared" si="262"/>
        <v>publishing</v>
      </c>
      <c r="T2772" t="str">
        <f t="shared" si="263"/>
        <v>children's books</v>
      </c>
    </row>
    <row r="2773" spans="1:20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258"/>
        <v>0</v>
      </c>
      <c r="P2773" t="e">
        <f t="shared" si="259"/>
        <v>#DIV/0!</v>
      </c>
      <c r="Q2773" s="8">
        <f t="shared" si="260"/>
        <v>41257.531712962962</v>
      </c>
      <c r="R2773" s="8">
        <f t="shared" si="261"/>
        <v>41306.708333333336</v>
      </c>
      <c r="S2773" t="str">
        <f t="shared" si="262"/>
        <v>publishing</v>
      </c>
      <c r="T2773" t="str">
        <f t="shared" si="263"/>
        <v>children's books</v>
      </c>
    </row>
    <row r="2774" spans="1:20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258"/>
        <v>0</v>
      </c>
      <c r="P2774" t="e">
        <f t="shared" si="259"/>
        <v>#DIV/0!</v>
      </c>
      <c r="Q2774" s="8">
        <f t="shared" si="260"/>
        <v>41537.869143518517</v>
      </c>
      <c r="R2774" s="8">
        <f t="shared" si="261"/>
        <v>41552.869143518517</v>
      </c>
      <c r="S2774" t="str">
        <f t="shared" si="262"/>
        <v>publishing</v>
      </c>
      <c r="T2774" t="str">
        <f t="shared" si="263"/>
        <v>children's books</v>
      </c>
    </row>
    <row r="2775" spans="1:20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258"/>
        <v>0</v>
      </c>
      <c r="P2775">
        <f t="shared" si="259"/>
        <v>1</v>
      </c>
      <c r="Q2775" s="8">
        <f t="shared" si="260"/>
        <v>42474.86482638889</v>
      </c>
      <c r="R2775" s="8">
        <f t="shared" si="261"/>
        <v>42484.86482638889</v>
      </c>
      <c r="S2775" t="str">
        <f t="shared" si="262"/>
        <v>publishing</v>
      </c>
      <c r="T2775" t="str">
        <f t="shared" si="263"/>
        <v>children's books</v>
      </c>
    </row>
    <row r="2776" spans="1:20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258"/>
        <v>14</v>
      </c>
      <c r="P2776">
        <f t="shared" si="259"/>
        <v>43.85</v>
      </c>
      <c r="Q2776" s="8">
        <f t="shared" si="260"/>
        <v>41311.126481481479</v>
      </c>
      <c r="R2776" s="8">
        <f t="shared" si="261"/>
        <v>41341.126481481479</v>
      </c>
      <c r="S2776" t="str">
        <f t="shared" si="262"/>
        <v>publishing</v>
      </c>
      <c r="T2776" t="str">
        <f t="shared" si="263"/>
        <v>children's books</v>
      </c>
    </row>
    <row r="2777" spans="1:20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258"/>
        <v>3</v>
      </c>
      <c r="P2777">
        <f t="shared" si="259"/>
        <v>75</v>
      </c>
      <c r="Q2777" s="8">
        <f t="shared" si="260"/>
        <v>40863.013356481482</v>
      </c>
      <c r="R2777" s="8">
        <f t="shared" si="261"/>
        <v>40893.013356481482</v>
      </c>
      <c r="S2777" t="str">
        <f t="shared" si="262"/>
        <v>publishing</v>
      </c>
      <c r="T2777" t="str">
        <f t="shared" si="263"/>
        <v>children's books</v>
      </c>
    </row>
    <row r="2778" spans="1:20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258"/>
        <v>8</v>
      </c>
      <c r="P2778">
        <f t="shared" si="259"/>
        <v>45.97</v>
      </c>
      <c r="Q2778" s="8">
        <f t="shared" si="260"/>
        <v>42136.297175925924</v>
      </c>
      <c r="R2778" s="8">
        <f t="shared" si="261"/>
        <v>42167.297175925924</v>
      </c>
      <c r="S2778" t="str">
        <f t="shared" si="262"/>
        <v>publishing</v>
      </c>
      <c r="T2778" t="str">
        <f t="shared" si="263"/>
        <v>children's books</v>
      </c>
    </row>
    <row r="2779" spans="1:20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258"/>
        <v>0</v>
      </c>
      <c r="P2779">
        <f t="shared" si="259"/>
        <v>10</v>
      </c>
      <c r="Q2779" s="8">
        <f t="shared" si="260"/>
        <v>42172.669027777782</v>
      </c>
      <c r="R2779" s="8">
        <f t="shared" si="261"/>
        <v>42202.669027777782</v>
      </c>
      <c r="S2779" t="str">
        <f t="shared" si="262"/>
        <v>publishing</v>
      </c>
      <c r="T2779" t="str">
        <f t="shared" si="263"/>
        <v>children's books</v>
      </c>
    </row>
    <row r="2780" spans="1:20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258"/>
        <v>26</v>
      </c>
      <c r="P2780">
        <f t="shared" si="259"/>
        <v>93.67</v>
      </c>
      <c r="Q2780" s="8">
        <f t="shared" si="260"/>
        <v>41846.978078703702</v>
      </c>
      <c r="R2780" s="8">
        <f t="shared" si="261"/>
        <v>41876.978078703702</v>
      </c>
      <c r="S2780" t="str">
        <f t="shared" si="262"/>
        <v>publishing</v>
      </c>
      <c r="T2780" t="str">
        <f t="shared" si="263"/>
        <v>children's books</v>
      </c>
    </row>
    <row r="2781" spans="1:20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258"/>
        <v>2</v>
      </c>
      <c r="P2781">
        <f t="shared" si="259"/>
        <v>53</v>
      </c>
      <c r="Q2781" s="8">
        <f t="shared" si="260"/>
        <v>42300.585891203707</v>
      </c>
      <c r="R2781" s="8">
        <f t="shared" si="261"/>
        <v>42330.627557870372</v>
      </c>
      <c r="S2781" t="str">
        <f t="shared" si="262"/>
        <v>publishing</v>
      </c>
      <c r="T2781" t="str">
        <f t="shared" si="263"/>
        <v>children's books</v>
      </c>
    </row>
    <row r="2782" spans="1:20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258"/>
        <v>0</v>
      </c>
      <c r="P2782" t="e">
        <f t="shared" si="259"/>
        <v>#DIV/0!</v>
      </c>
      <c r="Q2782" s="8">
        <f t="shared" si="260"/>
        <v>42774.447777777779</v>
      </c>
      <c r="R2782" s="8">
        <f t="shared" si="261"/>
        <v>42804.447777777779</v>
      </c>
      <c r="S2782" t="str">
        <f t="shared" si="262"/>
        <v>publishing</v>
      </c>
      <c r="T2782" t="str">
        <f t="shared" si="263"/>
        <v>children's books</v>
      </c>
    </row>
    <row r="2783" spans="1:20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258"/>
        <v>105</v>
      </c>
      <c r="P2783">
        <f t="shared" si="259"/>
        <v>47</v>
      </c>
      <c r="Q2783" s="8">
        <f t="shared" si="260"/>
        <v>42018.94159722222</v>
      </c>
      <c r="R2783" s="8">
        <f t="shared" si="261"/>
        <v>42047.291666666672</v>
      </c>
      <c r="S2783" t="str">
        <f t="shared" si="262"/>
        <v>theater</v>
      </c>
      <c r="T2783" t="str">
        <f t="shared" si="263"/>
        <v>plays</v>
      </c>
    </row>
    <row r="2784" spans="1:20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258"/>
        <v>120</v>
      </c>
      <c r="P2784">
        <f t="shared" si="259"/>
        <v>66.67</v>
      </c>
      <c r="Q2784" s="8">
        <f t="shared" si="260"/>
        <v>42026.924976851849</v>
      </c>
      <c r="R2784" s="8">
        <f t="shared" si="261"/>
        <v>42052.207638888889</v>
      </c>
      <c r="S2784" t="str">
        <f t="shared" si="262"/>
        <v>theater</v>
      </c>
      <c r="T2784" t="str">
        <f t="shared" si="263"/>
        <v>plays</v>
      </c>
    </row>
    <row r="2785" spans="1:20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258"/>
        <v>115</v>
      </c>
      <c r="P2785">
        <f t="shared" si="259"/>
        <v>18.77</v>
      </c>
      <c r="Q2785" s="8">
        <f t="shared" si="260"/>
        <v>42103.535254629634</v>
      </c>
      <c r="R2785" s="8">
        <f t="shared" si="261"/>
        <v>42117.535254629634</v>
      </c>
      <c r="S2785" t="str">
        <f t="shared" si="262"/>
        <v>theater</v>
      </c>
      <c r="T2785" t="str">
        <f t="shared" si="263"/>
        <v>plays</v>
      </c>
    </row>
    <row r="2786" spans="1:20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258"/>
        <v>119</v>
      </c>
      <c r="P2786">
        <f t="shared" si="259"/>
        <v>66.11</v>
      </c>
      <c r="Q2786" s="8">
        <f t="shared" si="260"/>
        <v>41920.787534722222</v>
      </c>
      <c r="R2786" s="8">
        <f t="shared" si="261"/>
        <v>41941.787534722222</v>
      </c>
      <c r="S2786" t="str">
        <f t="shared" si="262"/>
        <v>theater</v>
      </c>
      <c r="T2786" t="str">
        <f t="shared" si="263"/>
        <v>plays</v>
      </c>
    </row>
    <row r="2787" spans="1:20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258"/>
        <v>105</v>
      </c>
      <c r="P2787">
        <f t="shared" si="259"/>
        <v>36.86</v>
      </c>
      <c r="Q2787" s="8">
        <f t="shared" si="260"/>
        <v>42558.189432870371</v>
      </c>
      <c r="R2787" s="8">
        <f t="shared" si="261"/>
        <v>42587.875</v>
      </c>
      <c r="S2787" t="str">
        <f t="shared" si="262"/>
        <v>theater</v>
      </c>
      <c r="T2787" t="str">
        <f t="shared" si="263"/>
        <v>plays</v>
      </c>
    </row>
    <row r="2788" spans="1:20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258"/>
        <v>118</v>
      </c>
      <c r="P2788">
        <f t="shared" si="259"/>
        <v>39.81</v>
      </c>
      <c r="Q2788" s="8">
        <f t="shared" si="260"/>
        <v>41815.569212962961</v>
      </c>
      <c r="R2788" s="8">
        <f t="shared" si="261"/>
        <v>41829.569212962961</v>
      </c>
      <c r="S2788" t="str">
        <f t="shared" si="262"/>
        <v>theater</v>
      </c>
      <c r="T2788" t="str">
        <f t="shared" si="263"/>
        <v>plays</v>
      </c>
    </row>
    <row r="2789" spans="1:20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258"/>
        <v>120</v>
      </c>
      <c r="P2789">
        <f t="shared" si="259"/>
        <v>31.5</v>
      </c>
      <c r="Q2789" s="8">
        <f t="shared" si="260"/>
        <v>41808.198518518519</v>
      </c>
      <c r="R2789" s="8">
        <f t="shared" si="261"/>
        <v>41838.198518518519</v>
      </c>
      <c r="S2789" t="str">
        <f t="shared" si="262"/>
        <v>theater</v>
      </c>
      <c r="T2789" t="str">
        <f t="shared" si="263"/>
        <v>plays</v>
      </c>
    </row>
    <row r="2790" spans="1:20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258"/>
        <v>103</v>
      </c>
      <c r="P2790">
        <f t="shared" si="259"/>
        <v>102.5</v>
      </c>
      <c r="Q2790" s="8">
        <f t="shared" si="260"/>
        <v>42550.701886574068</v>
      </c>
      <c r="R2790" s="8">
        <f t="shared" si="261"/>
        <v>42580.701886574068</v>
      </c>
      <c r="S2790" t="str">
        <f t="shared" si="262"/>
        <v>theater</v>
      </c>
      <c r="T2790" t="str">
        <f t="shared" si="263"/>
        <v>plays</v>
      </c>
    </row>
    <row r="2791" spans="1:20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258"/>
        <v>101</v>
      </c>
      <c r="P2791">
        <f t="shared" si="259"/>
        <v>126.46</v>
      </c>
      <c r="Q2791" s="8">
        <f t="shared" si="260"/>
        <v>42056.013124999998</v>
      </c>
      <c r="R2791" s="8">
        <f t="shared" si="261"/>
        <v>42075.166666666672</v>
      </c>
      <c r="S2791" t="str">
        <f t="shared" si="262"/>
        <v>theater</v>
      </c>
      <c r="T2791" t="str">
        <f t="shared" si="263"/>
        <v>plays</v>
      </c>
    </row>
    <row r="2792" spans="1:20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258"/>
        <v>105</v>
      </c>
      <c r="P2792">
        <f t="shared" si="259"/>
        <v>47.88</v>
      </c>
      <c r="Q2792" s="8">
        <f t="shared" si="260"/>
        <v>42016.938692129625</v>
      </c>
      <c r="R2792" s="8">
        <f t="shared" si="261"/>
        <v>42046.938692129625</v>
      </c>
      <c r="S2792" t="str">
        <f t="shared" si="262"/>
        <v>theater</v>
      </c>
      <c r="T2792" t="str">
        <f t="shared" si="263"/>
        <v>plays</v>
      </c>
    </row>
    <row r="2793" spans="1:20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258"/>
        <v>103</v>
      </c>
      <c r="P2793">
        <f t="shared" si="259"/>
        <v>73.209999999999994</v>
      </c>
      <c r="Q2793" s="8">
        <f t="shared" si="260"/>
        <v>42591.899988425925</v>
      </c>
      <c r="R2793" s="8">
        <f t="shared" si="261"/>
        <v>42622.166666666672</v>
      </c>
      <c r="S2793" t="str">
        <f t="shared" si="262"/>
        <v>theater</v>
      </c>
      <c r="T2793" t="str">
        <f t="shared" si="263"/>
        <v>plays</v>
      </c>
    </row>
    <row r="2794" spans="1:20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258"/>
        <v>108</v>
      </c>
      <c r="P2794">
        <f t="shared" si="259"/>
        <v>89.67</v>
      </c>
      <c r="Q2794" s="8">
        <f t="shared" si="260"/>
        <v>42183.231006944443</v>
      </c>
      <c r="R2794" s="8">
        <f t="shared" si="261"/>
        <v>42228.231006944443</v>
      </c>
      <c r="S2794" t="str">
        <f t="shared" si="262"/>
        <v>theater</v>
      </c>
      <c r="T2794" t="str">
        <f t="shared" si="263"/>
        <v>plays</v>
      </c>
    </row>
    <row r="2795" spans="1:20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258"/>
        <v>111</v>
      </c>
      <c r="P2795">
        <f t="shared" si="259"/>
        <v>151.46</v>
      </c>
      <c r="Q2795" s="8">
        <f t="shared" si="260"/>
        <v>42176.419039351851</v>
      </c>
      <c r="R2795" s="8">
        <f t="shared" si="261"/>
        <v>42206.419039351851</v>
      </c>
      <c r="S2795" t="str">
        <f t="shared" si="262"/>
        <v>theater</v>
      </c>
      <c r="T2795" t="str">
        <f t="shared" si="263"/>
        <v>plays</v>
      </c>
    </row>
    <row r="2796" spans="1:20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258"/>
        <v>150</v>
      </c>
      <c r="P2796">
        <f t="shared" si="259"/>
        <v>25</v>
      </c>
      <c r="Q2796" s="8">
        <f t="shared" si="260"/>
        <v>42416.691655092596</v>
      </c>
      <c r="R2796" s="8">
        <f t="shared" si="261"/>
        <v>42432.791666666672</v>
      </c>
      <c r="S2796" t="str">
        <f t="shared" si="262"/>
        <v>theater</v>
      </c>
      <c r="T2796" t="str">
        <f t="shared" si="263"/>
        <v>plays</v>
      </c>
    </row>
    <row r="2797" spans="1:20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258"/>
        <v>104</v>
      </c>
      <c r="P2797">
        <f t="shared" si="259"/>
        <v>36.5</v>
      </c>
      <c r="Q2797" s="8">
        <f t="shared" si="260"/>
        <v>41780.525937500002</v>
      </c>
      <c r="R2797" s="8">
        <f t="shared" si="261"/>
        <v>41796.958333333336</v>
      </c>
      <c r="S2797" t="str">
        <f t="shared" si="262"/>
        <v>theater</v>
      </c>
      <c r="T2797" t="str">
        <f t="shared" si="263"/>
        <v>plays</v>
      </c>
    </row>
    <row r="2798" spans="1:20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258"/>
        <v>116</v>
      </c>
      <c r="P2798">
        <f t="shared" si="259"/>
        <v>44</v>
      </c>
      <c r="Q2798" s="8">
        <f t="shared" si="260"/>
        <v>41795.528101851851</v>
      </c>
      <c r="R2798" s="8">
        <f t="shared" si="261"/>
        <v>41825.528101851851</v>
      </c>
      <c r="S2798" t="str">
        <f t="shared" si="262"/>
        <v>theater</v>
      </c>
      <c r="T2798" t="str">
        <f t="shared" si="263"/>
        <v>plays</v>
      </c>
    </row>
    <row r="2799" spans="1:20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258"/>
        <v>103</v>
      </c>
      <c r="P2799">
        <f t="shared" si="259"/>
        <v>87.36</v>
      </c>
      <c r="Q2799" s="8">
        <f t="shared" si="260"/>
        <v>41798.94027777778</v>
      </c>
      <c r="R2799" s="8">
        <f t="shared" si="261"/>
        <v>41828.94027777778</v>
      </c>
      <c r="S2799" t="str">
        <f t="shared" si="262"/>
        <v>theater</v>
      </c>
      <c r="T2799" t="str">
        <f t="shared" si="263"/>
        <v>plays</v>
      </c>
    </row>
    <row r="2800" spans="1:20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258"/>
        <v>101</v>
      </c>
      <c r="P2800">
        <f t="shared" si="259"/>
        <v>36.47</v>
      </c>
      <c r="Q2800" s="8">
        <f t="shared" si="260"/>
        <v>42201.675011574072</v>
      </c>
      <c r="R2800" s="8">
        <f t="shared" si="261"/>
        <v>42216.666666666672</v>
      </c>
      <c r="S2800" t="str">
        <f t="shared" si="262"/>
        <v>theater</v>
      </c>
      <c r="T2800" t="str">
        <f t="shared" si="263"/>
        <v>plays</v>
      </c>
    </row>
    <row r="2801" spans="1:20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258"/>
        <v>117</v>
      </c>
      <c r="P2801">
        <f t="shared" si="259"/>
        <v>44.86</v>
      </c>
      <c r="Q2801" s="8">
        <f t="shared" si="260"/>
        <v>42507.264699074076</v>
      </c>
      <c r="R2801" s="8">
        <f t="shared" si="261"/>
        <v>42538.666666666672</v>
      </c>
      <c r="S2801" t="str">
        <f t="shared" si="262"/>
        <v>theater</v>
      </c>
      <c r="T2801" t="str">
        <f t="shared" si="263"/>
        <v>plays</v>
      </c>
    </row>
    <row r="2802" spans="1:20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258"/>
        <v>133</v>
      </c>
      <c r="P2802">
        <f t="shared" si="259"/>
        <v>42.9</v>
      </c>
      <c r="Q2802" s="8">
        <f t="shared" si="260"/>
        <v>41948.552847222221</v>
      </c>
      <c r="R2802" s="8">
        <f t="shared" si="261"/>
        <v>42008.552847222221</v>
      </c>
      <c r="S2802" t="str">
        <f t="shared" si="262"/>
        <v>theater</v>
      </c>
      <c r="T2802" t="str">
        <f t="shared" si="263"/>
        <v>plays</v>
      </c>
    </row>
    <row r="2803" spans="1:20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258"/>
        <v>133</v>
      </c>
      <c r="P2803">
        <f t="shared" si="259"/>
        <v>51.23</v>
      </c>
      <c r="Q2803" s="8">
        <f t="shared" si="260"/>
        <v>41900.243159722224</v>
      </c>
      <c r="R2803" s="8">
        <f t="shared" si="261"/>
        <v>41922.458333333336</v>
      </c>
      <c r="S2803" t="str">
        <f t="shared" si="262"/>
        <v>theater</v>
      </c>
      <c r="T2803" t="str">
        <f t="shared" si="263"/>
        <v>plays</v>
      </c>
    </row>
    <row r="2804" spans="1:20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258"/>
        <v>102</v>
      </c>
      <c r="P2804">
        <f t="shared" si="259"/>
        <v>33.94</v>
      </c>
      <c r="Q2804" s="8">
        <f t="shared" si="260"/>
        <v>42192.64707175926</v>
      </c>
      <c r="R2804" s="8">
        <f t="shared" si="261"/>
        <v>42222.64707175926</v>
      </c>
      <c r="S2804" t="str">
        <f t="shared" si="262"/>
        <v>theater</v>
      </c>
      <c r="T2804" t="str">
        <f t="shared" si="263"/>
        <v>plays</v>
      </c>
    </row>
    <row r="2805" spans="1:20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258"/>
        <v>128</v>
      </c>
      <c r="P2805">
        <f t="shared" si="259"/>
        <v>90.74</v>
      </c>
      <c r="Q2805" s="8">
        <f t="shared" si="260"/>
        <v>42158.065694444449</v>
      </c>
      <c r="R2805" s="8">
        <f t="shared" si="261"/>
        <v>42201</v>
      </c>
      <c r="S2805" t="str">
        <f t="shared" si="262"/>
        <v>theater</v>
      </c>
      <c r="T2805" t="str">
        <f t="shared" si="263"/>
        <v>plays</v>
      </c>
    </row>
    <row r="2806" spans="1:20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258"/>
        <v>115</v>
      </c>
      <c r="P2806">
        <f t="shared" si="259"/>
        <v>50</v>
      </c>
      <c r="Q2806" s="8">
        <f t="shared" si="260"/>
        <v>41881.453587962962</v>
      </c>
      <c r="R2806" s="8">
        <f t="shared" si="261"/>
        <v>41911.453587962962</v>
      </c>
      <c r="S2806" t="str">
        <f t="shared" si="262"/>
        <v>theater</v>
      </c>
      <c r="T2806" t="str">
        <f t="shared" si="263"/>
        <v>plays</v>
      </c>
    </row>
    <row r="2807" spans="1:20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258"/>
        <v>110</v>
      </c>
      <c r="P2807">
        <f t="shared" si="259"/>
        <v>24.44</v>
      </c>
      <c r="Q2807" s="8">
        <f t="shared" si="260"/>
        <v>42213.505474537036</v>
      </c>
      <c r="R2807" s="8">
        <f t="shared" si="261"/>
        <v>42238.505474537036</v>
      </c>
      <c r="S2807" t="str">
        <f t="shared" si="262"/>
        <v>theater</v>
      </c>
      <c r="T2807" t="str">
        <f t="shared" si="263"/>
        <v>plays</v>
      </c>
    </row>
    <row r="2808" spans="1:20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258"/>
        <v>112</v>
      </c>
      <c r="P2808">
        <f t="shared" si="259"/>
        <v>44.25</v>
      </c>
      <c r="Q2808" s="8">
        <f t="shared" si="260"/>
        <v>42185.267245370371</v>
      </c>
      <c r="R2808" s="8">
        <f t="shared" si="261"/>
        <v>42221.458333333328</v>
      </c>
      <c r="S2808" t="str">
        <f t="shared" si="262"/>
        <v>theater</v>
      </c>
      <c r="T2808" t="str">
        <f t="shared" si="263"/>
        <v>plays</v>
      </c>
    </row>
    <row r="2809" spans="1:20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258"/>
        <v>126</v>
      </c>
      <c r="P2809">
        <f t="shared" si="259"/>
        <v>67.739999999999995</v>
      </c>
      <c r="Q2809" s="8">
        <f t="shared" si="260"/>
        <v>42154.873124999998</v>
      </c>
      <c r="R2809" s="8">
        <f t="shared" si="261"/>
        <v>42184.873124999998</v>
      </c>
      <c r="S2809" t="str">
        <f t="shared" si="262"/>
        <v>theater</v>
      </c>
      <c r="T2809" t="str">
        <f t="shared" si="263"/>
        <v>plays</v>
      </c>
    </row>
    <row r="2810" spans="1:20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258"/>
        <v>100</v>
      </c>
      <c r="P2810">
        <f t="shared" si="259"/>
        <v>65.38</v>
      </c>
      <c r="Q2810" s="8">
        <f t="shared" si="260"/>
        <v>42208.84646990741</v>
      </c>
      <c r="R2810" s="8">
        <f t="shared" si="261"/>
        <v>42238.84646990741</v>
      </c>
      <c r="S2810" t="str">
        <f t="shared" si="262"/>
        <v>theater</v>
      </c>
      <c r="T2810" t="str">
        <f t="shared" si="263"/>
        <v>plays</v>
      </c>
    </row>
    <row r="2811" spans="1:20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258"/>
        <v>102</v>
      </c>
      <c r="P2811">
        <f t="shared" si="259"/>
        <v>121.9</v>
      </c>
      <c r="Q2811" s="8">
        <f t="shared" si="260"/>
        <v>42451.496817129635</v>
      </c>
      <c r="R2811" s="8">
        <f t="shared" si="261"/>
        <v>42459.610416666663</v>
      </c>
      <c r="S2811" t="str">
        <f t="shared" si="262"/>
        <v>theater</v>
      </c>
      <c r="T2811" t="str">
        <f t="shared" si="263"/>
        <v>plays</v>
      </c>
    </row>
    <row r="2812" spans="1:20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258"/>
        <v>108</v>
      </c>
      <c r="P2812">
        <f t="shared" si="259"/>
        <v>47.46</v>
      </c>
      <c r="Q2812" s="8">
        <f t="shared" si="260"/>
        <v>41759.13962962963</v>
      </c>
      <c r="R2812" s="8">
        <f t="shared" si="261"/>
        <v>41791.165972222225</v>
      </c>
      <c r="S2812" t="str">
        <f t="shared" si="262"/>
        <v>theater</v>
      </c>
      <c r="T2812" t="str">
        <f t="shared" si="263"/>
        <v>plays</v>
      </c>
    </row>
    <row r="2813" spans="1:20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258"/>
        <v>100</v>
      </c>
      <c r="P2813">
        <f t="shared" si="259"/>
        <v>92.84</v>
      </c>
      <c r="Q2813" s="8">
        <f t="shared" si="260"/>
        <v>42028.496562500004</v>
      </c>
      <c r="R2813" s="8">
        <f t="shared" si="261"/>
        <v>42058.496562500004</v>
      </c>
      <c r="S2813" t="str">
        <f t="shared" si="262"/>
        <v>theater</v>
      </c>
      <c r="T2813" t="str">
        <f t="shared" si="263"/>
        <v>plays</v>
      </c>
    </row>
    <row r="2814" spans="1:20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258"/>
        <v>113</v>
      </c>
      <c r="P2814">
        <f t="shared" si="259"/>
        <v>68.25</v>
      </c>
      <c r="Q2814" s="8">
        <f t="shared" si="260"/>
        <v>42054.74418981481</v>
      </c>
      <c r="R2814" s="8">
        <f t="shared" si="261"/>
        <v>42100.166666666672</v>
      </c>
      <c r="S2814" t="str">
        <f t="shared" si="262"/>
        <v>theater</v>
      </c>
      <c r="T2814" t="str">
        <f t="shared" si="263"/>
        <v>plays</v>
      </c>
    </row>
    <row r="2815" spans="1:20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258"/>
        <v>128</v>
      </c>
      <c r="P2815">
        <f t="shared" si="259"/>
        <v>37.21</v>
      </c>
      <c r="Q2815" s="8">
        <f t="shared" si="260"/>
        <v>42693.742604166662</v>
      </c>
      <c r="R2815" s="8">
        <f t="shared" si="261"/>
        <v>42718.742604166662</v>
      </c>
      <c r="S2815" t="str">
        <f t="shared" si="262"/>
        <v>theater</v>
      </c>
      <c r="T2815" t="str">
        <f t="shared" si="263"/>
        <v>plays</v>
      </c>
    </row>
    <row r="2816" spans="1:20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258"/>
        <v>108</v>
      </c>
      <c r="P2816">
        <f t="shared" si="259"/>
        <v>25.25</v>
      </c>
      <c r="Q2816" s="8">
        <f t="shared" si="260"/>
        <v>42103.399479166663</v>
      </c>
      <c r="R2816" s="8">
        <f t="shared" si="261"/>
        <v>42133.399479166663</v>
      </c>
      <c r="S2816" t="str">
        <f t="shared" si="262"/>
        <v>theater</v>
      </c>
      <c r="T2816" t="str">
        <f t="shared" si="263"/>
        <v>plays</v>
      </c>
    </row>
    <row r="2817" spans="1:20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258"/>
        <v>242</v>
      </c>
      <c r="P2817">
        <f t="shared" si="259"/>
        <v>43.21</v>
      </c>
      <c r="Q2817" s="8">
        <f t="shared" si="260"/>
        <v>42559.776724537034</v>
      </c>
      <c r="R2817" s="8">
        <f t="shared" si="261"/>
        <v>42589.776724537034</v>
      </c>
      <c r="S2817" t="str">
        <f t="shared" si="262"/>
        <v>theater</v>
      </c>
      <c r="T2817" t="str">
        <f t="shared" si="263"/>
        <v>plays</v>
      </c>
    </row>
    <row r="2818" spans="1:20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258"/>
        <v>142</v>
      </c>
      <c r="P2818">
        <f t="shared" si="259"/>
        <v>25.13</v>
      </c>
      <c r="Q2818" s="8">
        <f t="shared" si="260"/>
        <v>42188.467499999999</v>
      </c>
      <c r="R2818" s="8">
        <f t="shared" si="261"/>
        <v>42218.666666666672</v>
      </c>
      <c r="S2818" t="str">
        <f t="shared" si="262"/>
        <v>theater</v>
      </c>
      <c r="T2818" t="str">
        <f t="shared" si="263"/>
        <v>plays</v>
      </c>
    </row>
    <row r="2819" spans="1:20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264">ROUND(E2819/D2819*100,0)</f>
        <v>130</v>
      </c>
      <c r="P2819">
        <f t="shared" ref="P2819:P2882" si="265">ROUND(E2819/L2819,2)</f>
        <v>23.64</v>
      </c>
      <c r="Q2819" s="8">
        <f t="shared" ref="Q2819:Q2882" si="266">(((J2819/60)/60)/24)+DATE(1970,1,1)</f>
        <v>42023.634976851856</v>
      </c>
      <c r="R2819" s="8">
        <f t="shared" ref="R2819:R2882" si="267">(((I2819/60)/60)/24)+DATE(1970,1,1)</f>
        <v>42063.634976851856</v>
      </c>
      <c r="S2819" t="str">
        <f t="shared" ref="S2819:S2882" si="268">LEFT(N2819,SEARCH("/",N2819)-1)</f>
        <v>theater</v>
      </c>
      <c r="T2819" t="str">
        <f t="shared" ref="T2819:T2882" si="269">RIGHT(N2819,LEN(N2819)-SEARCH("/",N2819))</f>
        <v>plays</v>
      </c>
    </row>
    <row r="2820" spans="1:20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264"/>
        <v>106</v>
      </c>
      <c r="P2820">
        <f t="shared" si="265"/>
        <v>103.95</v>
      </c>
      <c r="Q2820" s="8">
        <f t="shared" si="266"/>
        <v>42250.598217592589</v>
      </c>
      <c r="R2820" s="8">
        <f t="shared" si="267"/>
        <v>42270.598217592589</v>
      </c>
      <c r="S2820" t="str">
        <f t="shared" si="268"/>
        <v>theater</v>
      </c>
      <c r="T2820" t="str">
        <f t="shared" si="269"/>
        <v>plays</v>
      </c>
    </row>
    <row r="2821" spans="1:20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264"/>
        <v>105</v>
      </c>
      <c r="P2821">
        <f t="shared" si="265"/>
        <v>50.38</v>
      </c>
      <c r="Q2821" s="8">
        <f t="shared" si="266"/>
        <v>42139.525567129633</v>
      </c>
      <c r="R2821" s="8">
        <f t="shared" si="267"/>
        <v>42169.525567129633</v>
      </c>
      <c r="S2821" t="str">
        <f t="shared" si="268"/>
        <v>theater</v>
      </c>
      <c r="T2821" t="str">
        <f t="shared" si="269"/>
        <v>plays</v>
      </c>
    </row>
    <row r="2822" spans="1:20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264"/>
        <v>136</v>
      </c>
      <c r="P2822">
        <f t="shared" si="265"/>
        <v>13.6</v>
      </c>
      <c r="Q2822" s="8">
        <f t="shared" si="266"/>
        <v>42401.610983796301</v>
      </c>
      <c r="R2822" s="8">
        <f t="shared" si="267"/>
        <v>42426</v>
      </c>
      <c r="S2822" t="str">
        <f t="shared" si="268"/>
        <v>theater</v>
      </c>
      <c r="T2822" t="str">
        <f t="shared" si="269"/>
        <v>plays</v>
      </c>
    </row>
    <row r="2823" spans="1:20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264"/>
        <v>100</v>
      </c>
      <c r="P2823">
        <f t="shared" si="265"/>
        <v>28.57</v>
      </c>
      <c r="Q2823" s="8">
        <f t="shared" si="266"/>
        <v>41875.922858796301</v>
      </c>
      <c r="R2823" s="8">
        <f t="shared" si="267"/>
        <v>41905.922858796301</v>
      </c>
      <c r="S2823" t="str">
        <f t="shared" si="268"/>
        <v>theater</v>
      </c>
      <c r="T2823" t="str">
        <f t="shared" si="269"/>
        <v>plays</v>
      </c>
    </row>
    <row r="2824" spans="1:20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264"/>
        <v>100</v>
      </c>
      <c r="P2824">
        <f t="shared" si="265"/>
        <v>63.83</v>
      </c>
      <c r="Q2824" s="8">
        <f t="shared" si="266"/>
        <v>42060.683935185181</v>
      </c>
      <c r="R2824" s="8">
        <f t="shared" si="267"/>
        <v>42090.642268518524</v>
      </c>
      <c r="S2824" t="str">
        <f t="shared" si="268"/>
        <v>theater</v>
      </c>
      <c r="T2824" t="str">
        <f t="shared" si="269"/>
        <v>plays</v>
      </c>
    </row>
    <row r="2825" spans="1:20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264"/>
        <v>124</v>
      </c>
      <c r="P2825">
        <f t="shared" si="265"/>
        <v>8.86</v>
      </c>
      <c r="Q2825" s="8">
        <f t="shared" si="266"/>
        <v>42067.011643518519</v>
      </c>
      <c r="R2825" s="8">
        <f t="shared" si="267"/>
        <v>42094.957638888889</v>
      </c>
      <c r="S2825" t="str">
        <f t="shared" si="268"/>
        <v>theater</v>
      </c>
      <c r="T2825" t="str">
        <f t="shared" si="269"/>
        <v>plays</v>
      </c>
    </row>
    <row r="2826" spans="1:20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264"/>
        <v>117</v>
      </c>
      <c r="P2826">
        <f t="shared" si="265"/>
        <v>50.67</v>
      </c>
      <c r="Q2826" s="8">
        <f t="shared" si="266"/>
        <v>42136.270787037036</v>
      </c>
      <c r="R2826" s="8">
        <f t="shared" si="267"/>
        <v>42168.071527777778</v>
      </c>
      <c r="S2826" t="str">
        <f t="shared" si="268"/>
        <v>theater</v>
      </c>
      <c r="T2826" t="str">
        <f t="shared" si="269"/>
        <v>plays</v>
      </c>
    </row>
    <row r="2827" spans="1:20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264"/>
        <v>103</v>
      </c>
      <c r="P2827">
        <f t="shared" si="265"/>
        <v>60.78</v>
      </c>
      <c r="Q2827" s="8">
        <f t="shared" si="266"/>
        <v>42312.792662037042</v>
      </c>
      <c r="R2827" s="8">
        <f t="shared" si="267"/>
        <v>42342.792662037042</v>
      </c>
      <c r="S2827" t="str">
        <f t="shared" si="268"/>
        <v>theater</v>
      </c>
      <c r="T2827" t="str">
        <f t="shared" si="269"/>
        <v>plays</v>
      </c>
    </row>
    <row r="2828" spans="1:20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264"/>
        <v>108</v>
      </c>
      <c r="P2828">
        <f t="shared" si="265"/>
        <v>113.42</v>
      </c>
      <c r="Q2828" s="8">
        <f t="shared" si="266"/>
        <v>42171.034861111111</v>
      </c>
      <c r="R2828" s="8">
        <f t="shared" si="267"/>
        <v>42195.291666666672</v>
      </c>
      <c r="S2828" t="str">
        <f t="shared" si="268"/>
        <v>theater</v>
      </c>
      <c r="T2828" t="str">
        <f t="shared" si="269"/>
        <v>plays</v>
      </c>
    </row>
    <row r="2829" spans="1:20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264"/>
        <v>120</v>
      </c>
      <c r="P2829">
        <f t="shared" si="265"/>
        <v>104.57</v>
      </c>
      <c r="Q2829" s="8">
        <f t="shared" si="266"/>
        <v>42494.683634259258</v>
      </c>
      <c r="R2829" s="8">
        <f t="shared" si="267"/>
        <v>42524.6875</v>
      </c>
      <c r="S2829" t="str">
        <f t="shared" si="268"/>
        <v>theater</v>
      </c>
      <c r="T2829" t="str">
        <f t="shared" si="269"/>
        <v>plays</v>
      </c>
    </row>
    <row r="2830" spans="1:20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264"/>
        <v>100</v>
      </c>
      <c r="P2830">
        <f t="shared" si="265"/>
        <v>98.31</v>
      </c>
      <c r="Q2830" s="8">
        <f t="shared" si="266"/>
        <v>42254.264687499999</v>
      </c>
      <c r="R2830" s="8">
        <f t="shared" si="267"/>
        <v>42279.958333333328</v>
      </c>
      <c r="S2830" t="str">
        <f t="shared" si="268"/>
        <v>theater</v>
      </c>
      <c r="T2830" t="str">
        <f t="shared" si="269"/>
        <v>plays</v>
      </c>
    </row>
    <row r="2831" spans="1:20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264"/>
        <v>107</v>
      </c>
      <c r="P2831">
        <f t="shared" si="265"/>
        <v>35.04</v>
      </c>
      <c r="Q2831" s="8">
        <f t="shared" si="266"/>
        <v>42495.434236111112</v>
      </c>
      <c r="R2831" s="8">
        <f t="shared" si="267"/>
        <v>42523.434236111112</v>
      </c>
      <c r="S2831" t="str">
        <f t="shared" si="268"/>
        <v>theater</v>
      </c>
      <c r="T2831" t="str">
        <f t="shared" si="269"/>
        <v>plays</v>
      </c>
    </row>
    <row r="2832" spans="1:20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264"/>
        <v>100</v>
      </c>
      <c r="P2832">
        <f t="shared" si="265"/>
        <v>272.73</v>
      </c>
      <c r="Q2832" s="8">
        <f t="shared" si="266"/>
        <v>41758.839675925927</v>
      </c>
      <c r="R2832" s="8">
        <f t="shared" si="267"/>
        <v>41771.165972222225</v>
      </c>
      <c r="S2832" t="str">
        <f t="shared" si="268"/>
        <v>theater</v>
      </c>
      <c r="T2832" t="str">
        <f t="shared" si="269"/>
        <v>plays</v>
      </c>
    </row>
    <row r="2833" spans="1:20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264"/>
        <v>111</v>
      </c>
      <c r="P2833">
        <f t="shared" si="265"/>
        <v>63.85</v>
      </c>
      <c r="Q2833" s="8">
        <f t="shared" si="266"/>
        <v>42171.824884259258</v>
      </c>
      <c r="R2833" s="8">
        <f t="shared" si="267"/>
        <v>42201.824884259258</v>
      </c>
      <c r="S2833" t="str">
        <f t="shared" si="268"/>
        <v>theater</v>
      </c>
      <c r="T2833" t="str">
        <f t="shared" si="269"/>
        <v>plays</v>
      </c>
    </row>
    <row r="2834" spans="1:20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264"/>
        <v>115</v>
      </c>
      <c r="P2834">
        <f t="shared" si="265"/>
        <v>30.19</v>
      </c>
      <c r="Q2834" s="8">
        <f t="shared" si="266"/>
        <v>41938.709421296298</v>
      </c>
      <c r="R2834" s="8">
        <f t="shared" si="267"/>
        <v>41966.916666666672</v>
      </c>
      <c r="S2834" t="str">
        <f t="shared" si="268"/>
        <v>theater</v>
      </c>
      <c r="T2834" t="str">
        <f t="shared" si="269"/>
        <v>plays</v>
      </c>
    </row>
    <row r="2835" spans="1:20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264"/>
        <v>108</v>
      </c>
      <c r="P2835">
        <f t="shared" si="265"/>
        <v>83.51</v>
      </c>
      <c r="Q2835" s="8">
        <f t="shared" si="266"/>
        <v>42268.127696759257</v>
      </c>
      <c r="R2835" s="8">
        <f t="shared" si="267"/>
        <v>42288.083333333328</v>
      </c>
      <c r="S2835" t="str">
        <f t="shared" si="268"/>
        <v>theater</v>
      </c>
      <c r="T2835" t="str">
        <f t="shared" si="269"/>
        <v>plays</v>
      </c>
    </row>
    <row r="2836" spans="1:20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264"/>
        <v>170</v>
      </c>
      <c r="P2836">
        <f t="shared" si="265"/>
        <v>64.760000000000005</v>
      </c>
      <c r="Q2836" s="8">
        <f t="shared" si="266"/>
        <v>42019.959837962961</v>
      </c>
      <c r="R2836" s="8">
        <f t="shared" si="267"/>
        <v>42034.959837962961</v>
      </c>
      <c r="S2836" t="str">
        <f t="shared" si="268"/>
        <v>theater</v>
      </c>
      <c r="T2836" t="str">
        <f t="shared" si="269"/>
        <v>plays</v>
      </c>
    </row>
    <row r="2837" spans="1:20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264"/>
        <v>187</v>
      </c>
      <c r="P2837">
        <f t="shared" si="265"/>
        <v>20.12</v>
      </c>
      <c r="Q2837" s="8">
        <f t="shared" si="266"/>
        <v>42313.703900462962</v>
      </c>
      <c r="R2837" s="8">
        <f t="shared" si="267"/>
        <v>42343</v>
      </c>
      <c r="S2837" t="str">
        <f t="shared" si="268"/>
        <v>theater</v>
      </c>
      <c r="T2837" t="str">
        <f t="shared" si="269"/>
        <v>plays</v>
      </c>
    </row>
    <row r="2838" spans="1:20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264"/>
        <v>108</v>
      </c>
      <c r="P2838">
        <f t="shared" si="265"/>
        <v>44.09</v>
      </c>
      <c r="Q2838" s="8">
        <f t="shared" si="266"/>
        <v>42746.261782407411</v>
      </c>
      <c r="R2838" s="8">
        <f t="shared" si="267"/>
        <v>42784.207638888889</v>
      </c>
      <c r="S2838" t="str">
        <f t="shared" si="268"/>
        <v>theater</v>
      </c>
      <c r="T2838" t="str">
        <f t="shared" si="269"/>
        <v>plays</v>
      </c>
    </row>
    <row r="2839" spans="1:20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264"/>
        <v>100</v>
      </c>
      <c r="P2839">
        <f t="shared" si="265"/>
        <v>40.479999999999997</v>
      </c>
      <c r="Q2839" s="8">
        <f t="shared" si="266"/>
        <v>42307.908379629633</v>
      </c>
      <c r="R2839" s="8">
        <f t="shared" si="267"/>
        <v>42347.950046296297</v>
      </c>
      <c r="S2839" t="str">
        <f t="shared" si="268"/>
        <v>theater</v>
      </c>
      <c r="T2839" t="str">
        <f t="shared" si="269"/>
        <v>plays</v>
      </c>
    </row>
    <row r="2840" spans="1:20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264"/>
        <v>120</v>
      </c>
      <c r="P2840">
        <f t="shared" si="265"/>
        <v>44.54</v>
      </c>
      <c r="Q2840" s="8">
        <f t="shared" si="266"/>
        <v>41842.607592592591</v>
      </c>
      <c r="R2840" s="8">
        <f t="shared" si="267"/>
        <v>41864.916666666664</v>
      </c>
      <c r="S2840" t="str">
        <f t="shared" si="268"/>
        <v>theater</v>
      </c>
      <c r="T2840" t="str">
        <f t="shared" si="269"/>
        <v>plays</v>
      </c>
    </row>
    <row r="2841" spans="1:20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264"/>
        <v>111</v>
      </c>
      <c r="P2841">
        <f t="shared" si="265"/>
        <v>125.81</v>
      </c>
      <c r="Q2841" s="8">
        <f t="shared" si="266"/>
        <v>41853.240208333329</v>
      </c>
      <c r="R2841" s="8">
        <f t="shared" si="267"/>
        <v>41876.207638888889</v>
      </c>
      <c r="S2841" t="str">
        <f t="shared" si="268"/>
        <v>theater</v>
      </c>
      <c r="T2841" t="str">
        <f t="shared" si="269"/>
        <v>plays</v>
      </c>
    </row>
    <row r="2842" spans="1:20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264"/>
        <v>104</v>
      </c>
      <c r="P2842">
        <f t="shared" si="265"/>
        <v>19.7</v>
      </c>
      <c r="Q2842" s="8">
        <f t="shared" si="266"/>
        <v>42060.035636574074</v>
      </c>
      <c r="R2842" s="8">
        <f t="shared" si="267"/>
        <v>42081.708333333328</v>
      </c>
      <c r="S2842" t="str">
        <f t="shared" si="268"/>
        <v>theater</v>
      </c>
      <c r="T2842" t="str">
        <f t="shared" si="269"/>
        <v>plays</v>
      </c>
    </row>
    <row r="2843" spans="1:20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264"/>
        <v>1</v>
      </c>
      <c r="P2843">
        <f t="shared" si="265"/>
        <v>10</v>
      </c>
      <c r="Q2843" s="8">
        <f t="shared" si="266"/>
        <v>42291.739548611105</v>
      </c>
      <c r="R2843" s="8">
        <f t="shared" si="267"/>
        <v>42351.781215277777</v>
      </c>
      <c r="S2843" t="str">
        <f t="shared" si="268"/>
        <v>theater</v>
      </c>
      <c r="T2843" t="str">
        <f t="shared" si="269"/>
        <v>plays</v>
      </c>
    </row>
    <row r="2844" spans="1:20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264"/>
        <v>0</v>
      </c>
      <c r="P2844" t="e">
        <f t="shared" si="265"/>
        <v>#DIV/0!</v>
      </c>
      <c r="Q2844" s="8">
        <f t="shared" si="266"/>
        <v>41784.952488425923</v>
      </c>
      <c r="R2844" s="8">
        <f t="shared" si="267"/>
        <v>41811.458333333336</v>
      </c>
      <c r="S2844" t="str">
        <f t="shared" si="268"/>
        <v>theater</v>
      </c>
      <c r="T2844" t="str">
        <f t="shared" si="269"/>
        <v>plays</v>
      </c>
    </row>
    <row r="2845" spans="1:20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264"/>
        <v>0</v>
      </c>
      <c r="P2845" t="e">
        <f t="shared" si="265"/>
        <v>#DIV/0!</v>
      </c>
      <c r="Q2845" s="8">
        <f t="shared" si="266"/>
        <v>42492.737847222219</v>
      </c>
      <c r="R2845" s="8">
        <f t="shared" si="267"/>
        <v>42534.166666666672</v>
      </c>
      <c r="S2845" t="str">
        <f t="shared" si="268"/>
        <v>theater</v>
      </c>
      <c r="T2845" t="str">
        <f t="shared" si="269"/>
        <v>plays</v>
      </c>
    </row>
    <row r="2846" spans="1:20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264"/>
        <v>5</v>
      </c>
      <c r="P2846">
        <f t="shared" si="265"/>
        <v>30</v>
      </c>
      <c r="Q2846" s="8">
        <f t="shared" si="266"/>
        <v>42709.546064814815</v>
      </c>
      <c r="R2846" s="8">
        <f t="shared" si="267"/>
        <v>42739.546064814815</v>
      </c>
      <c r="S2846" t="str">
        <f t="shared" si="268"/>
        <v>theater</v>
      </c>
      <c r="T2846" t="str">
        <f t="shared" si="269"/>
        <v>plays</v>
      </c>
    </row>
    <row r="2847" spans="1:20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264"/>
        <v>32</v>
      </c>
      <c r="P2847">
        <f t="shared" si="265"/>
        <v>60.67</v>
      </c>
      <c r="Q2847" s="8">
        <f t="shared" si="266"/>
        <v>42103.016585648147</v>
      </c>
      <c r="R2847" s="8">
        <f t="shared" si="267"/>
        <v>42163.016585648147</v>
      </c>
      <c r="S2847" t="str">
        <f t="shared" si="268"/>
        <v>theater</v>
      </c>
      <c r="T2847" t="str">
        <f t="shared" si="269"/>
        <v>plays</v>
      </c>
    </row>
    <row r="2848" spans="1:20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264"/>
        <v>0</v>
      </c>
      <c r="P2848" t="e">
        <f t="shared" si="265"/>
        <v>#DIV/0!</v>
      </c>
      <c r="Q2848" s="8">
        <f t="shared" si="266"/>
        <v>42108.692060185189</v>
      </c>
      <c r="R2848" s="8">
        <f t="shared" si="267"/>
        <v>42153.692060185189</v>
      </c>
      <c r="S2848" t="str">
        <f t="shared" si="268"/>
        <v>theater</v>
      </c>
      <c r="T2848" t="str">
        <f t="shared" si="269"/>
        <v>plays</v>
      </c>
    </row>
    <row r="2849" spans="1:20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264"/>
        <v>0</v>
      </c>
      <c r="P2849" t="e">
        <f t="shared" si="265"/>
        <v>#DIV/0!</v>
      </c>
      <c r="Q2849" s="8">
        <f t="shared" si="266"/>
        <v>42453.806307870371</v>
      </c>
      <c r="R2849" s="8">
        <f t="shared" si="267"/>
        <v>42513.806307870371</v>
      </c>
      <c r="S2849" t="str">
        <f t="shared" si="268"/>
        <v>theater</v>
      </c>
      <c r="T2849" t="str">
        <f t="shared" si="269"/>
        <v>plays</v>
      </c>
    </row>
    <row r="2850" spans="1:20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264"/>
        <v>0</v>
      </c>
      <c r="P2850">
        <f t="shared" si="265"/>
        <v>23.33</v>
      </c>
      <c r="Q2850" s="8">
        <f t="shared" si="266"/>
        <v>42123.648831018523</v>
      </c>
      <c r="R2850" s="8">
        <f t="shared" si="267"/>
        <v>42153.648831018523</v>
      </c>
      <c r="S2850" t="str">
        <f t="shared" si="268"/>
        <v>theater</v>
      </c>
      <c r="T2850" t="str">
        <f t="shared" si="269"/>
        <v>plays</v>
      </c>
    </row>
    <row r="2851" spans="1:20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264"/>
        <v>1</v>
      </c>
      <c r="P2851">
        <f t="shared" si="265"/>
        <v>5</v>
      </c>
      <c r="Q2851" s="8">
        <f t="shared" si="266"/>
        <v>42453.428240740745</v>
      </c>
      <c r="R2851" s="8">
        <f t="shared" si="267"/>
        <v>42483.428240740745</v>
      </c>
      <c r="S2851" t="str">
        <f t="shared" si="268"/>
        <v>theater</v>
      </c>
      <c r="T2851" t="str">
        <f t="shared" si="269"/>
        <v>plays</v>
      </c>
    </row>
    <row r="2852" spans="1:20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264"/>
        <v>4</v>
      </c>
      <c r="P2852">
        <f t="shared" si="265"/>
        <v>23.92</v>
      </c>
      <c r="Q2852" s="8">
        <f t="shared" si="266"/>
        <v>41858.007071759261</v>
      </c>
      <c r="R2852" s="8">
        <f t="shared" si="267"/>
        <v>41888.007071759261</v>
      </c>
      <c r="S2852" t="str">
        <f t="shared" si="268"/>
        <v>theater</v>
      </c>
      <c r="T2852" t="str">
        <f t="shared" si="269"/>
        <v>plays</v>
      </c>
    </row>
    <row r="2853" spans="1:20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264"/>
        <v>0</v>
      </c>
      <c r="P2853" t="e">
        <f t="shared" si="265"/>
        <v>#DIV/0!</v>
      </c>
      <c r="Q2853" s="8">
        <f t="shared" si="266"/>
        <v>42390.002650462964</v>
      </c>
      <c r="R2853" s="8">
        <f t="shared" si="267"/>
        <v>42398.970138888893</v>
      </c>
      <c r="S2853" t="str">
        <f t="shared" si="268"/>
        <v>theater</v>
      </c>
      <c r="T2853" t="str">
        <f t="shared" si="269"/>
        <v>plays</v>
      </c>
    </row>
    <row r="2854" spans="1:20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264"/>
        <v>2</v>
      </c>
      <c r="P2854">
        <f t="shared" si="265"/>
        <v>15.83</v>
      </c>
      <c r="Q2854" s="8">
        <f t="shared" si="266"/>
        <v>41781.045173611114</v>
      </c>
      <c r="R2854" s="8">
        <f t="shared" si="267"/>
        <v>41811.045173611114</v>
      </c>
      <c r="S2854" t="str">
        <f t="shared" si="268"/>
        <v>theater</v>
      </c>
      <c r="T2854" t="str">
        <f t="shared" si="269"/>
        <v>plays</v>
      </c>
    </row>
    <row r="2855" spans="1:20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264"/>
        <v>0</v>
      </c>
      <c r="P2855" t="e">
        <f t="shared" si="265"/>
        <v>#DIV/0!</v>
      </c>
      <c r="Q2855" s="8">
        <f t="shared" si="266"/>
        <v>41836.190937499996</v>
      </c>
      <c r="R2855" s="8">
        <f t="shared" si="267"/>
        <v>41896.190937499996</v>
      </c>
      <c r="S2855" t="str">
        <f t="shared" si="268"/>
        <v>theater</v>
      </c>
      <c r="T2855" t="str">
        <f t="shared" si="269"/>
        <v>plays</v>
      </c>
    </row>
    <row r="2856" spans="1:20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264"/>
        <v>42</v>
      </c>
      <c r="P2856">
        <f t="shared" si="265"/>
        <v>29.79</v>
      </c>
      <c r="Q2856" s="8">
        <f t="shared" si="266"/>
        <v>42111.71665509259</v>
      </c>
      <c r="R2856" s="8">
        <f t="shared" si="267"/>
        <v>42131.71665509259</v>
      </c>
      <c r="S2856" t="str">
        <f t="shared" si="268"/>
        <v>theater</v>
      </c>
      <c r="T2856" t="str">
        <f t="shared" si="269"/>
        <v>plays</v>
      </c>
    </row>
    <row r="2857" spans="1:20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264"/>
        <v>50</v>
      </c>
      <c r="P2857">
        <f t="shared" si="265"/>
        <v>60</v>
      </c>
      <c r="Q2857" s="8">
        <f t="shared" si="266"/>
        <v>42370.007766203707</v>
      </c>
      <c r="R2857" s="8">
        <f t="shared" si="267"/>
        <v>42398.981944444444</v>
      </c>
      <c r="S2857" t="str">
        <f t="shared" si="268"/>
        <v>theater</v>
      </c>
      <c r="T2857" t="str">
        <f t="shared" si="269"/>
        <v>plays</v>
      </c>
    </row>
    <row r="2858" spans="1:20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264"/>
        <v>5</v>
      </c>
      <c r="P2858">
        <f t="shared" si="265"/>
        <v>24.33</v>
      </c>
      <c r="Q2858" s="8">
        <f t="shared" si="266"/>
        <v>42165.037581018521</v>
      </c>
      <c r="R2858" s="8">
        <f t="shared" si="267"/>
        <v>42224.898611111115</v>
      </c>
      <c r="S2858" t="str">
        <f t="shared" si="268"/>
        <v>theater</v>
      </c>
      <c r="T2858" t="str">
        <f t="shared" si="269"/>
        <v>plays</v>
      </c>
    </row>
    <row r="2859" spans="1:20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264"/>
        <v>20</v>
      </c>
      <c r="P2859">
        <f t="shared" si="265"/>
        <v>500</v>
      </c>
      <c r="Q2859" s="8">
        <f t="shared" si="266"/>
        <v>42726.920081018514</v>
      </c>
      <c r="R2859" s="8">
        <f t="shared" si="267"/>
        <v>42786.75</v>
      </c>
      <c r="S2859" t="str">
        <f t="shared" si="268"/>
        <v>theater</v>
      </c>
      <c r="T2859" t="str">
        <f t="shared" si="269"/>
        <v>plays</v>
      </c>
    </row>
    <row r="2860" spans="1:20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264"/>
        <v>0</v>
      </c>
      <c r="P2860" t="e">
        <f t="shared" si="265"/>
        <v>#DIV/0!</v>
      </c>
      <c r="Q2860" s="8">
        <f t="shared" si="266"/>
        <v>41954.545081018514</v>
      </c>
      <c r="R2860" s="8">
        <f t="shared" si="267"/>
        <v>41978.477777777778</v>
      </c>
      <c r="S2860" t="str">
        <f t="shared" si="268"/>
        <v>theater</v>
      </c>
      <c r="T2860" t="str">
        <f t="shared" si="269"/>
        <v>plays</v>
      </c>
    </row>
    <row r="2861" spans="1:20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264"/>
        <v>2</v>
      </c>
      <c r="P2861">
        <f t="shared" si="265"/>
        <v>35</v>
      </c>
      <c r="Q2861" s="8">
        <f t="shared" si="266"/>
        <v>42233.362314814818</v>
      </c>
      <c r="R2861" s="8">
        <f t="shared" si="267"/>
        <v>42293.362314814818</v>
      </c>
      <c r="S2861" t="str">
        <f t="shared" si="268"/>
        <v>theater</v>
      </c>
      <c r="T2861" t="str">
        <f t="shared" si="269"/>
        <v>plays</v>
      </c>
    </row>
    <row r="2862" spans="1:20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264"/>
        <v>7</v>
      </c>
      <c r="P2862">
        <f t="shared" si="265"/>
        <v>29.56</v>
      </c>
      <c r="Q2862" s="8">
        <f t="shared" si="266"/>
        <v>42480.800648148142</v>
      </c>
      <c r="R2862" s="8">
        <f t="shared" si="267"/>
        <v>42540.800648148142</v>
      </c>
      <c r="S2862" t="str">
        <f t="shared" si="268"/>
        <v>theater</v>
      </c>
      <c r="T2862" t="str">
        <f t="shared" si="269"/>
        <v>plays</v>
      </c>
    </row>
    <row r="2863" spans="1:20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264"/>
        <v>32</v>
      </c>
      <c r="P2863">
        <f t="shared" si="265"/>
        <v>26.67</v>
      </c>
      <c r="Q2863" s="8">
        <f t="shared" si="266"/>
        <v>42257.590833333335</v>
      </c>
      <c r="R2863" s="8">
        <f t="shared" si="267"/>
        <v>42271.590833333335</v>
      </c>
      <c r="S2863" t="str">
        <f t="shared" si="268"/>
        <v>theater</v>
      </c>
      <c r="T2863" t="str">
        <f t="shared" si="269"/>
        <v>plays</v>
      </c>
    </row>
    <row r="2864" spans="1:20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264"/>
        <v>0</v>
      </c>
      <c r="P2864">
        <f t="shared" si="265"/>
        <v>18.329999999999998</v>
      </c>
      <c r="Q2864" s="8">
        <f t="shared" si="266"/>
        <v>41784.789687500001</v>
      </c>
      <c r="R2864" s="8">
        <f t="shared" si="267"/>
        <v>41814.789687500001</v>
      </c>
      <c r="S2864" t="str">
        <f t="shared" si="268"/>
        <v>theater</v>
      </c>
      <c r="T2864" t="str">
        <f t="shared" si="269"/>
        <v>plays</v>
      </c>
    </row>
    <row r="2865" spans="1:20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264"/>
        <v>0</v>
      </c>
      <c r="P2865">
        <f t="shared" si="265"/>
        <v>20</v>
      </c>
      <c r="Q2865" s="8">
        <f t="shared" si="266"/>
        <v>41831.675034722226</v>
      </c>
      <c r="R2865" s="8">
        <f t="shared" si="267"/>
        <v>41891.675034722226</v>
      </c>
      <c r="S2865" t="str">
        <f t="shared" si="268"/>
        <v>theater</v>
      </c>
      <c r="T2865" t="str">
        <f t="shared" si="269"/>
        <v>plays</v>
      </c>
    </row>
    <row r="2866" spans="1:20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264"/>
        <v>2</v>
      </c>
      <c r="P2866">
        <f t="shared" si="265"/>
        <v>13.33</v>
      </c>
      <c r="Q2866" s="8">
        <f t="shared" si="266"/>
        <v>42172.613506944443</v>
      </c>
      <c r="R2866" s="8">
        <f t="shared" si="267"/>
        <v>42202.554166666669</v>
      </c>
      <c r="S2866" t="str">
        <f t="shared" si="268"/>
        <v>theater</v>
      </c>
      <c r="T2866" t="str">
        <f t="shared" si="269"/>
        <v>plays</v>
      </c>
    </row>
    <row r="2867" spans="1:20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264"/>
        <v>0</v>
      </c>
      <c r="P2867" t="e">
        <f t="shared" si="265"/>
        <v>#DIV/0!</v>
      </c>
      <c r="Q2867" s="8">
        <f t="shared" si="266"/>
        <v>41950.114108796297</v>
      </c>
      <c r="R2867" s="8">
        <f t="shared" si="267"/>
        <v>42010.114108796297</v>
      </c>
      <c r="S2867" t="str">
        <f t="shared" si="268"/>
        <v>theater</v>
      </c>
      <c r="T2867" t="str">
        <f t="shared" si="269"/>
        <v>plays</v>
      </c>
    </row>
    <row r="2868" spans="1:20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264"/>
        <v>1</v>
      </c>
      <c r="P2868">
        <f t="shared" si="265"/>
        <v>22.5</v>
      </c>
      <c r="Q2868" s="8">
        <f t="shared" si="266"/>
        <v>42627.955104166671</v>
      </c>
      <c r="R2868" s="8">
        <f t="shared" si="267"/>
        <v>42657.916666666672</v>
      </c>
      <c r="S2868" t="str">
        <f t="shared" si="268"/>
        <v>theater</v>
      </c>
      <c r="T2868" t="str">
        <f t="shared" si="269"/>
        <v>plays</v>
      </c>
    </row>
    <row r="2869" spans="1:20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264"/>
        <v>20</v>
      </c>
      <c r="P2869">
        <f t="shared" si="265"/>
        <v>50.4</v>
      </c>
      <c r="Q2869" s="8">
        <f t="shared" si="266"/>
        <v>42531.195277777777</v>
      </c>
      <c r="R2869" s="8">
        <f t="shared" si="267"/>
        <v>42555.166666666672</v>
      </c>
      <c r="S2869" t="str">
        <f t="shared" si="268"/>
        <v>theater</v>
      </c>
      <c r="T2869" t="str">
        <f t="shared" si="269"/>
        <v>plays</v>
      </c>
    </row>
    <row r="2870" spans="1:20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264"/>
        <v>42</v>
      </c>
      <c r="P2870">
        <f t="shared" si="265"/>
        <v>105.03</v>
      </c>
      <c r="Q2870" s="8">
        <f t="shared" si="266"/>
        <v>42618.827013888891</v>
      </c>
      <c r="R2870" s="8">
        <f t="shared" si="267"/>
        <v>42648.827013888891</v>
      </c>
      <c r="S2870" t="str">
        <f t="shared" si="268"/>
        <v>theater</v>
      </c>
      <c r="T2870" t="str">
        <f t="shared" si="269"/>
        <v>plays</v>
      </c>
    </row>
    <row r="2871" spans="1:20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264"/>
        <v>1</v>
      </c>
      <c r="P2871">
        <f t="shared" si="265"/>
        <v>35.4</v>
      </c>
      <c r="Q2871" s="8">
        <f t="shared" si="266"/>
        <v>42540.593530092592</v>
      </c>
      <c r="R2871" s="8">
        <f t="shared" si="267"/>
        <v>42570.593530092592</v>
      </c>
      <c r="S2871" t="str">
        <f t="shared" si="268"/>
        <v>theater</v>
      </c>
      <c r="T2871" t="str">
        <f t="shared" si="269"/>
        <v>plays</v>
      </c>
    </row>
    <row r="2872" spans="1:20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264"/>
        <v>15</v>
      </c>
      <c r="P2872">
        <f t="shared" si="265"/>
        <v>83.33</v>
      </c>
      <c r="Q2872" s="8">
        <f t="shared" si="266"/>
        <v>41746.189409722225</v>
      </c>
      <c r="R2872" s="8">
        <f t="shared" si="267"/>
        <v>41776.189409722225</v>
      </c>
      <c r="S2872" t="str">
        <f t="shared" si="268"/>
        <v>theater</v>
      </c>
      <c r="T2872" t="str">
        <f t="shared" si="269"/>
        <v>plays</v>
      </c>
    </row>
    <row r="2873" spans="1:20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264"/>
        <v>5</v>
      </c>
      <c r="P2873">
        <f t="shared" si="265"/>
        <v>35.92</v>
      </c>
      <c r="Q2873" s="8">
        <f t="shared" si="266"/>
        <v>41974.738576388889</v>
      </c>
      <c r="R2873" s="8">
        <f t="shared" si="267"/>
        <v>41994.738576388889</v>
      </c>
      <c r="S2873" t="str">
        <f t="shared" si="268"/>
        <v>theater</v>
      </c>
      <c r="T2873" t="str">
        <f t="shared" si="269"/>
        <v>plays</v>
      </c>
    </row>
    <row r="2874" spans="1:20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264"/>
        <v>0</v>
      </c>
      <c r="P2874" t="e">
        <f t="shared" si="265"/>
        <v>#DIV/0!</v>
      </c>
      <c r="Q2874" s="8">
        <f t="shared" si="266"/>
        <v>42115.11618055556</v>
      </c>
      <c r="R2874" s="8">
        <f t="shared" si="267"/>
        <v>42175.11618055556</v>
      </c>
      <c r="S2874" t="str">
        <f t="shared" si="268"/>
        <v>theater</v>
      </c>
      <c r="T2874" t="str">
        <f t="shared" si="269"/>
        <v>plays</v>
      </c>
    </row>
    <row r="2875" spans="1:20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264"/>
        <v>38</v>
      </c>
      <c r="P2875">
        <f t="shared" si="265"/>
        <v>119.13</v>
      </c>
      <c r="Q2875" s="8">
        <f t="shared" si="266"/>
        <v>42002.817488425921</v>
      </c>
      <c r="R2875" s="8">
        <f t="shared" si="267"/>
        <v>42032.817488425921</v>
      </c>
      <c r="S2875" t="str">
        <f t="shared" si="268"/>
        <v>theater</v>
      </c>
      <c r="T2875" t="str">
        <f t="shared" si="269"/>
        <v>plays</v>
      </c>
    </row>
    <row r="2876" spans="1:20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264"/>
        <v>5</v>
      </c>
      <c r="P2876">
        <f t="shared" si="265"/>
        <v>90.33</v>
      </c>
      <c r="Q2876" s="8">
        <f t="shared" si="266"/>
        <v>42722.84474537037</v>
      </c>
      <c r="R2876" s="8">
        <f t="shared" si="267"/>
        <v>42752.84474537037</v>
      </c>
      <c r="S2876" t="str">
        <f t="shared" si="268"/>
        <v>theater</v>
      </c>
      <c r="T2876" t="str">
        <f t="shared" si="269"/>
        <v>plays</v>
      </c>
    </row>
    <row r="2877" spans="1:20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264"/>
        <v>0</v>
      </c>
      <c r="P2877">
        <f t="shared" si="265"/>
        <v>2.33</v>
      </c>
      <c r="Q2877" s="8">
        <f t="shared" si="266"/>
        <v>42465.128391203703</v>
      </c>
      <c r="R2877" s="8">
        <f t="shared" si="267"/>
        <v>42495.128391203703</v>
      </c>
      <c r="S2877" t="str">
        <f t="shared" si="268"/>
        <v>theater</v>
      </c>
      <c r="T2877" t="str">
        <f t="shared" si="269"/>
        <v>plays</v>
      </c>
    </row>
    <row r="2878" spans="1:20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264"/>
        <v>0</v>
      </c>
      <c r="P2878" t="e">
        <f t="shared" si="265"/>
        <v>#DIV/0!</v>
      </c>
      <c r="Q2878" s="8">
        <f t="shared" si="266"/>
        <v>42171.743969907402</v>
      </c>
      <c r="R2878" s="8">
        <f t="shared" si="267"/>
        <v>42201.743969907402</v>
      </c>
      <c r="S2878" t="str">
        <f t="shared" si="268"/>
        <v>theater</v>
      </c>
      <c r="T2878" t="str">
        <f t="shared" si="269"/>
        <v>plays</v>
      </c>
    </row>
    <row r="2879" spans="1:20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264"/>
        <v>11</v>
      </c>
      <c r="P2879">
        <f t="shared" si="265"/>
        <v>108.33</v>
      </c>
      <c r="Q2879" s="8">
        <f t="shared" si="266"/>
        <v>42672.955138888887</v>
      </c>
      <c r="R2879" s="8">
        <f t="shared" si="267"/>
        <v>42704.708333333328</v>
      </c>
      <c r="S2879" t="str">
        <f t="shared" si="268"/>
        <v>theater</v>
      </c>
      <c r="T2879" t="str">
        <f t="shared" si="269"/>
        <v>plays</v>
      </c>
    </row>
    <row r="2880" spans="1:20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264"/>
        <v>2</v>
      </c>
      <c r="P2880">
        <f t="shared" si="265"/>
        <v>15.75</v>
      </c>
      <c r="Q2880" s="8">
        <f t="shared" si="266"/>
        <v>42128.615682870368</v>
      </c>
      <c r="R2880" s="8">
        <f t="shared" si="267"/>
        <v>42188.615682870368</v>
      </c>
      <c r="S2880" t="str">
        <f t="shared" si="268"/>
        <v>theater</v>
      </c>
      <c r="T2880" t="str">
        <f t="shared" si="269"/>
        <v>plays</v>
      </c>
    </row>
    <row r="2881" spans="1:20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264"/>
        <v>0</v>
      </c>
      <c r="P2881">
        <f t="shared" si="265"/>
        <v>29</v>
      </c>
      <c r="Q2881" s="8">
        <f t="shared" si="266"/>
        <v>42359.725243055553</v>
      </c>
      <c r="R2881" s="8">
        <f t="shared" si="267"/>
        <v>42389.725243055553</v>
      </c>
      <c r="S2881" t="str">
        <f t="shared" si="268"/>
        <v>theater</v>
      </c>
      <c r="T2881" t="str">
        <f t="shared" si="269"/>
        <v>plays</v>
      </c>
    </row>
    <row r="2882" spans="1:20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264"/>
        <v>23</v>
      </c>
      <c r="P2882">
        <f t="shared" si="265"/>
        <v>96.55</v>
      </c>
      <c r="Q2882" s="8">
        <f t="shared" si="266"/>
        <v>42192.905694444446</v>
      </c>
      <c r="R2882" s="8">
        <f t="shared" si="267"/>
        <v>42236.711805555555</v>
      </c>
      <c r="S2882" t="str">
        <f t="shared" si="268"/>
        <v>theater</v>
      </c>
      <c r="T2882" t="str">
        <f t="shared" si="269"/>
        <v>plays</v>
      </c>
    </row>
    <row r="2883" spans="1:20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270">ROUND(E2883/D2883*100,0)</f>
        <v>0</v>
      </c>
      <c r="P2883" t="e">
        <f t="shared" ref="P2883:P2946" si="271">ROUND(E2883/L2883,2)</f>
        <v>#DIV/0!</v>
      </c>
      <c r="Q2883" s="8">
        <f t="shared" ref="Q2883:Q2946" si="272">(((J2883/60)/60)/24)+DATE(1970,1,1)</f>
        <v>41916.597638888888</v>
      </c>
      <c r="R2883" s="8">
        <f t="shared" ref="R2883:R2946" si="273">(((I2883/60)/60)/24)+DATE(1970,1,1)</f>
        <v>41976.639305555553</v>
      </c>
      <c r="S2883" t="str">
        <f t="shared" ref="S2883:S2946" si="274">LEFT(N2883,SEARCH("/",N2883)-1)</f>
        <v>theater</v>
      </c>
      <c r="T2883" t="str">
        <f t="shared" ref="T2883:T2946" si="275">RIGHT(N2883,LEN(N2883)-SEARCH("/",N2883))</f>
        <v>plays</v>
      </c>
    </row>
    <row r="2884" spans="1:20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270"/>
        <v>34</v>
      </c>
      <c r="P2884">
        <f t="shared" si="271"/>
        <v>63</v>
      </c>
      <c r="Q2884" s="8">
        <f t="shared" si="272"/>
        <v>42461.596273148149</v>
      </c>
      <c r="R2884" s="8">
        <f t="shared" si="273"/>
        <v>42491.596273148149</v>
      </c>
      <c r="S2884" t="str">
        <f t="shared" si="274"/>
        <v>theater</v>
      </c>
      <c r="T2884" t="str">
        <f t="shared" si="275"/>
        <v>plays</v>
      </c>
    </row>
    <row r="2885" spans="1:20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270"/>
        <v>19</v>
      </c>
      <c r="P2885">
        <f t="shared" si="271"/>
        <v>381.6</v>
      </c>
      <c r="Q2885" s="8">
        <f t="shared" si="272"/>
        <v>42370.90320601852</v>
      </c>
      <c r="R2885" s="8">
        <f t="shared" si="273"/>
        <v>42406.207638888889</v>
      </c>
      <c r="S2885" t="str">
        <f t="shared" si="274"/>
        <v>theater</v>
      </c>
      <c r="T2885" t="str">
        <f t="shared" si="275"/>
        <v>plays</v>
      </c>
    </row>
    <row r="2886" spans="1:20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270"/>
        <v>0</v>
      </c>
      <c r="P2886">
        <f t="shared" si="271"/>
        <v>46.25</v>
      </c>
      <c r="Q2886" s="8">
        <f t="shared" si="272"/>
        <v>41948.727256944447</v>
      </c>
      <c r="R2886" s="8">
        <f t="shared" si="273"/>
        <v>41978.727256944447</v>
      </c>
      <c r="S2886" t="str">
        <f t="shared" si="274"/>
        <v>theater</v>
      </c>
      <c r="T2886" t="str">
        <f t="shared" si="275"/>
        <v>plays</v>
      </c>
    </row>
    <row r="2887" spans="1:20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270"/>
        <v>33</v>
      </c>
      <c r="P2887">
        <f t="shared" si="271"/>
        <v>26</v>
      </c>
      <c r="Q2887" s="8">
        <f t="shared" si="272"/>
        <v>42047.07640046296</v>
      </c>
      <c r="R2887" s="8">
        <f t="shared" si="273"/>
        <v>42077.034733796296</v>
      </c>
      <c r="S2887" t="str">
        <f t="shared" si="274"/>
        <v>theater</v>
      </c>
      <c r="T2887" t="str">
        <f t="shared" si="275"/>
        <v>plays</v>
      </c>
    </row>
    <row r="2888" spans="1:20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270"/>
        <v>5</v>
      </c>
      <c r="P2888">
        <f t="shared" si="271"/>
        <v>10</v>
      </c>
      <c r="Q2888" s="8">
        <f t="shared" si="272"/>
        <v>42261.632916666669</v>
      </c>
      <c r="R2888" s="8">
        <f t="shared" si="273"/>
        <v>42266.165972222225</v>
      </c>
      <c r="S2888" t="str">
        <f t="shared" si="274"/>
        <v>theater</v>
      </c>
      <c r="T2888" t="str">
        <f t="shared" si="275"/>
        <v>plays</v>
      </c>
    </row>
    <row r="2889" spans="1:20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270"/>
        <v>0</v>
      </c>
      <c r="P2889">
        <f t="shared" si="271"/>
        <v>5</v>
      </c>
      <c r="Q2889" s="8">
        <f t="shared" si="272"/>
        <v>41985.427361111113</v>
      </c>
      <c r="R2889" s="8">
        <f t="shared" si="273"/>
        <v>42015.427361111113</v>
      </c>
      <c r="S2889" t="str">
        <f t="shared" si="274"/>
        <v>theater</v>
      </c>
      <c r="T2889" t="str">
        <f t="shared" si="275"/>
        <v>plays</v>
      </c>
    </row>
    <row r="2890" spans="1:20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270"/>
        <v>0</v>
      </c>
      <c r="P2890" t="e">
        <f t="shared" si="271"/>
        <v>#DIV/0!</v>
      </c>
      <c r="Q2890" s="8">
        <f t="shared" si="272"/>
        <v>41922.535185185188</v>
      </c>
      <c r="R2890" s="8">
        <f t="shared" si="273"/>
        <v>41930.207638888889</v>
      </c>
      <c r="S2890" t="str">
        <f t="shared" si="274"/>
        <v>theater</v>
      </c>
      <c r="T2890" t="str">
        <f t="shared" si="275"/>
        <v>plays</v>
      </c>
    </row>
    <row r="2891" spans="1:20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270"/>
        <v>38</v>
      </c>
      <c r="P2891">
        <f t="shared" si="271"/>
        <v>81.569999999999993</v>
      </c>
      <c r="Q2891" s="8">
        <f t="shared" si="272"/>
        <v>41850.863252314812</v>
      </c>
      <c r="R2891" s="8">
        <f t="shared" si="273"/>
        <v>41880.863252314812</v>
      </c>
      <c r="S2891" t="str">
        <f t="shared" si="274"/>
        <v>theater</v>
      </c>
      <c r="T2891" t="str">
        <f t="shared" si="275"/>
        <v>plays</v>
      </c>
    </row>
    <row r="2892" spans="1:20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270"/>
        <v>1</v>
      </c>
      <c r="P2892">
        <f t="shared" si="271"/>
        <v>7</v>
      </c>
      <c r="Q2892" s="8">
        <f t="shared" si="272"/>
        <v>41831.742962962962</v>
      </c>
      <c r="R2892" s="8">
        <f t="shared" si="273"/>
        <v>41860.125</v>
      </c>
      <c r="S2892" t="str">
        <f t="shared" si="274"/>
        <v>theater</v>
      </c>
      <c r="T2892" t="str">
        <f t="shared" si="275"/>
        <v>plays</v>
      </c>
    </row>
    <row r="2893" spans="1:20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270"/>
        <v>3</v>
      </c>
      <c r="P2893">
        <f t="shared" si="271"/>
        <v>27.3</v>
      </c>
      <c r="Q2893" s="8">
        <f t="shared" si="272"/>
        <v>42415.883425925931</v>
      </c>
      <c r="R2893" s="8">
        <f t="shared" si="273"/>
        <v>42475.84175925926</v>
      </c>
      <c r="S2893" t="str">
        <f t="shared" si="274"/>
        <v>theater</v>
      </c>
      <c r="T2893" t="str">
        <f t="shared" si="275"/>
        <v>plays</v>
      </c>
    </row>
    <row r="2894" spans="1:20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270"/>
        <v>9</v>
      </c>
      <c r="P2894">
        <f t="shared" si="271"/>
        <v>29.41</v>
      </c>
      <c r="Q2894" s="8">
        <f t="shared" si="272"/>
        <v>41869.714166666665</v>
      </c>
      <c r="R2894" s="8">
        <f t="shared" si="273"/>
        <v>41876.875</v>
      </c>
      <c r="S2894" t="str">
        <f t="shared" si="274"/>
        <v>theater</v>
      </c>
      <c r="T2894" t="str">
        <f t="shared" si="275"/>
        <v>plays</v>
      </c>
    </row>
    <row r="2895" spans="1:20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270"/>
        <v>1</v>
      </c>
      <c r="P2895">
        <f t="shared" si="271"/>
        <v>12.5</v>
      </c>
      <c r="Q2895" s="8">
        <f t="shared" si="272"/>
        <v>41953.773090277777</v>
      </c>
      <c r="R2895" s="8">
        <f t="shared" si="273"/>
        <v>42013.083333333328</v>
      </c>
      <c r="S2895" t="str">
        <f t="shared" si="274"/>
        <v>theater</v>
      </c>
      <c r="T2895" t="str">
        <f t="shared" si="275"/>
        <v>plays</v>
      </c>
    </row>
    <row r="2896" spans="1:20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270"/>
        <v>0</v>
      </c>
      <c r="P2896" t="e">
        <f t="shared" si="271"/>
        <v>#DIV/0!</v>
      </c>
      <c r="Q2896" s="8">
        <f t="shared" si="272"/>
        <v>42037.986284722225</v>
      </c>
      <c r="R2896" s="8">
        <f t="shared" si="273"/>
        <v>42097.944618055553</v>
      </c>
      <c r="S2896" t="str">
        <f t="shared" si="274"/>
        <v>theater</v>
      </c>
      <c r="T2896" t="str">
        <f t="shared" si="275"/>
        <v>plays</v>
      </c>
    </row>
    <row r="2897" spans="1:20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270"/>
        <v>5</v>
      </c>
      <c r="P2897">
        <f t="shared" si="271"/>
        <v>5.75</v>
      </c>
      <c r="Q2897" s="8">
        <f t="shared" si="272"/>
        <v>41811.555462962962</v>
      </c>
      <c r="R2897" s="8">
        <f t="shared" si="273"/>
        <v>41812.875</v>
      </c>
      <c r="S2897" t="str">
        <f t="shared" si="274"/>
        <v>theater</v>
      </c>
      <c r="T2897" t="str">
        <f t="shared" si="275"/>
        <v>plays</v>
      </c>
    </row>
    <row r="2898" spans="1:20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270"/>
        <v>21</v>
      </c>
      <c r="P2898">
        <f t="shared" si="271"/>
        <v>52.08</v>
      </c>
      <c r="Q2898" s="8">
        <f t="shared" si="272"/>
        <v>42701.908807870372</v>
      </c>
      <c r="R2898" s="8">
        <f t="shared" si="273"/>
        <v>42716.25</v>
      </c>
      <c r="S2898" t="str">
        <f t="shared" si="274"/>
        <v>theater</v>
      </c>
      <c r="T2898" t="str">
        <f t="shared" si="275"/>
        <v>plays</v>
      </c>
    </row>
    <row r="2899" spans="1:20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270"/>
        <v>5</v>
      </c>
      <c r="P2899">
        <f t="shared" si="271"/>
        <v>183.33</v>
      </c>
      <c r="Q2899" s="8">
        <f t="shared" si="272"/>
        <v>42258.646504629629</v>
      </c>
      <c r="R2899" s="8">
        <f t="shared" si="273"/>
        <v>42288.645196759258</v>
      </c>
      <c r="S2899" t="str">
        <f t="shared" si="274"/>
        <v>theater</v>
      </c>
      <c r="T2899" t="str">
        <f t="shared" si="275"/>
        <v>plays</v>
      </c>
    </row>
    <row r="2900" spans="1:20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270"/>
        <v>4</v>
      </c>
      <c r="P2900">
        <f t="shared" si="271"/>
        <v>26.33</v>
      </c>
      <c r="Q2900" s="8">
        <f t="shared" si="272"/>
        <v>42278.664965277778</v>
      </c>
      <c r="R2900" s="8">
        <f t="shared" si="273"/>
        <v>42308.664965277778</v>
      </c>
      <c r="S2900" t="str">
        <f t="shared" si="274"/>
        <v>theater</v>
      </c>
      <c r="T2900" t="str">
        <f t="shared" si="275"/>
        <v>plays</v>
      </c>
    </row>
    <row r="2901" spans="1:20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270"/>
        <v>0</v>
      </c>
      <c r="P2901" t="e">
        <f t="shared" si="271"/>
        <v>#DIV/0!</v>
      </c>
      <c r="Q2901" s="8">
        <f t="shared" si="272"/>
        <v>42515.078217592592</v>
      </c>
      <c r="R2901" s="8">
        <f t="shared" si="273"/>
        <v>42575.078217592592</v>
      </c>
      <c r="S2901" t="str">
        <f t="shared" si="274"/>
        <v>theater</v>
      </c>
      <c r="T2901" t="str">
        <f t="shared" si="275"/>
        <v>plays</v>
      </c>
    </row>
    <row r="2902" spans="1:20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270"/>
        <v>62</v>
      </c>
      <c r="P2902">
        <f t="shared" si="271"/>
        <v>486.43</v>
      </c>
      <c r="Q2902" s="8">
        <f t="shared" si="272"/>
        <v>41830.234166666669</v>
      </c>
      <c r="R2902" s="8">
        <f t="shared" si="273"/>
        <v>41860.234166666669</v>
      </c>
      <c r="S2902" t="str">
        <f t="shared" si="274"/>
        <v>theater</v>
      </c>
      <c r="T2902" t="str">
        <f t="shared" si="275"/>
        <v>plays</v>
      </c>
    </row>
    <row r="2903" spans="1:20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270"/>
        <v>1</v>
      </c>
      <c r="P2903">
        <f t="shared" si="271"/>
        <v>3</v>
      </c>
      <c r="Q2903" s="8">
        <f t="shared" si="272"/>
        <v>41982.904386574075</v>
      </c>
      <c r="R2903" s="8">
        <f t="shared" si="273"/>
        <v>42042.904386574075</v>
      </c>
      <c r="S2903" t="str">
        <f t="shared" si="274"/>
        <v>theater</v>
      </c>
      <c r="T2903" t="str">
        <f t="shared" si="275"/>
        <v>plays</v>
      </c>
    </row>
    <row r="2904" spans="1:20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270"/>
        <v>0</v>
      </c>
      <c r="P2904">
        <f t="shared" si="271"/>
        <v>25</v>
      </c>
      <c r="Q2904" s="8">
        <f t="shared" si="272"/>
        <v>42210.439768518518</v>
      </c>
      <c r="R2904" s="8">
        <f t="shared" si="273"/>
        <v>42240.439768518518</v>
      </c>
      <c r="S2904" t="str">
        <f t="shared" si="274"/>
        <v>theater</v>
      </c>
      <c r="T2904" t="str">
        <f t="shared" si="275"/>
        <v>plays</v>
      </c>
    </row>
    <row r="2905" spans="1:20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270"/>
        <v>1</v>
      </c>
      <c r="P2905">
        <f t="shared" si="271"/>
        <v>9.75</v>
      </c>
      <c r="Q2905" s="8">
        <f t="shared" si="272"/>
        <v>42196.166874999995</v>
      </c>
      <c r="R2905" s="8">
        <f t="shared" si="273"/>
        <v>42256.166874999995</v>
      </c>
      <c r="S2905" t="str">
        <f t="shared" si="274"/>
        <v>theater</v>
      </c>
      <c r="T2905" t="str">
        <f t="shared" si="275"/>
        <v>plays</v>
      </c>
    </row>
    <row r="2906" spans="1:20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270"/>
        <v>5</v>
      </c>
      <c r="P2906">
        <f t="shared" si="271"/>
        <v>18.75</v>
      </c>
      <c r="Q2906" s="8">
        <f t="shared" si="272"/>
        <v>41940.967951388891</v>
      </c>
      <c r="R2906" s="8">
        <f t="shared" si="273"/>
        <v>41952.5</v>
      </c>
      <c r="S2906" t="str">
        <f t="shared" si="274"/>
        <v>theater</v>
      </c>
      <c r="T2906" t="str">
        <f t="shared" si="275"/>
        <v>plays</v>
      </c>
    </row>
    <row r="2907" spans="1:20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270"/>
        <v>18</v>
      </c>
      <c r="P2907">
        <f t="shared" si="271"/>
        <v>36.590000000000003</v>
      </c>
      <c r="Q2907" s="8">
        <f t="shared" si="272"/>
        <v>42606.056863425925</v>
      </c>
      <c r="R2907" s="8">
        <f t="shared" si="273"/>
        <v>42620.056863425925</v>
      </c>
      <c r="S2907" t="str">
        <f t="shared" si="274"/>
        <v>theater</v>
      </c>
      <c r="T2907" t="str">
        <f t="shared" si="275"/>
        <v>plays</v>
      </c>
    </row>
    <row r="2908" spans="1:20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270"/>
        <v>9</v>
      </c>
      <c r="P2908">
        <f t="shared" si="271"/>
        <v>80.709999999999994</v>
      </c>
      <c r="Q2908" s="8">
        <f t="shared" si="272"/>
        <v>42199.648912037039</v>
      </c>
      <c r="R2908" s="8">
        <f t="shared" si="273"/>
        <v>42217.041666666672</v>
      </c>
      <c r="S2908" t="str">
        <f t="shared" si="274"/>
        <v>theater</v>
      </c>
      <c r="T2908" t="str">
        <f t="shared" si="275"/>
        <v>plays</v>
      </c>
    </row>
    <row r="2909" spans="1:20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270"/>
        <v>0</v>
      </c>
      <c r="P2909">
        <f t="shared" si="271"/>
        <v>1</v>
      </c>
      <c r="Q2909" s="8">
        <f t="shared" si="272"/>
        <v>42444.877743055549</v>
      </c>
      <c r="R2909" s="8">
        <f t="shared" si="273"/>
        <v>42504.877743055549</v>
      </c>
      <c r="S2909" t="str">
        <f t="shared" si="274"/>
        <v>theater</v>
      </c>
      <c r="T2909" t="str">
        <f t="shared" si="275"/>
        <v>plays</v>
      </c>
    </row>
    <row r="2910" spans="1:20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270"/>
        <v>3</v>
      </c>
      <c r="P2910">
        <f t="shared" si="271"/>
        <v>52.8</v>
      </c>
      <c r="Q2910" s="8">
        <f t="shared" si="272"/>
        <v>42499.731701388882</v>
      </c>
      <c r="R2910" s="8">
        <f t="shared" si="273"/>
        <v>42529.731701388882</v>
      </c>
      <c r="S2910" t="str">
        <f t="shared" si="274"/>
        <v>theater</v>
      </c>
      <c r="T2910" t="str">
        <f t="shared" si="275"/>
        <v>plays</v>
      </c>
    </row>
    <row r="2911" spans="1:20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270"/>
        <v>0</v>
      </c>
      <c r="P2911">
        <f t="shared" si="271"/>
        <v>20</v>
      </c>
      <c r="Q2911" s="8">
        <f t="shared" si="272"/>
        <v>41929.266215277778</v>
      </c>
      <c r="R2911" s="8">
        <f t="shared" si="273"/>
        <v>41968.823611111111</v>
      </c>
      <c r="S2911" t="str">
        <f t="shared" si="274"/>
        <v>theater</v>
      </c>
      <c r="T2911" t="str">
        <f t="shared" si="275"/>
        <v>plays</v>
      </c>
    </row>
    <row r="2912" spans="1:20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270"/>
        <v>0</v>
      </c>
      <c r="P2912">
        <f t="shared" si="271"/>
        <v>1</v>
      </c>
      <c r="Q2912" s="8">
        <f t="shared" si="272"/>
        <v>42107.841284722221</v>
      </c>
      <c r="R2912" s="8">
        <f t="shared" si="273"/>
        <v>42167.841284722221</v>
      </c>
      <c r="S2912" t="str">
        <f t="shared" si="274"/>
        <v>theater</v>
      </c>
      <c r="T2912" t="str">
        <f t="shared" si="275"/>
        <v>plays</v>
      </c>
    </row>
    <row r="2913" spans="1:20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270"/>
        <v>37</v>
      </c>
      <c r="P2913">
        <f t="shared" si="271"/>
        <v>46.93</v>
      </c>
      <c r="Q2913" s="8">
        <f t="shared" si="272"/>
        <v>42142.768819444449</v>
      </c>
      <c r="R2913" s="8">
        <f t="shared" si="273"/>
        <v>42182.768819444449</v>
      </c>
      <c r="S2913" t="str">
        <f t="shared" si="274"/>
        <v>theater</v>
      </c>
      <c r="T2913" t="str">
        <f t="shared" si="275"/>
        <v>plays</v>
      </c>
    </row>
    <row r="2914" spans="1:20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270"/>
        <v>14</v>
      </c>
      <c r="P2914">
        <f t="shared" si="271"/>
        <v>78.08</v>
      </c>
      <c r="Q2914" s="8">
        <f t="shared" si="272"/>
        <v>42354.131643518514</v>
      </c>
      <c r="R2914" s="8">
        <f t="shared" si="273"/>
        <v>42384.131643518514</v>
      </c>
      <c r="S2914" t="str">
        <f t="shared" si="274"/>
        <v>theater</v>
      </c>
      <c r="T2914" t="str">
        <f t="shared" si="275"/>
        <v>plays</v>
      </c>
    </row>
    <row r="2915" spans="1:20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270"/>
        <v>0</v>
      </c>
      <c r="P2915">
        <f t="shared" si="271"/>
        <v>1</v>
      </c>
      <c r="Q2915" s="8">
        <f t="shared" si="272"/>
        <v>41828.922905092593</v>
      </c>
      <c r="R2915" s="8">
        <f t="shared" si="273"/>
        <v>41888.922905092593</v>
      </c>
      <c r="S2915" t="str">
        <f t="shared" si="274"/>
        <v>theater</v>
      </c>
      <c r="T2915" t="str">
        <f t="shared" si="275"/>
        <v>plays</v>
      </c>
    </row>
    <row r="2916" spans="1:20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270"/>
        <v>0</v>
      </c>
      <c r="P2916">
        <f t="shared" si="271"/>
        <v>1</v>
      </c>
      <c r="Q2916" s="8">
        <f t="shared" si="272"/>
        <v>42017.907337962963</v>
      </c>
      <c r="R2916" s="8">
        <f t="shared" si="273"/>
        <v>42077.865671296298</v>
      </c>
      <c r="S2916" t="str">
        <f t="shared" si="274"/>
        <v>theater</v>
      </c>
      <c r="T2916" t="str">
        <f t="shared" si="275"/>
        <v>plays</v>
      </c>
    </row>
    <row r="2917" spans="1:20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270"/>
        <v>61</v>
      </c>
      <c r="P2917">
        <f t="shared" si="271"/>
        <v>203.67</v>
      </c>
      <c r="Q2917" s="8">
        <f t="shared" si="272"/>
        <v>42415.398032407407</v>
      </c>
      <c r="R2917" s="8">
        <f t="shared" si="273"/>
        <v>42445.356365740736</v>
      </c>
      <c r="S2917" t="str">
        <f t="shared" si="274"/>
        <v>theater</v>
      </c>
      <c r="T2917" t="str">
        <f t="shared" si="275"/>
        <v>plays</v>
      </c>
    </row>
    <row r="2918" spans="1:20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270"/>
        <v>8</v>
      </c>
      <c r="P2918">
        <f t="shared" si="271"/>
        <v>20.71</v>
      </c>
      <c r="Q2918" s="8">
        <f t="shared" si="272"/>
        <v>41755.476724537039</v>
      </c>
      <c r="R2918" s="8">
        <f t="shared" si="273"/>
        <v>41778.476724537039</v>
      </c>
      <c r="S2918" t="str">
        <f t="shared" si="274"/>
        <v>theater</v>
      </c>
      <c r="T2918" t="str">
        <f t="shared" si="275"/>
        <v>plays</v>
      </c>
    </row>
    <row r="2919" spans="1:20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270"/>
        <v>22</v>
      </c>
      <c r="P2919">
        <f t="shared" si="271"/>
        <v>48.56</v>
      </c>
      <c r="Q2919" s="8">
        <f t="shared" si="272"/>
        <v>42245.234340277777</v>
      </c>
      <c r="R2919" s="8">
        <f t="shared" si="273"/>
        <v>42263.234340277777</v>
      </c>
      <c r="S2919" t="str">
        <f t="shared" si="274"/>
        <v>theater</v>
      </c>
      <c r="T2919" t="str">
        <f t="shared" si="275"/>
        <v>plays</v>
      </c>
    </row>
    <row r="2920" spans="1:20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270"/>
        <v>27</v>
      </c>
      <c r="P2920">
        <f t="shared" si="271"/>
        <v>68.099999999999994</v>
      </c>
      <c r="Q2920" s="8">
        <f t="shared" si="272"/>
        <v>42278.629710648151</v>
      </c>
      <c r="R2920" s="8">
        <f t="shared" si="273"/>
        <v>42306.629710648151</v>
      </c>
      <c r="S2920" t="str">
        <f t="shared" si="274"/>
        <v>theater</v>
      </c>
      <c r="T2920" t="str">
        <f t="shared" si="275"/>
        <v>plays</v>
      </c>
    </row>
    <row r="2921" spans="1:20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270"/>
        <v>9</v>
      </c>
      <c r="P2921">
        <f t="shared" si="271"/>
        <v>8.5</v>
      </c>
      <c r="Q2921" s="8">
        <f t="shared" si="272"/>
        <v>41826.61954861111</v>
      </c>
      <c r="R2921" s="8">
        <f t="shared" si="273"/>
        <v>41856.61954861111</v>
      </c>
      <c r="S2921" t="str">
        <f t="shared" si="274"/>
        <v>theater</v>
      </c>
      <c r="T2921" t="str">
        <f t="shared" si="275"/>
        <v>plays</v>
      </c>
    </row>
    <row r="2922" spans="1:20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270"/>
        <v>27</v>
      </c>
      <c r="P2922">
        <f t="shared" si="271"/>
        <v>51.62</v>
      </c>
      <c r="Q2922" s="8">
        <f t="shared" si="272"/>
        <v>42058.792476851857</v>
      </c>
      <c r="R2922" s="8">
        <f t="shared" si="273"/>
        <v>42088.750810185185</v>
      </c>
      <c r="S2922" t="str">
        <f t="shared" si="274"/>
        <v>theater</v>
      </c>
      <c r="T2922" t="str">
        <f t="shared" si="275"/>
        <v>plays</v>
      </c>
    </row>
    <row r="2923" spans="1:20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270"/>
        <v>129</v>
      </c>
      <c r="P2923">
        <f t="shared" si="271"/>
        <v>43</v>
      </c>
      <c r="Q2923" s="8">
        <f t="shared" si="272"/>
        <v>41877.886620370373</v>
      </c>
      <c r="R2923" s="8">
        <f t="shared" si="273"/>
        <v>41907.886620370373</v>
      </c>
      <c r="S2923" t="str">
        <f t="shared" si="274"/>
        <v>theater</v>
      </c>
      <c r="T2923" t="str">
        <f t="shared" si="275"/>
        <v>musical</v>
      </c>
    </row>
    <row r="2924" spans="1:20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270"/>
        <v>100</v>
      </c>
      <c r="P2924">
        <f t="shared" si="271"/>
        <v>83.33</v>
      </c>
      <c r="Q2924" s="8">
        <f t="shared" si="272"/>
        <v>42097.874155092592</v>
      </c>
      <c r="R2924" s="8">
        <f t="shared" si="273"/>
        <v>42142.874155092592</v>
      </c>
      <c r="S2924" t="str">
        <f t="shared" si="274"/>
        <v>theater</v>
      </c>
      <c r="T2924" t="str">
        <f t="shared" si="275"/>
        <v>musical</v>
      </c>
    </row>
    <row r="2925" spans="1:20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270"/>
        <v>100</v>
      </c>
      <c r="P2925">
        <f t="shared" si="271"/>
        <v>30</v>
      </c>
      <c r="Q2925" s="8">
        <f t="shared" si="272"/>
        <v>42013.15253472222</v>
      </c>
      <c r="R2925" s="8">
        <f t="shared" si="273"/>
        <v>42028.125</v>
      </c>
      <c r="S2925" t="str">
        <f t="shared" si="274"/>
        <v>theater</v>
      </c>
      <c r="T2925" t="str">
        <f t="shared" si="275"/>
        <v>musical</v>
      </c>
    </row>
    <row r="2926" spans="1:20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270"/>
        <v>103</v>
      </c>
      <c r="P2926">
        <f t="shared" si="271"/>
        <v>175.51</v>
      </c>
      <c r="Q2926" s="8">
        <f t="shared" si="272"/>
        <v>42103.556828703702</v>
      </c>
      <c r="R2926" s="8">
        <f t="shared" si="273"/>
        <v>42133.165972222225</v>
      </c>
      <c r="S2926" t="str">
        <f t="shared" si="274"/>
        <v>theater</v>
      </c>
      <c r="T2926" t="str">
        <f t="shared" si="275"/>
        <v>musical</v>
      </c>
    </row>
    <row r="2927" spans="1:20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270"/>
        <v>102</v>
      </c>
      <c r="P2927">
        <f t="shared" si="271"/>
        <v>231.66</v>
      </c>
      <c r="Q2927" s="8">
        <f t="shared" si="272"/>
        <v>41863.584120370368</v>
      </c>
      <c r="R2927" s="8">
        <f t="shared" si="273"/>
        <v>41893.584120370368</v>
      </c>
      <c r="S2927" t="str">
        <f t="shared" si="274"/>
        <v>theater</v>
      </c>
      <c r="T2927" t="str">
        <f t="shared" si="275"/>
        <v>musical</v>
      </c>
    </row>
    <row r="2928" spans="1:20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270"/>
        <v>125</v>
      </c>
      <c r="P2928">
        <f t="shared" si="271"/>
        <v>75</v>
      </c>
      <c r="Q2928" s="8">
        <f t="shared" si="272"/>
        <v>42044.765960648147</v>
      </c>
      <c r="R2928" s="8">
        <f t="shared" si="273"/>
        <v>42058.765960648147</v>
      </c>
      <c r="S2928" t="str">
        <f t="shared" si="274"/>
        <v>theater</v>
      </c>
      <c r="T2928" t="str">
        <f t="shared" si="275"/>
        <v>musical</v>
      </c>
    </row>
    <row r="2929" spans="1:20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270"/>
        <v>131</v>
      </c>
      <c r="P2929">
        <f t="shared" si="271"/>
        <v>112.14</v>
      </c>
      <c r="Q2929" s="8">
        <f t="shared" si="272"/>
        <v>41806.669317129628</v>
      </c>
      <c r="R2929" s="8">
        <f t="shared" si="273"/>
        <v>41835.208333333336</v>
      </c>
      <c r="S2929" t="str">
        <f t="shared" si="274"/>
        <v>theater</v>
      </c>
      <c r="T2929" t="str">
        <f t="shared" si="275"/>
        <v>musical</v>
      </c>
    </row>
    <row r="2930" spans="1:20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270"/>
        <v>100</v>
      </c>
      <c r="P2930">
        <f t="shared" si="271"/>
        <v>41.67</v>
      </c>
      <c r="Q2930" s="8">
        <f t="shared" si="272"/>
        <v>42403.998217592598</v>
      </c>
      <c r="R2930" s="8">
        <f t="shared" si="273"/>
        <v>42433.998217592598</v>
      </c>
      <c r="S2930" t="str">
        <f t="shared" si="274"/>
        <v>theater</v>
      </c>
      <c r="T2930" t="str">
        <f t="shared" si="275"/>
        <v>musical</v>
      </c>
    </row>
    <row r="2931" spans="1:20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270"/>
        <v>102</v>
      </c>
      <c r="P2931">
        <f t="shared" si="271"/>
        <v>255.17</v>
      </c>
      <c r="Q2931" s="8">
        <f t="shared" si="272"/>
        <v>41754.564328703702</v>
      </c>
      <c r="R2931" s="8">
        <f t="shared" si="273"/>
        <v>41784.564328703702</v>
      </c>
      <c r="S2931" t="str">
        <f t="shared" si="274"/>
        <v>theater</v>
      </c>
      <c r="T2931" t="str">
        <f t="shared" si="275"/>
        <v>musical</v>
      </c>
    </row>
    <row r="2932" spans="1:20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270"/>
        <v>101</v>
      </c>
      <c r="P2932">
        <f t="shared" si="271"/>
        <v>162.77000000000001</v>
      </c>
      <c r="Q2932" s="8">
        <f t="shared" si="272"/>
        <v>42101.584074074075</v>
      </c>
      <c r="R2932" s="8">
        <f t="shared" si="273"/>
        <v>42131.584074074075</v>
      </c>
      <c r="S2932" t="str">
        <f t="shared" si="274"/>
        <v>theater</v>
      </c>
      <c r="T2932" t="str">
        <f t="shared" si="275"/>
        <v>musical</v>
      </c>
    </row>
    <row r="2933" spans="1:20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270"/>
        <v>106</v>
      </c>
      <c r="P2933">
        <f t="shared" si="271"/>
        <v>88.33</v>
      </c>
      <c r="Q2933" s="8">
        <f t="shared" si="272"/>
        <v>41872.291238425925</v>
      </c>
      <c r="R2933" s="8">
        <f t="shared" si="273"/>
        <v>41897.255555555559</v>
      </c>
      <c r="S2933" t="str">
        <f t="shared" si="274"/>
        <v>theater</v>
      </c>
      <c r="T2933" t="str">
        <f t="shared" si="275"/>
        <v>musical</v>
      </c>
    </row>
    <row r="2934" spans="1:20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270"/>
        <v>105</v>
      </c>
      <c r="P2934">
        <f t="shared" si="271"/>
        <v>85.74</v>
      </c>
      <c r="Q2934" s="8">
        <f t="shared" si="272"/>
        <v>42025.164780092593</v>
      </c>
      <c r="R2934" s="8">
        <f t="shared" si="273"/>
        <v>42056.458333333328</v>
      </c>
      <c r="S2934" t="str">
        <f t="shared" si="274"/>
        <v>theater</v>
      </c>
      <c r="T2934" t="str">
        <f t="shared" si="275"/>
        <v>musical</v>
      </c>
    </row>
    <row r="2935" spans="1:20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270"/>
        <v>103</v>
      </c>
      <c r="P2935">
        <f t="shared" si="271"/>
        <v>47.57</v>
      </c>
      <c r="Q2935" s="8">
        <f t="shared" si="272"/>
        <v>42495.956631944442</v>
      </c>
      <c r="R2935" s="8">
        <f t="shared" si="273"/>
        <v>42525.956631944442</v>
      </c>
      <c r="S2935" t="str">
        <f t="shared" si="274"/>
        <v>theater</v>
      </c>
      <c r="T2935" t="str">
        <f t="shared" si="275"/>
        <v>musical</v>
      </c>
    </row>
    <row r="2936" spans="1:20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270"/>
        <v>108</v>
      </c>
      <c r="P2936">
        <f t="shared" si="271"/>
        <v>72.97</v>
      </c>
      <c r="Q2936" s="8">
        <f t="shared" si="272"/>
        <v>41775.636157407411</v>
      </c>
      <c r="R2936" s="8">
        <f t="shared" si="273"/>
        <v>41805.636157407411</v>
      </c>
      <c r="S2936" t="str">
        <f t="shared" si="274"/>
        <v>theater</v>
      </c>
      <c r="T2936" t="str">
        <f t="shared" si="275"/>
        <v>musical</v>
      </c>
    </row>
    <row r="2937" spans="1:20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270"/>
        <v>101</v>
      </c>
      <c r="P2937">
        <f t="shared" si="271"/>
        <v>90.54</v>
      </c>
      <c r="Q2937" s="8">
        <f t="shared" si="272"/>
        <v>42553.583425925928</v>
      </c>
      <c r="R2937" s="8">
        <f t="shared" si="273"/>
        <v>42611.708333333328</v>
      </c>
      <c r="S2937" t="str">
        <f t="shared" si="274"/>
        <v>theater</v>
      </c>
      <c r="T2937" t="str">
        <f t="shared" si="275"/>
        <v>musical</v>
      </c>
    </row>
    <row r="2938" spans="1:20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270"/>
        <v>128</v>
      </c>
      <c r="P2938">
        <f t="shared" si="271"/>
        <v>37.65</v>
      </c>
      <c r="Q2938" s="8">
        <f t="shared" si="272"/>
        <v>41912.650729166664</v>
      </c>
      <c r="R2938" s="8">
        <f t="shared" si="273"/>
        <v>41925.207638888889</v>
      </c>
      <c r="S2938" t="str">
        <f t="shared" si="274"/>
        <v>theater</v>
      </c>
      <c r="T2938" t="str">
        <f t="shared" si="275"/>
        <v>musical</v>
      </c>
    </row>
    <row r="2939" spans="1:20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270"/>
        <v>133</v>
      </c>
      <c r="P2939">
        <f t="shared" si="271"/>
        <v>36.36</v>
      </c>
      <c r="Q2939" s="8">
        <f t="shared" si="272"/>
        <v>41803.457326388889</v>
      </c>
      <c r="R2939" s="8">
        <f t="shared" si="273"/>
        <v>41833.457326388889</v>
      </c>
      <c r="S2939" t="str">
        <f t="shared" si="274"/>
        <v>theater</v>
      </c>
      <c r="T2939" t="str">
        <f t="shared" si="275"/>
        <v>musical</v>
      </c>
    </row>
    <row r="2940" spans="1:20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270"/>
        <v>101</v>
      </c>
      <c r="P2940">
        <f t="shared" si="271"/>
        <v>126.72</v>
      </c>
      <c r="Q2940" s="8">
        <f t="shared" si="272"/>
        <v>42004.703865740739</v>
      </c>
      <c r="R2940" s="8">
        <f t="shared" si="273"/>
        <v>42034.703865740739</v>
      </c>
      <c r="S2940" t="str">
        <f t="shared" si="274"/>
        <v>theater</v>
      </c>
      <c r="T2940" t="str">
        <f t="shared" si="275"/>
        <v>musical</v>
      </c>
    </row>
    <row r="2941" spans="1:20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270"/>
        <v>103</v>
      </c>
      <c r="P2941">
        <f t="shared" si="271"/>
        <v>329.2</v>
      </c>
      <c r="Q2941" s="8">
        <f t="shared" si="272"/>
        <v>41845.809166666666</v>
      </c>
      <c r="R2941" s="8">
        <f t="shared" si="273"/>
        <v>41879.041666666664</v>
      </c>
      <c r="S2941" t="str">
        <f t="shared" si="274"/>
        <v>theater</v>
      </c>
      <c r="T2941" t="str">
        <f t="shared" si="275"/>
        <v>musical</v>
      </c>
    </row>
    <row r="2942" spans="1:20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270"/>
        <v>107</v>
      </c>
      <c r="P2942">
        <f t="shared" si="271"/>
        <v>81.239999999999995</v>
      </c>
      <c r="Q2942" s="8">
        <f t="shared" si="272"/>
        <v>41982.773356481484</v>
      </c>
      <c r="R2942" s="8">
        <f t="shared" si="273"/>
        <v>42022.773356481484</v>
      </c>
      <c r="S2942" t="str">
        <f t="shared" si="274"/>
        <v>theater</v>
      </c>
      <c r="T2942" t="str">
        <f t="shared" si="275"/>
        <v>musical</v>
      </c>
    </row>
    <row r="2943" spans="1:20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270"/>
        <v>0</v>
      </c>
      <c r="P2943">
        <f t="shared" si="271"/>
        <v>1</v>
      </c>
      <c r="Q2943" s="8">
        <f t="shared" si="272"/>
        <v>42034.960127314815</v>
      </c>
      <c r="R2943" s="8">
        <f t="shared" si="273"/>
        <v>42064.960127314815</v>
      </c>
      <c r="S2943" t="str">
        <f t="shared" si="274"/>
        <v>theater</v>
      </c>
      <c r="T2943" t="str">
        <f t="shared" si="275"/>
        <v>spaces</v>
      </c>
    </row>
    <row r="2944" spans="1:20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270"/>
        <v>20</v>
      </c>
      <c r="P2944">
        <f t="shared" si="271"/>
        <v>202.23</v>
      </c>
      <c r="Q2944" s="8">
        <f t="shared" si="272"/>
        <v>42334.803923611107</v>
      </c>
      <c r="R2944" s="8">
        <f t="shared" si="273"/>
        <v>42354.845833333333</v>
      </c>
      <c r="S2944" t="str">
        <f t="shared" si="274"/>
        <v>theater</v>
      </c>
      <c r="T2944" t="str">
        <f t="shared" si="275"/>
        <v>spaces</v>
      </c>
    </row>
    <row r="2945" spans="1:20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270"/>
        <v>0</v>
      </c>
      <c r="P2945" t="e">
        <f t="shared" si="271"/>
        <v>#DIV/0!</v>
      </c>
      <c r="Q2945" s="8">
        <f t="shared" si="272"/>
        <v>42077.129398148143</v>
      </c>
      <c r="R2945" s="8">
        <f t="shared" si="273"/>
        <v>42107.129398148143</v>
      </c>
      <c r="S2945" t="str">
        <f t="shared" si="274"/>
        <v>theater</v>
      </c>
      <c r="T2945" t="str">
        <f t="shared" si="275"/>
        <v>spaces</v>
      </c>
    </row>
    <row r="2946" spans="1:20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270"/>
        <v>1</v>
      </c>
      <c r="P2946">
        <f t="shared" si="271"/>
        <v>100</v>
      </c>
      <c r="Q2946" s="8">
        <f t="shared" si="272"/>
        <v>42132.9143287037</v>
      </c>
      <c r="R2946" s="8">
        <f t="shared" si="273"/>
        <v>42162.9143287037</v>
      </c>
      <c r="S2946" t="str">
        <f t="shared" si="274"/>
        <v>theater</v>
      </c>
      <c r="T2946" t="str">
        <f t="shared" si="275"/>
        <v>spaces</v>
      </c>
    </row>
    <row r="2947" spans="1:20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276">ROUND(E2947/D2947*100,0)</f>
        <v>0</v>
      </c>
      <c r="P2947" t="e">
        <f t="shared" ref="P2947:P3010" si="277">ROUND(E2947/L2947,2)</f>
        <v>#DIV/0!</v>
      </c>
      <c r="Q2947" s="8">
        <f t="shared" ref="Q2947:Q3010" si="278">(((J2947/60)/60)/24)+DATE(1970,1,1)</f>
        <v>42118.139583333337</v>
      </c>
      <c r="R2947" s="8">
        <f t="shared" ref="R2947:R3010" si="279">(((I2947/60)/60)/24)+DATE(1970,1,1)</f>
        <v>42148.139583333337</v>
      </c>
      <c r="S2947" t="str">
        <f t="shared" ref="S2947:S3010" si="280">LEFT(N2947,SEARCH("/",N2947)-1)</f>
        <v>theater</v>
      </c>
      <c r="T2947" t="str">
        <f t="shared" ref="T2947:T3010" si="281">RIGHT(N2947,LEN(N2947)-SEARCH("/",N2947))</f>
        <v>spaces</v>
      </c>
    </row>
    <row r="2948" spans="1:20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276"/>
        <v>0</v>
      </c>
      <c r="P2948">
        <f t="shared" si="277"/>
        <v>1</v>
      </c>
      <c r="Q2948" s="8">
        <f t="shared" si="278"/>
        <v>42567.531157407408</v>
      </c>
      <c r="R2948" s="8">
        <f t="shared" si="279"/>
        <v>42597.531157407408</v>
      </c>
      <c r="S2948" t="str">
        <f t="shared" si="280"/>
        <v>theater</v>
      </c>
      <c r="T2948" t="str">
        <f t="shared" si="281"/>
        <v>spaces</v>
      </c>
    </row>
    <row r="2949" spans="1:20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276"/>
        <v>4</v>
      </c>
      <c r="P2949">
        <f t="shared" si="277"/>
        <v>82.46</v>
      </c>
      <c r="Q2949" s="8">
        <f t="shared" si="278"/>
        <v>42649.562118055561</v>
      </c>
      <c r="R2949" s="8">
        <f t="shared" si="279"/>
        <v>42698.715972222228</v>
      </c>
      <c r="S2949" t="str">
        <f t="shared" si="280"/>
        <v>theater</v>
      </c>
      <c r="T2949" t="str">
        <f t="shared" si="281"/>
        <v>spaces</v>
      </c>
    </row>
    <row r="2950" spans="1:20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276"/>
        <v>0</v>
      </c>
      <c r="P2950">
        <f t="shared" si="277"/>
        <v>2.67</v>
      </c>
      <c r="Q2950" s="8">
        <f t="shared" si="278"/>
        <v>42097.649224537032</v>
      </c>
      <c r="R2950" s="8">
        <f t="shared" si="279"/>
        <v>42157.649224537032</v>
      </c>
      <c r="S2950" t="str">
        <f t="shared" si="280"/>
        <v>theater</v>
      </c>
      <c r="T2950" t="str">
        <f t="shared" si="281"/>
        <v>spaces</v>
      </c>
    </row>
    <row r="2951" spans="1:20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276"/>
        <v>3</v>
      </c>
      <c r="P2951">
        <f t="shared" si="277"/>
        <v>12.5</v>
      </c>
      <c r="Q2951" s="8">
        <f t="shared" si="278"/>
        <v>42297.823113425926</v>
      </c>
      <c r="R2951" s="8">
        <f t="shared" si="279"/>
        <v>42327.864780092597</v>
      </c>
      <c r="S2951" t="str">
        <f t="shared" si="280"/>
        <v>theater</v>
      </c>
      <c r="T2951" t="str">
        <f t="shared" si="281"/>
        <v>spaces</v>
      </c>
    </row>
    <row r="2952" spans="1:20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276"/>
        <v>0</v>
      </c>
      <c r="P2952" t="e">
        <f t="shared" si="277"/>
        <v>#DIV/0!</v>
      </c>
      <c r="Q2952" s="8">
        <f t="shared" si="278"/>
        <v>42362.36518518519</v>
      </c>
      <c r="R2952" s="8">
        <f t="shared" si="279"/>
        <v>42392.36518518519</v>
      </c>
      <c r="S2952" t="str">
        <f t="shared" si="280"/>
        <v>theater</v>
      </c>
      <c r="T2952" t="str">
        <f t="shared" si="281"/>
        <v>spaces</v>
      </c>
    </row>
    <row r="2953" spans="1:20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276"/>
        <v>2</v>
      </c>
      <c r="P2953">
        <f t="shared" si="277"/>
        <v>18.899999999999999</v>
      </c>
      <c r="Q2953" s="8">
        <f t="shared" si="278"/>
        <v>41872.802928240737</v>
      </c>
      <c r="R2953" s="8">
        <f t="shared" si="279"/>
        <v>41917.802928240737</v>
      </c>
      <c r="S2953" t="str">
        <f t="shared" si="280"/>
        <v>theater</v>
      </c>
      <c r="T2953" t="str">
        <f t="shared" si="281"/>
        <v>spaces</v>
      </c>
    </row>
    <row r="2954" spans="1:20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276"/>
        <v>8</v>
      </c>
      <c r="P2954">
        <f t="shared" si="277"/>
        <v>200.63</v>
      </c>
      <c r="Q2954" s="8">
        <f t="shared" si="278"/>
        <v>42628.690266203703</v>
      </c>
      <c r="R2954" s="8">
        <f t="shared" si="279"/>
        <v>42660.166666666672</v>
      </c>
      <c r="S2954" t="str">
        <f t="shared" si="280"/>
        <v>theater</v>
      </c>
      <c r="T2954" t="str">
        <f t="shared" si="281"/>
        <v>spaces</v>
      </c>
    </row>
    <row r="2955" spans="1:20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276"/>
        <v>0</v>
      </c>
      <c r="P2955">
        <f t="shared" si="277"/>
        <v>201.67</v>
      </c>
      <c r="Q2955" s="8">
        <f t="shared" si="278"/>
        <v>42255.791909722218</v>
      </c>
      <c r="R2955" s="8">
        <f t="shared" si="279"/>
        <v>42285.791909722218</v>
      </c>
      <c r="S2955" t="str">
        <f t="shared" si="280"/>
        <v>theater</v>
      </c>
      <c r="T2955" t="str">
        <f t="shared" si="281"/>
        <v>spaces</v>
      </c>
    </row>
    <row r="2956" spans="1:20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276"/>
        <v>0</v>
      </c>
      <c r="P2956" t="e">
        <f t="shared" si="277"/>
        <v>#DIV/0!</v>
      </c>
      <c r="Q2956" s="8">
        <f t="shared" si="278"/>
        <v>42790.583368055552</v>
      </c>
      <c r="R2956" s="8">
        <f t="shared" si="279"/>
        <v>42810.541701388895</v>
      </c>
      <c r="S2956" t="str">
        <f t="shared" si="280"/>
        <v>theater</v>
      </c>
      <c r="T2956" t="str">
        <f t="shared" si="281"/>
        <v>spaces</v>
      </c>
    </row>
    <row r="2957" spans="1:20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276"/>
        <v>60</v>
      </c>
      <c r="P2957">
        <f t="shared" si="277"/>
        <v>65</v>
      </c>
      <c r="Q2957" s="8">
        <f t="shared" si="278"/>
        <v>42141.741307870368</v>
      </c>
      <c r="R2957" s="8">
        <f t="shared" si="279"/>
        <v>42171.741307870368</v>
      </c>
      <c r="S2957" t="str">
        <f t="shared" si="280"/>
        <v>theater</v>
      </c>
      <c r="T2957" t="str">
        <f t="shared" si="281"/>
        <v>spaces</v>
      </c>
    </row>
    <row r="2958" spans="1:20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276"/>
        <v>17</v>
      </c>
      <c r="P2958">
        <f t="shared" si="277"/>
        <v>66.099999999999994</v>
      </c>
      <c r="Q2958" s="8">
        <f t="shared" si="278"/>
        <v>42464.958912037036</v>
      </c>
      <c r="R2958" s="8">
        <f t="shared" si="279"/>
        <v>42494.958912037036</v>
      </c>
      <c r="S2958" t="str">
        <f t="shared" si="280"/>
        <v>theater</v>
      </c>
      <c r="T2958" t="str">
        <f t="shared" si="281"/>
        <v>spaces</v>
      </c>
    </row>
    <row r="2959" spans="1:20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276"/>
        <v>2</v>
      </c>
      <c r="P2959">
        <f t="shared" si="277"/>
        <v>93.33</v>
      </c>
      <c r="Q2959" s="8">
        <f t="shared" si="278"/>
        <v>42031.011249999996</v>
      </c>
      <c r="R2959" s="8">
        <f t="shared" si="279"/>
        <v>42090.969583333332</v>
      </c>
      <c r="S2959" t="str">
        <f t="shared" si="280"/>
        <v>theater</v>
      </c>
      <c r="T2959" t="str">
        <f t="shared" si="281"/>
        <v>spaces</v>
      </c>
    </row>
    <row r="2960" spans="1:20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276"/>
        <v>0</v>
      </c>
      <c r="P2960" t="e">
        <f t="shared" si="277"/>
        <v>#DIV/0!</v>
      </c>
      <c r="Q2960" s="8">
        <f t="shared" si="278"/>
        <v>42438.779131944444</v>
      </c>
      <c r="R2960" s="8">
        <f t="shared" si="279"/>
        <v>42498.73746527778</v>
      </c>
      <c r="S2960" t="str">
        <f t="shared" si="280"/>
        <v>theater</v>
      </c>
      <c r="T2960" t="str">
        <f t="shared" si="281"/>
        <v>spaces</v>
      </c>
    </row>
    <row r="2961" spans="1:20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276"/>
        <v>0</v>
      </c>
      <c r="P2961" t="e">
        <f t="shared" si="277"/>
        <v>#DIV/0!</v>
      </c>
      <c r="Q2961" s="8">
        <f t="shared" si="278"/>
        <v>42498.008391203708</v>
      </c>
      <c r="R2961" s="8">
        <f t="shared" si="279"/>
        <v>42528.008391203708</v>
      </c>
      <c r="S2961" t="str">
        <f t="shared" si="280"/>
        <v>theater</v>
      </c>
      <c r="T2961" t="str">
        <f t="shared" si="281"/>
        <v>spaces</v>
      </c>
    </row>
    <row r="2962" spans="1:20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276"/>
        <v>0</v>
      </c>
      <c r="P2962" t="e">
        <f t="shared" si="277"/>
        <v>#DIV/0!</v>
      </c>
      <c r="Q2962" s="8">
        <f t="shared" si="278"/>
        <v>41863.757210648146</v>
      </c>
      <c r="R2962" s="8">
        <f t="shared" si="279"/>
        <v>41893.757210648146</v>
      </c>
      <c r="S2962" t="str">
        <f t="shared" si="280"/>
        <v>theater</v>
      </c>
      <c r="T2962" t="str">
        <f t="shared" si="281"/>
        <v>spaces</v>
      </c>
    </row>
    <row r="2963" spans="1:20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276"/>
        <v>110</v>
      </c>
      <c r="P2963">
        <f t="shared" si="277"/>
        <v>50.75</v>
      </c>
      <c r="Q2963" s="8">
        <f t="shared" si="278"/>
        <v>42061.212488425925</v>
      </c>
      <c r="R2963" s="8">
        <f t="shared" si="279"/>
        <v>42089.166666666672</v>
      </c>
      <c r="S2963" t="str">
        <f t="shared" si="280"/>
        <v>theater</v>
      </c>
      <c r="T2963" t="str">
        <f t="shared" si="281"/>
        <v>plays</v>
      </c>
    </row>
    <row r="2964" spans="1:20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276"/>
        <v>122</v>
      </c>
      <c r="P2964">
        <f t="shared" si="277"/>
        <v>60.9</v>
      </c>
      <c r="Q2964" s="8">
        <f t="shared" si="278"/>
        <v>42036.24428240741</v>
      </c>
      <c r="R2964" s="8">
        <f t="shared" si="279"/>
        <v>42064.290972222225</v>
      </c>
      <c r="S2964" t="str">
        <f t="shared" si="280"/>
        <v>theater</v>
      </c>
      <c r="T2964" t="str">
        <f t="shared" si="281"/>
        <v>plays</v>
      </c>
    </row>
    <row r="2965" spans="1:20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276"/>
        <v>107</v>
      </c>
      <c r="P2965">
        <f t="shared" si="277"/>
        <v>109.03</v>
      </c>
      <c r="Q2965" s="8">
        <f t="shared" si="278"/>
        <v>42157.470185185186</v>
      </c>
      <c r="R2965" s="8">
        <f t="shared" si="279"/>
        <v>42187.470185185186</v>
      </c>
      <c r="S2965" t="str">
        <f t="shared" si="280"/>
        <v>theater</v>
      </c>
      <c r="T2965" t="str">
        <f t="shared" si="281"/>
        <v>plays</v>
      </c>
    </row>
    <row r="2966" spans="1:20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276"/>
        <v>101</v>
      </c>
      <c r="P2966">
        <f t="shared" si="277"/>
        <v>25.69</v>
      </c>
      <c r="Q2966" s="8">
        <f t="shared" si="278"/>
        <v>41827.909942129627</v>
      </c>
      <c r="R2966" s="8">
        <f t="shared" si="279"/>
        <v>41857.897222222222</v>
      </c>
      <c r="S2966" t="str">
        <f t="shared" si="280"/>
        <v>theater</v>
      </c>
      <c r="T2966" t="str">
        <f t="shared" si="281"/>
        <v>plays</v>
      </c>
    </row>
    <row r="2967" spans="1:20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276"/>
        <v>109</v>
      </c>
      <c r="P2967">
        <f t="shared" si="277"/>
        <v>41.92</v>
      </c>
      <c r="Q2967" s="8">
        <f t="shared" si="278"/>
        <v>42162.729548611111</v>
      </c>
      <c r="R2967" s="8">
        <f t="shared" si="279"/>
        <v>42192.729548611111</v>
      </c>
      <c r="S2967" t="str">
        <f t="shared" si="280"/>
        <v>theater</v>
      </c>
      <c r="T2967" t="str">
        <f t="shared" si="281"/>
        <v>plays</v>
      </c>
    </row>
    <row r="2968" spans="1:20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276"/>
        <v>114</v>
      </c>
      <c r="P2968">
        <f t="shared" si="277"/>
        <v>88.77</v>
      </c>
      <c r="Q2968" s="8">
        <f t="shared" si="278"/>
        <v>42233.738564814819</v>
      </c>
      <c r="R2968" s="8">
        <f t="shared" si="279"/>
        <v>42263.738564814819</v>
      </c>
      <c r="S2968" t="str">
        <f t="shared" si="280"/>
        <v>theater</v>
      </c>
      <c r="T2968" t="str">
        <f t="shared" si="281"/>
        <v>plays</v>
      </c>
    </row>
    <row r="2969" spans="1:20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276"/>
        <v>114</v>
      </c>
      <c r="P2969">
        <f t="shared" si="277"/>
        <v>80.23</v>
      </c>
      <c r="Q2969" s="8">
        <f t="shared" si="278"/>
        <v>42042.197824074072</v>
      </c>
      <c r="R2969" s="8">
        <f t="shared" si="279"/>
        <v>42072.156157407408</v>
      </c>
      <c r="S2969" t="str">
        <f t="shared" si="280"/>
        <v>theater</v>
      </c>
      <c r="T2969" t="str">
        <f t="shared" si="281"/>
        <v>plays</v>
      </c>
    </row>
    <row r="2970" spans="1:20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276"/>
        <v>106</v>
      </c>
      <c r="P2970">
        <f t="shared" si="277"/>
        <v>78.94</v>
      </c>
      <c r="Q2970" s="8">
        <f t="shared" si="278"/>
        <v>42585.523842592593</v>
      </c>
      <c r="R2970" s="8">
        <f t="shared" si="279"/>
        <v>42599.165972222225</v>
      </c>
      <c r="S2970" t="str">
        <f t="shared" si="280"/>
        <v>theater</v>
      </c>
      <c r="T2970" t="str">
        <f t="shared" si="281"/>
        <v>plays</v>
      </c>
    </row>
    <row r="2971" spans="1:20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276"/>
        <v>163</v>
      </c>
      <c r="P2971">
        <f t="shared" si="277"/>
        <v>95.59</v>
      </c>
      <c r="Q2971" s="8">
        <f t="shared" si="278"/>
        <v>42097.786493055552</v>
      </c>
      <c r="R2971" s="8">
        <f t="shared" si="279"/>
        <v>42127.952083333337</v>
      </c>
      <c r="S2971" t="str">
        <f t="shared" si="280"/>
        <v>theater</v>
      </c>
      <c r="T2971" t="str">
        <f t="shared" si="281"/>
        <v>plays</v>
      </c>
    </row>
    <row r="2972" spans="1:20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276"/>
        <v>106</v>
      </c>
      <c r="P2972">
        <f t="shared" si="277"/>
        <v>69.89</v>
      </c>
      <c r="Q2972" s="8">
        <f t="shared" si="278"/>
        <v>41808.669571759259</v>
      </c>
      <c r="R2972" s="8">
        <f t="shared" si="279"/>
        <v>41838.669571759259</v>
      </c>
      <c r="S2972" t="str">
        <f t="shared" si="280"/>
        <v>theater</v>
      </c>
      <c r="T2972" t="str">
        <f t="shared" si="281"/>
        <v>plays</v>
      </c>
    </row>
    <row r="2973" spans="1:20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276"/>
        <v>100</v>
      </c>
      <c r="P2973">
        <f t="shared" si="277"/>
        <v>74.53</v>
      </c>
      <c r="Q2973" s="8">
        <f t="shared" si="278"/>
        <v>41852.658310185187</v>
      </c>
      <c r="R2973" s="8">
        <f t="shared" si="279"/>
        <v>41882.658310185187</v>
      </c>
      <c r="S2973" t="str">
        <f t="shared" si="280"/>
        <v>theater</v>
      </c>
      <c r="T2973" t="str">
        <f t="shared" si="281"/>
        <v>plays</v>
      </c>
    </row>
    <row r="2974" spans="1:20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276"/>
        <v>105</v>
      </c>
      <c r="P2974">
        <f t="shared" si="277"/>
        <v>123.94</v>
      </c>
      <c r="Q2974" s="8">
        <f t="shared" si="278"/>
        <v>42694.110185185185</v>
      </c>
      <c r="R2974" s="8">
        <f t="shared" si="279"/>
        <v>42709.041666666672</v>
      </c>
      <c r="S2974" t="str">
        <f t="shared" si="280"/>
        <v>theater</v>
      </c>
      <c r="T2974" t="str">
        <f t="shared" si="281"/>
        <v>plays</v>
      </c>
    </row>
    <row r="2975" spans="1:20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276"/>
        <v>175</v>
      </c>
      <c r="P2975">
        <f t="shared" si="277"/>
        <v>264.85000000000002</v>
      </c>
      <c r="Q2975" s="8">
        <f t="shared" si="278"/>
        <v>42341.818379629629</v>
      </c>
      <c r="R2975" s="8">
        <f t="shared" si="279"/>
        <v>42370.166666666672</v>
      </c>
      <c r="S2975" t="str">
        <f t="shared" si="280"/>
        <v>theater</v>
      </c>
      <c r="T2975" t="str">
        <f t="shared" si="281"/>
        <v>plays</v>
      </c>
    </row>
    <row r="2976" spans="1:20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276"/>
        <v>102</v>
      </c>
      <c r="P2976">
        <f t="shared" si="277"/>
        <v>58.62</v>
      </c>
      <c r="Q2976" s="8">
        <f t="shared" si="278"/>
        <v>41880.061006944445</v>
      </c>
      <c r="R2976" s="8">
        <f t="shared" si="279"/>
        <v>41908.065972222219</v>
      </c>
      <c r="S2976" t="str">
        <f t="shared" si="280"/>
        <v>theater</v>
      </c>
      <c r="T2976" t="str">
        <f t="shared" si="281"/>
        <v>plays</v>
      </c>
    </row>
    <row r="2977" spans="1:20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276"/>
        <v>100</v>
      </c>
      <c r="P2977">
        <f t="shared" si="277"/>
        <v>70.88</v>
      </c>
      <c r="Q2977" s="8">
        <f t="shared" si="278"/>
        <v>41941.683865740742</v>
      </c>
      <c r="R2977" s="8">
        <f t="shared" si="279"/>
        <v>41970.125</v>
      </c>
      <c r="S2977" t="str">
        <f t="shared" si="280"/>
        <v>theater</v>
      </c>
      <c r="T2977" t="str">
        <f t="shared" si="281"/>
        <v>plays</v>
      </c>
    </row>
    <row r="2978" spans="1:20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276"/>
        <v>171</v>
      </c>
      <c r="P2978">
        <f t="shared" si="277"/>
        <v>8.57</v>
      </c>
      <c r="Q2978" s="8">
        <f t="shared" si="278"/>
        <v>42425.730671296296</v>
      </c>
      <c r="R2978" s="8">
        <f t="shared" si="279"/>
        <v>42442.5</v>
      </c>
      <c r="S2978" t="str">
        <f t="shared" si="280"/>
        <v>theater</v>
      </c>
      <c r="T2978" t="str">
        <f t="shared" si="281"/>
        <v>plays</v>
      </c>
    </row>
    <row r="2979" spans="1:20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276"/>
        <v>114</v>
      </c>
      <c r="P2979">
        <f t="shared" si="277"/>
        <v>113.57</v>
      </c>
      <c r="Q2979" s="8">
        <f t="shared" si="278"/>
        <v>42026.88118055556</v>
      </c>
      <c r="R2979" s="8">
        <f t="shared" si="279"/>
        <v>42086.093055555553</v>
      </c>
      <c r="S2979" t="str">
        <f t="shared" si="280"/>
        <v>theater</v>
      </c>
      <c r="T2979" t="str">
        <f t="shared" si="281"/>
        <v>plays</v>
      </c>
    </row>
    <row r="2980" spans="1:20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276"/>
        <v>129</v>
      </c>
      <c r="P2980">
        <f t="shared" si="277"/>
        <v>60.69</v>
      </c>
      <c r="Q2980" s="8">
        <f t="shared" si="278"/>
        <v>41922.640590277777</v>
      </c>
      <c r="R2980" s="8">
        <f t="shared" si="279"/>
        <v>41932.249305555553</v>
      </c>
      <c r="S2980" t="str">
        <f t="shared" si="280"/>
        <v>theater</v>
      </c>
      <c r="T2980" t="str">
        <f t="shared" si="281"/>
        <v>plays</v>
      </c>
    </row>
    <row r="2981" spans="1:20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276"/>
        <v>101</v>
      </c>
      <c r="P2981">
        <f t="shared" si="277"/>
        <v>110.22</v>
      </c>
      <c r="Q2981" s="8">
        <f t="shared" si="278"/>
        <v>41993.824340277773</v>
      </c>
      <c r="R2981" s="8">
        <f t="shared" si="279"/>
        <v>42010.25</v>
      </c>
      <c r="S2981" t="str">
        <f t="shared" si="280"/>
        <v>theater</v>
      </c>
      <c r="T2981" t="str">
        <f t="shared" si="281"/>
        <v>plays</v>
      </c>
    </row>
    <row r="2982" spans="1:20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276"/>
        <v>109</v>
      </c>
      <c r="P2982">
        <f t="shared" si="277"/>
        <v>136.46</v>
      </c>
      <c r="Q2982" s="8">
        <f t="shared" si="278"/>
        <v>42219.915856481486</v>
      </c>
      <c r="R2982" s="8">
        <f t="shared" si="279"/>
        <v>42240.083333333328</v>
      </c>
      <c r="S2982" t="str">
        <f t="shared" si="280"/>
        <v>theater</v>
      </c>
      <c r="T2982" t="str">
        <f t="shared" si="281"/>
        <v>plays</v>
      </c>
    </row>
    <row r="2983" spans="1:20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276"/>
        <v>129</v>
      </c>
      <c r="P2983">
        <f t="shared" si="277"/>
        <v>53.16</v>
      </c>
      <c r="Q2983" s="8">
        <f t="shared" si="278"/>
        <v>42225.559675925921</v>
      </c>
      <c r="R2983" s="8">
        <f t="shared" si="279"/>
        <v>42270.559675925921</v>
      </c>
      <c r="S2983" t="str">
        <f t="shared" si="280"/>
        <v>theater</v>
      </c>
      <c r="T2983" t="str">
        <f t="shared" si="281"/>
        <v>spaces</v>
      </c>
    </row>
    <row r="2984" spans="1:20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276"/>
        <v>102</v>
      </c>
      <c r="P2984">
        <f t="shared" si="277"/>
        <v>86.49</v>
      </c>
      <c r="Q2984" s="8">
        <f t="shared" si="278"/>
        <v>42381.686840277776</v>
      </c>
      <c r="R2984" s="8">
        <f t="shared" si="279"/>
        <v>42411.686840277776</v>
      </c>
      <c r="S2984" t="str">
        <f t="shared" si="280"/>
        <v>theater</v>
      </c>
      <c r="T2984" t="str">
        <f t="shared" si="281"/>
        <v>spaces</v>
      </c>
    </row>
    <row r="2985" spans="1:20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276"/>
        <v>147</v>
      </c>
      <c r="P2985">
        <f t="shared" si="277"/>
        <v>155.24</v>
      </c>
      <c r="Q2985" s="8">
        <f t="shared" si="278"/>
        <v>41894.632361111115</v>
      </c>
      <c r="R2985" s="8">
        <f t="shared" si="279"/>
        <v>41954.674027777779</v>
      </c>
      <c r="S2985" t="str">
        <f t="shared" si="280"/>
        <v>theater</v>
      </c>
      <c r="T2985" t="str">
        <f t="shared" si="281"/>
        <v>spaces</v>
      </c>
    </row>
    <row r="2986" spans="1:20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276"/>
        <v>100</v>
      </c>
      <c r="P2986">
        <f t="shared" si="277"/>
        <v>115.08</v>
      </c>
      <c r="Q2986" s="8">
        <f t="shared" si="278"/>
        <v>42576.278715277775</v>
      </c>
      <c r="R2986" s="8">
        <f t="shared" si="279"/>
        <v>42606.278715277775</v>
      </c>
      <c r="S2986" t="str">
        <f t="shared" si="280"/>
        <v>theater</v>
      </c>
      <c r="T2986" t="str">
        <f t="shared" si="281"/>
        <v>spaces</v>
      </c>
    </row>
    <row r="2987" spans="1:20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276"/>
        <v>122</v>
      </c>
      <c r="P2987">
        <f t="shared" si="277"/>
        <v>109.59</v>
      </c>
      <c r="Q2987" s="8">
        <f t="shared" si="278"/>
        <v>42654.973703703698</v>
      </c>
      <c r="R2987" s="8">
        <f t="shared" si="279"/>
        <v>42674.166666666672</v>
      </c>
      <c r="S2987" t="str">
        <f t="shared" si="280"/>
        <v>theater</v>
      </c>
      <c r="T2987" t="str">
        <f t="shared" si="281"/>
        <v>spaces</v>
      </c>
    </row>
    <row r="2988" spans="1:20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276"/>
        <v>106</v>
      </c>
      <c r="P2988">
        <f t="shared" si="277"/>
        <v>45.21</v>
      </c>
      <c r="Q2988" s="8">
        <f t="shared" si="278"/>
        <v>42431.500069444446</v>
      </c>
      <c r="R2988" s="8">
        <f t="shared" si="279"/>
        <v>42491.458402777775</v>
      </c>
      <c r="S2988" t="str">
        <f t="shared" si="280"/>
        <v>theater</v>
      </c>
      <c r="T2988" t="str">
        <f t="shared" si="281"/>
        <v>spaces</v>
      </c>
    </row>
    <row r="2989" spans="1:20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276"/>
        <v>110</v>
      </c>
      <c r="P2989">
        <f t="shared" si="277"/>
        <v>104.15</v>
      </c>
      <c r="Q2989" s="8">
        <f t="shared" si="278"/>
        <v>42627.307303240741</v>
      </c>
      <c r="R2989" s="8">
        <f t="shared" si="279"/>
        <v>42656</v>
      </c>
      <c r="S2989" t="str">
        <f t="shared" si="280"/>
        <v>theater</v>
      </c>
      <c r="T2989" t="str">
        <f t="shared" si="281"/>
        <v>spaces</v>
      </c>
    </row>
    <row r="2990" spans="1:20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276"/>
        <v>100</v>
      </c>
      <c r="P2990">
        <f t="shared" si="277"/>
        <v>35.71</v>
      </c>
      <c r="Q2990" s="8">
        <f t="shared" si="278"/>
        <v>42511.362048611118</v>
      </c>
      <c r="R2990" s="8">
        <f t="shared" si="279"/>
        <v>42541.362048611118</v>
      </c>
      <c r="S2990" t="str">
        <f t="shared" si="280"/>
        <v>theater</v>
      </c>
      <c r="T2990" t="str">
        <f t="shared" si="281"/>
        <v>spaces</v>
      </c>
    </row>
    <row r="2991" spans="1:20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276"/>
        <v>177</v>
      </c>
      <c r="P2991">
        <f t="shared" si="277"/>
        <v>97</v>
      </c>
      <c r="Q2991" s="8">
        <f t="shared" si="278"/>
        <v>42337.02039351852</v>
      </c>
      <c r="R2991" s="8">
        <f t="shared" si="279"/>
        <v>42359.207638888889</v>
      </c>
      <c r="S2991" t="str">
        <f t="shared" si="280"/>
        <v>theater</v>
      </c>
      <c r="T2991" t="str">
        <f t="shared" si="281"/>
        <v>spaces</v>
      </c>
    </row>
    <row r="2992" spans="1:20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276"/>
        <v>100</v>
      </c>
      <c r="P2992">
        <f t="shared" si="277"/>
        <v>370.37</v>
      </c>
      <c r="Q2992" s="8">
        <f t="shared" si="278"/>
        <v>42341.57430555555</v>
      </c>
      <c r="R2992" s="8">
        <f t="shared" si="279"/>
        <v>42376.57430555555</v>
      </c>
      <c r="S2992" t="str">
        <f t="shared" si="280"/>
        <v>theater</v>
      </c>
      <c r="T2992" t="str">
        <f t="shared" si="281"/>
        <v>spaces</v>
      </c>
    </row>
    <row r="2993" spans="1:20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276"/>
        <v>103</v>
      </c>
      <c r="P2993">
        <f t="shared" si="277"/>
        <v>94.41</v>
      </c>
      <c r="Q2993" s="8">
        <f t="shared" si="278"/>
        <v>42740.837152777778</v>
      </c>
      <c r="R2993" s="8">
        <f t="shared" si="279"/>
        <v>42762.837152777778</v>
      </c>
      <c r="S2993" t="str">
        <f t="shared" si="280"/>
        <v>theater</v>
      </c>
      <c r="T2993" t="str">
        <f t="shared" si="281"/>
        <v>spaces</v>
      </c>
    </row>
    <row r="2994" spans="1:20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276"/>
        <v>105</v>
      </c>
      <c r="P2994">
        <f t="shared" si="277"/>
        <v>48.98</v>
      </c>
      <c r="Q2994" s="8">
        <f t="shared" si="278"/>
        <v>42622.767476851848</v>
      </c>
      <c r="R2994" s="8">
        <f t="shared" si="279"/>
        <v>42652.767476851848</v>
      </c>
      <c r="S2994" t="str">
        <f t="shared" si="280"/>
        <v>theater</v>
      </c>
      <c r="T2994" t="str">
        <f t="shared" si="281"/>
        <v>spaces</v>
      </c>
    </row>
    <row r="2995" spans="1:20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276"/>
        <v>100</v>
      </c>
      <c r="P2995">
        <f t="shared" si="277"/>
        <v>45.59</v>
      </c>
      <c r="Q2995" s="8">
        <f t="shared" si="278"/>
        <v>42390.838738425926</v>
      </c>
      <c r="R2995" s="8">
        <f t="shared" si="279"/>
        <v>42420.838738425926</v>
      </c>
      <c r="S2995" t="str">
        <f t="shared" si="280"/>
        <v>theater</v>
      </c>
      <c r="T2995" t="str">
        <f t="shared" si="281"/>
        <v>spaces</v>
      </c>
    </row>
    <row r="2996" spans="1:20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276"/>
        <v>458</v>
      </c>
      <c r="P2996">
        <f t="shared" si="277"/>
        <v>23.28</v>
      </c>
      <c r="Q2996" s="8">
        <f t="shared" si="278"/>
        <v>41885.478842592594</v>
      </c>
      <c r="R2996" s="8">
        <f t="shared" si="279"/>
        <v>41915.478842592594</v>
      </c>
      <c r="S2996" t="str">
        <f t="shared" si="280"/>
        <v>theater</v>
      </c>
      <c r="T2996" t="str">
        <f t="shared" si="281"/>
        <v>spaces</v>
      </c>
    </row>
    <row r="2997" spans="1:20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276"/>
        <v>105</v>
      </c>
      <c r="P2997">
        <f t="shared" si="277"/>
        <v>63.23</v>
      </c>
      <c r="Q2997" s="8">
        <f t="shared" si="278"/>
        <v>42724.665173611109</v>
      </c>
      <c r="R2997" s="8">
        <f t="shared" si="279"/>
        <v>42754.665173611109</v>
      </c>
      <c r="S2997" t="str">
        <f t="shared" si="280"/>
        <v>theater</v>
      </c>
      <c r="T2997" t="str">
        <f t="shared" si="281"/>
        <v>spaces</v>
      </c>
    </row>
    <row r="2998" spans="1:20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276"/>
        <v>172</v>
      </c>
      <c r="P2998">
        <f t="shared" si="277"/>
        <v>153.52000000000001</v>
      </c>
      <c r="Q2998" s="8">
        <f t="shared" si="278"/>
        <v>42090.912500000006</v>
      </c>
      <c r="R2998" s="8">
        <f t="shared" si="279"/>
        <v>42150.912500000006</v>
      </c>
      <c r="S2998" t="str">
        <f t="shared" si="280"/>
        <v>theater</v>
      </c>
      <c r="T2998" t="str">
        <f t="shared" si="281"/>
        <v>spaces</v>
      </c>
    </row>
    <row r="2999" spans="1:20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276"/>
        <v>104</v>
      </c>
      <c r="P2999">
        <f t="shared" si="277"/>
        <v>90.2</v>
      </c>
      <c r="Q2999" s="8">
        <f t="shared" si="278"/>
        <v>42775.733715277776</v>
      </c>
      <c r="R2999" s="8">
        <f t="shared" si="279"/>
        <v>42793.207638888889</v>
      </c>
      <c r="S2999" t="str">
        <f t="shared" si="280"/>
        <v>theater</v>
      </c>
      <c r="T2999" t="str">
        <f t="shared" si="281"/>
        <v>spaces</v>
      </c>
    </row>
    <row r="3000" spans="1:20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276"/>
        <v>103</v>
      </c>
      <c r="P3000">
        <f t="shared" si="277"/>
        <v>118.97</v>
      </c>
      <c r="Q3000" s="8">
        <f t="shared" si="278"/>
        <v>41778.193622685183</v>
      </c>
      <c r="R3000" s="8">
        <f t="shared" si="279"/>
        <v>41806.184027777781</v>
      </c>
      <c r="S3000" t="str">
        <f t="shared" si="280"/>
        <v>theater</v>
      </c>
      <c r="T3000" t="str">
        <f t="shared" si="281"/>
        <v>spaces</v>
      </c>
    </row>
    <row r="3001" spans="1:20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276"/>
        <v>119</v>
      </c>
      <c r="P3001">
        <f t="shared" si="277"/>
        <v>80.25</v>
      </c>
      <c r="Q3001" s="8">
        <f t="shared" si="278"/>
        <v>42780.740277777775</v>
      </c>
      <c r="R3001" s="8">
        <f t="shared" si="279"/>
        <v>42795.083333333328</v>
      </c>
      <c r="S3001" t="str">
        <f t="shared" si="280"/>
        <v>theater</v>
      </c>
      <c r="T3001" t="str">
        <f t="shared" si="281"/>
        <v>spaces</v>
      </c>
    </row>
    <row r="3002" spans="1:20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276"/>
        <v>100</v>
      </c>
      <c r="P3002">
        <f t="shared" si="277"/>
        <v>62.5</v>
      </c>
      <c r="Q3002" s="8">
        <f t="shared" si="278"/>
        <v>42752.827199074076</v>
      </c>
      <c r="R3002" s="8">
        <f t="shared" si="279"/>
        <v>42766.75</v>
      </c>
      <c r="S3002" t="str">
        <f t="shared" si="280"/>
        <v>theater</v>
      </c>
      <c r="T3002" t="str">
        <f t="shared" si="281"/>
        <v>spaces</v>
      </c>
    </row>
    <row r="3003" spans="1:20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276"/>
        <v>319</v>
      </c>
      <c r="P3003">
        <f t="shared" si="277"/>
        <v>131.38</v>
      </c>
      <c r="Q3003" s="8">
        <f t="shared" si="278"/>
        <v>42534.895625000005</v>
      </c>
      <c r="R3003" s="8">
        <f t="shared" si="279"/>
        <v>42564.895625000005</v>
      </c>
      <c r="S3003" t="str">
        <f t="shared" si="280"/>
        <v>theater</v>
      </c>
      <c r="T3003" t="str">
        <f t="shared" si="281"/>
        <v>spaces</v>
      </c>
    </row>
    <row r="3004" spans="1:20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276"/>
        <v>109</v>
      </c>
      <c r="P3004">
        <f t="shared" si="277"/>
        <v>73.03</v>
      </c>
      <c r="Q3004" s="8">
        <f t="shared" si="278"/>
        <v>41239.83625</v>
      </c>
      <c r="R3004" s="8">
        <f t="shared" si="279"/>
        <v>41269.83625</v>
      </c>
      <c r="S3004" t="str">
        <f t="shared" si="280"/>
        <v>theater</v>
      </c>
      <c r="T3004" t="str">
        <f t="shared" si="281"/>
        <v>spaces</v>
      </c>
    </row>
    <row r="3005" spans="1:20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276"/>
        <v>101</v>
      </c>
      <c r="P3005">
        <f t="shared" si="277"/>
        <v>178.53</v>
      </c>
      <c r="Q3005" s="8">
        <f t="shared" si="278"/>
        <v>42398.849259259259</v>
      </c>
      <c r="R3005" s="8">
        <f t="shared" si="279"/>
        <v>42430.249305555553</v>
      </c>
      <c r="S3005" t="str">
        <f t="shared" si="280"/>
        <v>theater</v>
      </c>
      <c r="T3005" t="str">
        <f t="shared" si="281"/>
        <v>spaces</v>
      </c>
    </row>
    <row r="3006" spans="1:20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276"/>
        <v>113</v>
      </c>
      <c r="P3006">
        <f t="shared" si="277"/>
        <v>162.91</v>
      </c>
      <c r="Q3006" s="8">
        <f t="shared" si="278"/>
        <v>41928.881064814814</v>
      </c>
      <c r="R3006" s="8">
        <f t="shared" si="279"/>
        <v>41958.922731481478</v>
      </c>
      <c r="S3006" t="str">
        <f t="shared" si="280"/>
        <v>theater</v>
      </c>
      <c r="T3006" t="str">
        <f t="shared" si="281"/>
        <v>spaces</v>
      </c>
    </row>
    <row r="3007" spans="1:20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276"/>
        <v>120</v>
      </c>
      <c r="P3007">
        <f t="shared" si="277"/>
        <v>108.24</v>
      </c>
      <c r="Q3007" s="8">
        <f t="shared" si="278"/>
        <v>41888.674826388888</v>
      </c>
      <c r="R3007" s="8">
        <f t="shared" si="279"/>
        <v>41918.674826388888</v>
      </c>
      <c r="S3007" t="str">
        <f t="shared" si="280"/>
        <v>theater</v>
      </c>
      <c r="T3007" t="str">
        <f t="shared" si="281"/>
        <v>spaces</v>
      </c>
    </row>
    <row r="3008" spans="1:20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276"/>
        <v>108</v>
      </c>
      <c r="P3008">
        <f t="shared" si="277"/>
        <v>88.87</v>
      </c>
      <c r="Q3008" s="8">
        <f t="shared" si="278"/>
        <v>41957.756840277783</v>
      </c>
      <c r="R3008" s="8">
        <f t="shared" si="279"/>
        <v>41987.756840277783</v>
      </c>
      <c r="S3008" t="str">
        <f t="shared" si="280"/>
        <v>theater</v>
      </c>
      <c r="T3008" t="str">
        <f t="shared" si="281"/>
        <v>spaces</v>
      </c>
    </row>
    <row r="3009" spans="1:20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276"/>
        <v>180</v>
      </c>
      <c r="P3009">
        <f t="shared" si="277"/>
        <v>54</v>
      </c>
      <c r="Q3009" s="8">
        <f t="shared" si="278"/>
        <v>42098.216238425928</v>
      </c>
      <c r="R3009" s="8">
        <f t="shared" si="279"/>
        <v>42119.216238425928</v>
      </c>
      <c r="S3009" t="str">
        <f t="shared" si="280"/>
        <v>theater</v>
      </c>
      <c r="T3009" t="str">
        <f t="shared" si="281"/>
        <v>spaces</v>
      </c>
    </row>
    <row r="3010" spans="1:20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276"/>
        <v>101</v>
      </c>
      <c r="P3010">
        <f t="shared" si="277"/>
        <v>116.73</v>
      </c>
      <c r="Q3010" s="8">
        <f t="shared" si="278"/>
        <v>42360.212025462963</v>
      </c>
      <c r="R3010" s="8">
        <f t="shared" si="279"/>
        <v>42390.212025462963</v>
      </c>
      <c r="S3010" t="str">
        <f t="shared" si="280"/>
        <v>theater</v>
      </c>
      <c r="T3010" t="str">
        <f t="shared" si="281"/>
        <v>spaces</v>
      </c>
    </row>
    <row r="3011" spans="1:20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282">ROUND(E3011/D3011*100,0)</f>
        <v>120</v>
      </c>
      <c r="P3011">
        <f t="shared" ref="P3011:P3074" si="283">ROUND(E3011/L3011,2)</f>
        <v>233.9</v>
      </c>
      <c r="Q3011" s="8">
        <f t="shared" ref="Q3011:Q3074" si="284">(((J3011/60)/60)/24)+DATE(1970,1,1)</f>
        <v>41939.569907407407</v>
      </c>
      <c r="R3011" s="8">
        <f t="shared" ref="R3011:R3074" si="285">(((I3011/60)/60)/24)+DATE(1970,1,1)</f>
        <v>41969.611574074079</v>
      </c>
      <c r="S3011" t="str">
        <f t="shared" ref="S3011:S3074" si="286">LEFT(N3011,SEARCH("/",N3011)-1)</f>
        <v>theater</v>
      </c>
      <c r="T3011" t="str">
        <f t="shared" ref="T3011:T3074" si="287">RIGHT(N3011,LEN(N3011)-SEARCH("/",N3011))</f>
        <v>spaces</v>
      </c>
    </row>
    <row r="3012" spans="1:20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282"/>
        <v>158</v>
      </c>
      <c r="P3012">
        <f t="shared" si="283"/>
        <v>158</v>
      </c>
      <c r="Q3012" s="8">
        <f t="shared" si="284"/>
        <v>41996.832395833335</v>
      </c>
      <c r="R3012" s="8">
        <f t="shared" si="285"/>
        <v>42056.832395833335</v>
      </c>
      <c r="S3012" t="str">
        <f t="shared" si="286"/>
        <v>theater</v>
      </c>
      <c r="T3012" t="str">
        <f t="shared" si="287"/>
        <v>spaces</v>
      </c>
    </row>
    <row r="3013" spans="1:20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282"/>
        <v>124</v>
      </c>
      <c r="P3013">
        <f t="shared" si="283"/>
        <v>14.84</v>
      </c>
      <c r="Q3013" s="8">
        <f t="shared" si="284"/>
        <v>42334.468935185185</v>
      </c>
      <c r="R3013" s="8">
        <f t="shared" si="285"/>
        <v>42361.957638888889</v>
      </c>
      <c r="S3013" t="str">
        <f t="shared" si="286"/>
        <v>theater</v>
      </c>
      <c r="T3013" t="str">
        <f t="shared" si="287"/>
        <v>spaces</v>
      </c>
    </row>
    <row r="3014" spans="1:20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282"/>
        <v>117</v>
      </c>
      <c r="P3014">
        <f t="shared" si="283"/>
        <v>85.18</v>
      </c>
      <c r="Q3014" s="8">
        <f t="shared" si="284"/>
        <v>42024.702893518523</v>
      </c>
      <c r="R3014" s="8">
        <f t="shared" si="285"/>
        <v>42045.702893518523</v>
      </c>
      <c r="S3014" t="str">
        <f t="shared" si="286"/>
        <v>theater</v>
      </c>
      <c r="T3014" t="str">
        <f t="shared" si="287"/>
        <v>spaces</v>
      </c>
    </row>
    <row r="3015" spans="1:20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282"/>
        <v>157</v>
      </c>
      <c r="P3015">
        <f t="shared" si="283"/>
        <v>146.69</v>
      </c>
      <c r="Q3015" s="8">
        <f t="shared" si="284"/>
        <v>42146.836215277777</v>
      </c>
      <c r="R3015" s="8">
        <f t="shared" si="285"/>
        <v>42176.836215277777</v>
      </c>
      <c r="S3015" t="str">
        <f t="shared" si="286"/>
        <v>theater</v>
      </c>
      <c r="T3015" t="str">
        <f t="shared" si="287"/>
        <v>spaces</v>
      </c>
    </row>
    <row r="3016" spans="1:20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282"/>
        <v>113</v>
      </c>
      <c r="P3016">
        <f t="shared" si="283"/>
        <v>50.76</v>
      </c>
      <c r="Q3016" s="8">
        <f t="shared" si="284"/>
        <v>41920.123611111114</v>
      </c>
      <c r="R3016" s="8">
        <f t="shared" si="285"/>
        <v>41948.208333333336</v>
      </c>
      <c r="S3016" t="str">
        <f t="shared" si="286"/>
        <v>theater</v>
      </c>
      <c r="T3016" t="str">
        <f t="shared" si="287"/>
        <v>spaces</v>
      </c>
    </row>
    <row r="3017" spans="1:20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282"/>
        <v>103</v>
      </c>
      <c r="P3017">
        <f t="shared" si="283"/>
        <v>87.7</v>
      </c>
      <c r="Q3017" s="8">
        <f t="shared" si="284"/>
        <v>41785.72729166667</v>
      </c>
      <c r="R3017" s="8">
        <f t="shared" si="285"/>
        <v>41801.166666666664</v>
      </c>
      <c r="S3017" t="str">
        <f t="shared" si="286"/>
        <v>theater</v>
      </c>
      <c r="T3017" t="str">
        <f t="shared" si="287"/>
        <v>spaces</v>
      </c>
    </row>
    <row r="3018" spans="1:20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282"/>
        <v>103</v>
      </c>
      <c r="P3018">
        <f t="shared" si="283"/>
        <v>242.28</v>
      </c>
      <c r="Q3018" s="8">
        <f t="shared" si="284"/>
        <v>41778.548055555555</v>
      </c>
      <c r="R3018" s="8">
        <f t="shared" si="285"/>
        <v>41838.548055555555</v>
      </c>
      <c r="S3018" t="str">
        <f t="shared" si="286"/>
        <v>theater</v>
      </c>
      <c r="T3018" t="str">
        <f t="shared" si="287"/>
        <v>spaces</v>
      </c>
    </row>
    <row r="3019" spans="1:20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282"/>
        <v>106</v>
      </c>
      <c r="P3019">
        <f t="shared" si="283"/>
        <v>146.44999999999999</v>
      </c>
      <c r="Q3019" s="8">
        <f t="shared" si="284"/>
        <v>41841.850034722222</v>
      </c>
      <c r="R3019" s="8">
        <f t="shared" si="285"/>
        <v>41871.850034722222</v>
      </c>
      <c r="S3019" t="str">
        <f t="shared" si="286"/>
        <v>theater</v>
      </c>
      <c r="T3019" t="str">
        <f t="shared" si="287"/>
        <v>spaces</v>
      </c>
    </row>
    <row r="3020" spans="1:20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282"/>
        <v>101</v>
      </c>
      <c r="P3020">
        <f t="shared" si="283"/>
        <v>103.17</v>
      </c>
      <c r="Q3020" s="8">
        <f t="shared" si="284"/>
        <v>42163.29833333334</v>
      </c>
      <c r="R3020" s="8">
        <f t="shared" si="285"/>
        <v>42205.916666666672</v>
      </c>
      <c r="S3020" t="str">
        <f t="shared" si="286"/>
        <v>theater</v>
      </c>
      <c r="T3020" t="str">
        <f t="shared" si="287"/>
        <v>spaces</v>
      </c>
    </row>
    <row r="3021" spans="1:20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282"/>
        <v>121</v>
      </c>
      <c r="P3021">
        <f t="shared" si="283"/>
        <v>80.459999999999994</v>
      </c>
      <c r="Q3021" s="8">
        <f t="shared" si="284"/>
        <v>41758.833564814813</v>
      </c>
      <c r="R3021" s="8">
        <f t="shared" si="285"/>
        <v>41786.125</v>
      </c>
      <c r="S3021" t="str">
        <f t="shared" si="286"/>
        <v>theater</v>
      </c>
      <c r="T3021" t="str">
        <f t="shared" si="287"/>
        <v>spaces</v>
      </c>
    </row>
    <row r="3022" spans="1:20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282"/>
        <v>101</v>
      </c>
      <c r="P3022">
        <f t="shared" si="283"/>
        <v>234.67</v>
      </c>
      <c r="Q3022" s="8">
        <f t="shared" si="284"/>
        <v>42170.846446759257</v>
      </c>
      <c r="R3022" s="8">
        <f t="shared" si="285"/>
        <v>42230.846446759257</v>
      </c>
      <c r="S3022" t="str">
        <f t="shared" si="286"/>
        <v>theater</v>
      </c>
      <c r="T3022" t="str">
        <f t="shared" si="287"/>
        <v>spaces</v>
      </c>
    </row>
    <row r="3023" spans="1:20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282"/>
        <v>116</v>
      </c>
      <c r="P3023">
        <f t="shared" si="283"/>
        <v>50.69</v>
      </c>
      <c r="Q3023" s="8">
        <f t="shared" si="284"/>
        <v>42660.618854166663</v>
      </c>
      <c r="R3023" s="8">
        <f t="shared" si="285"/>
        <v>42696.249305555553</v>
      </c>
      <c r="S3023" t="str">
        <f t="shared" si="286"/>
        <v>theater</v>
      </c>
      <c r="T3023" t="str">
        <f t="shared" si="287"/>
        <v>spaces</v>
      </c>
    </row>
    <row r="3024" spans="1:20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282"/>
        <v>101</v>
      </c>
      <c r="P3024">
        <f t="shared" si="283"/>
        <v>162.71</v>
      </c>
      <c r="Q3024" s="8">
        <f t="shared" si="284"/>
        <v>42564.95380787037</v>
      </c>
      <c r="R3024" s="8">
        <f t="shared" si="285"/>
        <v>42609.95380787037</v>
      </c>
      <c r="S3024" t="str">
        <f t="shared" si="286"/>
        <v>theater</v>
      </c>
      <c r="T3024" t="str">
        <f t="shared" si="287"/>
        <v>spaces</v>
      </c>
    </row>
    <row r="3025" spans="1:20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282"/>
        <v>103</v>
      </c>
      <c r="P3025">
        <f t="shared" si="283"/>
        <v>120.17</v>
      </c>
      <c r="Q3025" s="8">
        <f t="shared" si="284"/>
        <v>42121.675763888896</v>
      </c>
      <c r="R3025" s="8">
        <f t="shared" si="285"/>
        <v>42166.675763888896</v>
      </c>
      <c r="S3025" t="str">
        <f t="shared" si="286"/>
        <v>theater</v>
      </c>
      <c r="T3025" t="str">
        <f t="shared" si="287"/>
        <v>spaces</v>
      </c>
    </row>
    <row r="3026" spans="1:20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282"/>
        <v>246</v>
      </c>
      <c r="P3026">
        <f t="shared" si="283"/>
        <v>67.7</v>
      </c>
      <c r="Q3026" s="8">
        <f t="shared" si="284"/>
        <v>41158.993923611109</v>
      </c>
      <c r="R3026" s="8">
        <f t="shared" si="285"/>
        <v>41188.993923611109</v>
      </c>
      <c r="S3026" t="str">
        <f t="shared" si="286"/>
        <v>theater</v>
      </c>
      <c r="T3026" t="str">
        <f t="shared" si="287"/>
        <v>spaces</v>
      </c>
    </row>
    <row r="3027" spans="1:20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282"/>
        <v>302</v>
      </c>
      <c r="P3027">
        <f t="shared" si="283"/>
        <v>52.1</v>
      </c>
      <c r="Q3027" s="8">
        <f t="shared" si="284"/>
        <v>41761.509409722225</v>
      </c>
      <c r="R3027" s="8">
        <f t="shared" si="285"/>
        <v>41789.666666666664</v>
      </c>
      <c r="S3027" t="str">
        <f t="shared" si="286"/>
        <v>theater</v>
      </c>
      <c r="T3027" t="str">
        <f t="shared" si="287"/>
        <v>spaces</v>
      </c>
    </row>
    <row r="3028" spans="1:20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282"/>
        <v>143</v>
      </c>
      <c r="P3028">
        <f t="shared" si="283"/>
        <v>51.6</v>
      </c>
      <c r="Q3028" s="8">
        <f t="shared" si="284"/>
        <v>42783.459398148145</v>
      </c>
      <c r="R3028" s="8">
        <f t="shared" si="285"/>
        <v>42797.459398148145</v>
      </c>
      <c r="S3028" t="str">
        <f t="shared" si="286"/>
        <v>theater</v>
      </c>
      <c r="T3028" t="str">
        <f t="shared" si="287"/>
        <v>spaces</v>
      </c>
    </row>
    <row r="3029" spans="1:20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282"/>
        <v>131</v>
      </c>
      <c r="P3029">
        <f t="shared" si="283"/>
        <v>164.3</v>
      </c>
      <c r="Q3029" s="8">
        <f t="shared" si="284"/>
        <v>42053.704293981486</v>
      </c>
      <c r="R3029" s="8">
        <f t="shared" si="285"/>
        <v>42083.662627314814</v>
      </c>
      <c r="S3029" t="str">
        <f t="shared" si="286"/>
        <v>theater</v>
      </c>
      <c r="T3029" t="str">
        <f t="shared" si="287"/>
        <v>spaces</v>
      </c>
    </row>
    <row r="3030" spans="1:20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282"/>
        <v>168</v>
      </c>
      <c r="P3030">
        <f t="shared" si="283"/>
        <v>84.86</v>
      </c>
      <c r="Q3030" s="8">
        <f t="shared" si="284"/>
        <v>42567.264178240745</v>
      </c>
      <c r="R3030" s="8">
        <f t="shared" si="285"/>
        <v>42597.264178240745</v>
      </c>
      <c r="S3030" t="str">
        <f t="shared" si="286"/>
        <v>theater</v>
      </c>
      <c r="T3030" t="str">
        <f t="shared" si="287"/>
        <v>spaces</v>
      </c>
    </row>
    <row r="3031" spans="1:20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282"/>
        <v>110</v>
      </c>
      <c r="P3031">
        <f t="shared" si="283"/>
        <v>94.55</v>
      </c>
      <c r="Q3031" s="8">
        <f t="shared" si="284"/>
        <v>41932.708877314813</v>
      </c>
      <c r="R3031" s="8">
        <f t="shared" si="285"/>
        <v>41961.190972222219</v>
      </c>
      <c r="S3031" t="str">
        <f t="shared" si="286"/>
        <v>theater</v>
      </c>
      <c r="T3031" t="str">
        <f t="shared" si="287"/>
        <v>spaces</v>
      </c>
    </row>
    <row r="3032" spans="1:20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282"/>
        <v>107</v>
      </c>
      <c r="P3032">
        <f t="shared" si="283"/>
        <v>45.54</v>
      </c>
      <c r="Q3032" s="8">
        <f t="shared" si="284"/>
        <v>42233.747349537036</v>
      </c>
      <c r="R3032" s="8">
        <f t="shared" si="285"/>
        <v>42263.747349537036</v>
      </c>
      <c r="S3032" t="str">
        <f t="shared" si="286"/>
        <v>theater</v>
      </c>
      <c r="T3032" t="str">
        <f t="shared" si="287"/>
        <v>spaces</v>
      </c>
    </row>
    <row r="3033" spans="1:20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282"/>
        <v>100</v>
      </c>
      <c r="P3033">
        <f t="shared" si="283"/>
        <v>51.72</v>
      </c>
      <c r="Q3033" s="8">
        <f t="shared" si="284"/>
        <v>42597.882488425923</v>
      </c>
      <c r="R3033" s="8">
        <f t="shared" si="285"/>
        <v>42657.882488425923</v>
      </c>
      <c r="S3033" t="str">
        <f t="shared" si="286"/>
        <v>theater</v>
      </c>
      <c r="T3033" t="str">
        <f t="shared" si="287"/>
        <v>spaces</v>
      </c>
    </row>
    <row r="3034" spans="1:20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282"/>
        <v>127</v>
      </c>
      <c r="P3034">
        <f t="shared" si="283"/>
        <v>50.88</v>
      </c>
      <c r="Q3034" s="8">
        <f t="shared" si="284"/>
        <v>42228.044664351852</v>
      </c>
      <c r="R3034" s="8">
        <f t="shared" si="285"/>
        <v>42258.044664351852</v>
      </c>
      <c r="S3034" t="str">
        <f t="shared" si="286"/>
        <v>theater</v>
      </c>
      <c r="T3034" t="str">
        <f t="shared" si="287"/>
        <v>spaces</v>
      </c>
    </row>
    <row r="3035" spans="1:20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282"/>
        <v>147</v>
      </c>
      <c r="P3035">
        <f t="shared" si="283"/>
        <v>191.13</v>
      </c>
      <c r="Q3035" s="8">
        <f t="shared" si="284"/>
        <v>42570.110243055555</v>
      </c>
      <c r="R3035" s="8">
        <f t="shared" si="285"/>
        <v>42600.110243055555</v>
      </c>
      <c r="S3035" t="str">
        <f t="shared" si="286"/>
        <v>theater</v>
      </c>
      <c r="T3035" t="str">
        <f t="shared" si="287"/>
        <v>spaces</v>
      </c>
    </row>
    <row r="3036" spans="1:20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282"/>
        <v>113</v>
      </c>
      <c r="P3036">
        <f t="shared" si="283"/>
        <v>89.31</v>
      </c>
      <c r="Q3036" s="8">
        <f t="shared" si="284"/>
        <v>42644.535358796296</v>
      </c>
      <c r="R3036" s="8">
        <f t="shared" si="285"/>
        <v>42675.165972222225</v>
      </c>
      <c r="S3036" t="str">
        <f t="shared" si="286"/>
        <v>theater</v>
      </c>
      <c r="T3036" t="str">
        <f t="shared" si="287"/>
        <v>spaces</v>
      </c>
    </row>
    <row r="3037" spans="1:20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282"/>
        <v>109</v>
      </c>
      <c r="P3037">
        <f t="shared" si="283"/>
        <v>88.59</v>
      </c>
      <c r="Q3037" s="8">
        <f t="shared" si="284"/>
        <v>41368.560289351852</v>
      </c>
      <c r="R3037" s="8">
        <f t="shared" si="285"/>
        <v>41398.560289351852</v>
      </c>
      <c r="S3037" t="str">
        <f t="shared" si="286"/>
        <v>theater</v>
      </c>
      <c r="T3037" t="str">
        <f t="shared" si="287"/>
        <v>spaces</v>
      </c>
    </row>
    <row r="3038" spans="1:20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282"/>
        <v>127</v>
      </c>
      <c r="P3038">
        <f t="shared" si="283"/>
        <v>96.3</v>
      </c>
      <c r="Q3038" s="8">
        <f t="shared" si="284"/>
        <v>41466.785231481481</v>
      </c>
      <c r="R3038" s="8">
        <f t="shared" si="285"/>
        <v>41502.499305555553</v>
      </c>
      <c r="S3038" t="str">
        <f t="shared" si="286"/>
        <v>theater</v>
      </c>
      <c r="T3038" t="str">
        <f t="shared" si="287"/>
        <v>spaces</v>
      </c>
    </row>
    <row r="3039" spans="1:20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282"/>
        <v>213</v>
      </c>
      <c r="P3039">
        <f t="shared" si="283"/>
        <v>33.31</v>
      </c>
      <c r="Q3039" s="8">
        <f t="shared" si="284"/>
        <v>40378.893206018518</v>
      </c>
      <c r="R3039" s="8">
        <f t="shared" si="285"/>
        <v>40453.207638888889</v>
      </c>
      <c r="S3039" t="str">
        <f t="shared" si="286"/>
        <v>theater</v>
      </c>
      <c r="T3039" t="str">
        <f t="shared" si="287"/>
        <v>spaces</v>
      </c>
    </row>
    <row r="3040" spans="1:20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282"/>
        <v>101</v>
      </c>
      <c r="P3040">
        <f t="shared" si="283"/>
        <v>37.22</v>
      </c>
      <c r="Q3040" s="8">
        <f t="shared" si="284"/>
        <v>42373.252280092594</v>
      </c>
      <c r="R3040" s="8">
        <f t="shared" si="285"/>
        <v>42433.252280092594</v>
      </c>
      <c r="S3040" t="str">
        <f t="shared" si="286"/>
        <v>theater</v>
      </c>
      <c r="T3040" t="str">
        <f t="shared" si="287"/>
        <v>spaces</v>
      </c>
    </row>
    <row r="3041" spans="1:20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282"/>
        <v>109</v>
      </c>
      <c r="P3041">
        <f t="shared" si="283"/>
        <v>92.13</v>
      </c>
      <c r="Q3041" s="8">
        <f t="shared" si="284"/>
        <v>41610.794421296298</v>
      </c>
      <c r="R3041" s="8">
        <f t="shared" si="285"/>
        <v>41637.332638888889</v>
      </c>
      <c r="S3041" t="str">
        <f t="shared" si="286"/>
        <v>theater</v>
      </c>
      <c r="T3041" t="str">
        <f t="shared" si="287"/>
        <v>spaces</v>
      </c>
    </row>
    <row r="3042" spans="1:20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282"/>
        <v>108</v>
      </c>
      <c r="P3042">
        <f t="shared" si="283"/>
        <v>76.790000000000006</v>
      </c>
      <c r="Q3042" s="8">
        <f t="shared" si="284"/>
        <v>42177.791909722218</v>
      </c>
      <c r="R3042" s="8">
        <f t="shared" si="285"/>
        <v>42181.958333333328</v>
      </c>
      <c r="S3042" t="str">
        <f t="shared" si="286"/>
        <v>theater</v>
      </c>
      <c r="T3042" t="str">
        <f t="shared" si="287"/>
        <v>spaces</v>
      </c>
    </row>
    <row r="3043" spans="1:20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282"/>
        <v>110</v>
      </c>
      <c r="P3043">
        <f t="shared" si="283"/>
        <v>96.53</v>
      </c>
      <c r="Q3043" s="8">
        <f t="shared" si="284"/>
        <v>42359.868611111116</v>
      </c>
      <c r="R3043" s="8">
        <f t="shared" si="285"/>
        <v>42389.868611111116</v>
      </c>
      <c r="S3043" t="str">
        <f t="shared" si="286"/>
        <v>theater</v>
      </c>
      <c r="T3043" t="str">
        <f t="shared" si="287"/>
        <v>spaces</v>
      </c>
    </row>
    <row r="3044" spans="1:20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282"/>
        <v>128</v>
      </c>
      <c r="P3044">
        <f t="shared" si="283"/>
        <v>51.89</v>
      </c>
      <c r="Q3044" s="8">
        <f t="shared" si="284"/>
        <v>42253.688043981485</v>
      </c>
      <c r="R3044" s="8">
        <f t="shared" si="285"/>
        <v>42283.688043981485</v>
      </c>
      <c r="S3044" t="str">
        <f t="shared" si="286"/>
        <v>theater</v>
      </c>
      <c r="T3044" t="str">
        <f t="shared" si="287"/>
        <v>spaces</v>
      </c>
    </row>
    <row r="3045" spans="1:20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282"/>
        <v>110</v>
      </c>
      <c r="P3045">
        <f t="shared" si="283"/>
        <v>128.91</v>
      </c>
      <c r="Q3045" s="8">
        <f t="shared" si="284"/>
        <v>42083.070590277777</v>
      </c>
      <c r="R3045" s="8">
        <f t="shared" si="285"/>
        <v>42110.118055555555</v>
      </c>
      <c r="S3045" t="str">
        <f t="shared" si="286"/>
        <v>theater</v>
      </c>
      <c r="T3045" t="str">
        <f t="shared" si="287"/>
        <v>spaces</v>
      </c>
    </row>
    <row r="3046" spans="1:20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282"/>
        <v>109</v>
      </c>
      <c r="P3046">
        <f t="shared" si="283"/>
        <v>84.11</v>
      </c>
      <c r="Q3046" s="8">
        <f t="shared" si="284"/>
        <v>42387.7268287037</v>
      </c>
      <c r="R3046" s="8">
        <f t="shared" si="285"/>
        <v>42402.7268287037</v>
      </c>
      <c r="S3046" t="str">
        <f t="shared" si="286"/>
        <v>theater</v>
      </c>
      <c r="T3046" t="str">
        <f t="shared" si="287"/>
        <v>spaces</v>
      </c>
    </row>
    <row r="3047" spans="1:20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282"/>
        <v>133</v>
      </c>
      <c r="P3047">
        <f t="shared" si="283"/>
        <v>82.94</v>
      </c>
      <c r="Q3047" s="8">
        <f t="shared" si="284"/>
        <v>41843.155729166669</v>
      </c>
      <c r="R3047" s="8">
        <f t="shared" si="285"/>
        <v>41873.155729166669</v>
      </c>
      <c r="S3047" t="str">
        <f t="shared" si="286"/>
        <v>theater</v>
      </c>
      <c r="T3047" t="str">
        <f t="shared" si="287"/>
        <v>spaces</v>
      </c>
    </row>
    <row r="3048" spans="1:20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282"/>
        <v>191</v>
      </c>
      <c r="P3048">
        <f t="shared" si="283"/>
        <v>259.95</v>
      </c>
      <c r="Q3048" s="8">
        <f t="shared" si="284"/>
        <v>41862.803078703706</v>
      </c>
      <c r="R3048" s="8">
        <f t="shared" si="285"/>
        <v>41892.202777777777</v>
      </c>
      <c r="S3048" t="str">
        <f t="shared" si="286"/>
        <v>theater</v>
      </c>
      <c r="T3048" t="str">
        <f t="shared" si="287"/>
        <v>spaces</v>
      </c>
    </row>
    <row r="3049" spans="1:20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282"/>
        <v>149</v>
      </c>
      <c r="P3049">
        <f t="shared" si="283"/>
        <v>37.25</v>
      </c>
      <c r="Q3049" s="8">
        <f t="shared" si="284"/>
        <v>42443.989050925928</v>
      </c>
      <c r="R3049" s="8">
        <f t="shared" si="285"/>
        <v>42487.552777777775</v>
      </c>
      <c r="S3049" t="str">
        <f t="shared" si="286"/>
        <v>theater</v>
      </c>
      <c r="T3049" t="str">
        <f t="shared" si="287"/>
        <v>spaces</v>
      </c>
    </row>
    <row r="3050" spans="1:20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282"/>
        <v>166</v>
      </c>
      <c r="P3050">
        <f t="shared" si="283"/>
        <v>177.02</v>
      </c>
      <c r="Q3050" s="8">
        <f t="shared" si="284"/>
        <v>41975.901180555549</v>
      </c>
      <c r="R3050" s="8">
        <f t="shared" si="285"/>
        <v>42004.890277777777</v>
      </c>
      <c r="S3050" t="str">
        <f t="shared" si="286"/>
        <v>theater</v>
      </c>
      <c r="T3050" t="str">
        <f t="shared" si="287"/>
        <v>spaces</v>
      </c>
    </row>
    <row r="3051" spans="1:20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282"/>
        <v>107</v>
      </c>
      <c r="P3051">
        <f t="shared" si="283"/>
        <v>74.069999999999993</v>
      </c>
      <c r="Q3051" s="8">
        <f t="shared" si="284"/>
        <v>42139.014525462961</v>
      </c>
      <c r="R3051" s="8">
        <f t="shared" si="285"/>
        <v>42169.014525462961</v>
      </c>
      <c r="S3051" t="str">
        <f t="shared" si="286"/>
        <v>theater</v>
      </c>
      <c r="T3051" t="str">
        <f t="shared" si="287"/>
        <v>spaces</v>
      </c>
    </row>
    <row r="3052" spans="1:20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282"/>
        <v>106</v>
      </c>
      <c r="P3052">
        <f t="shared" si="283"/>
        <v>70.67</v>
      </c>
      <c r="Q3052" s="8">
        <f t="shared" si="284"/>
        <v>42465.16851851852</v>
      </c>
      <c r="R3052" s="8">
        <f t="shared" si="285"/>
        <v>42495.16851851852</v>
      </c>
      <c r="S3052" t="str">
        <f t="shared" si="286"/>
        <v>theater</v>
      </c>
      <c r="T3052" t="str">
        <f t="shared" si="287"/>
        <v>spaces</v>
      </c>
    </row>
    <row r="3053" spans="1:20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282"/>
        <v>24</v>
      </c>
      <c r="P3053">
        <f t="shared" si="283"/>
        <v>23.63</v>
      </c>
      <c r="Q3053" s="8">
        <f t="shared" si="284"/>
        <v>42744.416030092587</v>
      </c>
      <c r="R3053" s="8">
        <f t="shared" si="285"/>
        <v>42774.416030092587</v>
      </c>
      <c r="S3053" t="str">
        <f t="shared" si="286"/>
        <v>theater</v>
      </c>
      <c r="T3053" t="str">
        <f t="shared" si="287"/>
        <v>spaces</v>
      </c>
    </row>
    <row r="3054" spans="1:20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282"/>
        <v>0</v>
      </c>
      <c r="P3054">
        <f t="shared" si="283"/>
        <v>37.5</v>
      </c>
      <c r="Q3054" s="8">
        <f t="shared" si="284"/>
        <v>42122.670069444444</v>
      </c>
      <c r="R3054" s="8">
        <f t="shared" si="285"/>
        <v>42152.665972222225</v>
      </c>
      <c r="S3054" t="str">
        <f t="shared" si="286"/>
        <v>theater</v>
      </c>
      <c r="T3054" t="str">
        <f t="shared" si="287"/>
        <v>spaces</v>
      </c>
    </row>
    <row r="3055" spans="1:20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282"/>
        <v>0</v>
      </c>
      <c r="P3055">
        <f t="shared" si="283"/>
        <v>13.33</v>
      </c>
      <c r="Q3055" s="8">
        <f t="shared" si="284"/>
        <v>41862.761724537035</v>
      </c>
      <c r="R3055" s="8">
        <f t="shared" si="285"/>
        <v>41914.165972222225</v>
      </c>
      <c r="S3055" t="str">
        <f t="shared" si="286"/>
        <v>theater</v>
      </c>
      <c r="T3055" t="str">
        <f t="shared" si="287"/>
        <v>spaces</v>
      </c>
    </row>
    <row r="3056" spans="1:20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282"/>
        <v>0</v>
      </c>
      <c r="P3056" t="e">
        <f t="shared" si="283"/>
        <v>#DIV/0!</v>
      </c>
      <c r="Q3056" s="8">
        <f t="shared" si="284"/>
        <v>42027.832800925928</v>
      </c>
      <c r="R3056" s="8">
        <f t="shared" si="285"/>
        <v>42065.044444444444</v>
      </c>
      <c r="S3056" t="str">
        <f t="shared" si="286"/>
        <v>theater</v>
      </c>
      <c r="T3056" t="str">
        <f t="shared" si="287"/>
        <v>spaces</v>
      </c>
    </row>
    <row r="3057" spans="1:20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282"/>
        <v>0</v>
      </c>
      <c r="P3057">
        <f t="shared" si="283"/>
        <v>1</v>
      </c>
      <c r="Q3057" s="8">
        <f t="shared" si="284"/>
        <v>41953.95821759259</v>
      </c>
      <c r="R3057" s="8">
        <f t="shared" si="285"/>
        <v>42013.95821759259</v>
      </c>
      <c r="S3057" t="str">
        <f t="shared" si="286"/>
        <v>theater</v>
      </c>
      <c r="T3057" t="str">
        <f t="shared" si="287"/>
        <v>spaces</v>
      </c>
    </row>
    <row r="3058" spans="1:20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282"/>
        <v>0</v>
      </c>
      <c r="P3058" t="e">
        <f t="shared" si="283"/>
        <v>#DIV/0!</v>
      </c>
      <c r="Q3058" s="8">
        <f t="shared" si="284"/>
        <v>41851.636388888888</v>
      </c>
      <c r="R3058" s="8">
        <f t="shared" si="285"/>
        <v>41911.636388888888</v>
      </c>
      <c r="S3058" t="str">
        <f t="shared" si="286"/>
        <v>theater</v>
      </c>
      <c r="T3058" t="str">
        <f t="shared" si="287"/>
        <v>spaces</v>
      </c>
    </row>
    <row r="3059" spans="1:20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282"/>
        <v>0</v>
      </c>
      <c r="P3059" t="e">
        <f t="shared" si="283"/>
        <v>#DIV/0!</v>
      </c>
      <c r="Q3059" s="8">
        <f t="shared" si="284"/>
        <v>42433.650590277779</v>
      </c>
      <c r="R3059" s="8">
        <f t="shared" si="285"/>
        <v>42463.608923611115</v>
      </c>
      <c r="S3059" t="str">
        <f t="shared" si="286"/>
        <v>theater</v>
      </c>
      <c r="T3059" t="str">
        <f t="shared" si="287"/>
        <v>spaces</v>
      </c>
    </row>
    <row r="3060" spans="1:20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282"/>
        <v>0</v>
      </c>
      <c r="P3060">
        <f t="shared" si="283"/>
        <v>1</v>
      </c>
      <c r="Q3060" s="8">
        <f t="shared" si="284"/>
        <v>42460.374305555553</v>
      </c>
      <c r="R3060" s="8">
        <f t="shared" si="285"/>
        <v>42510.374305555553</v>
      </c>
      <c r="S3060" t="str">
        <f t="shared" si="286"/>
        <v>theater</v>
      </c>
      <c r="T3060" t="str">
        <f t="shared" si="287"/>
        <v>spaces</v>
      </c>
    </row>
    <row r="3061" spans="1:20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282"/>
        <v>3</v>
      </c>
      <c r="P3061">
        <f t="shared" si="283"/>
        <v>41</v>
      </c>
      <c r="Q3061" s="8">
        <f t="shared" si="284"/>
        <v>41829.935717592591</v>
      </c>
      <c r="R3061" s="8">
        <f t="shared" si="285"/>
        <v>41859.935717592591</v>
      </c>
      <c r="S3061" t="str">
        <f t="shared" si="286"/>
        <v>theater</v>
      </c>
      <c r="T3061" t="str">
        <f t="shared" si="287"/>
        <v>spaces</v>
      </c>
    </row>
    <row r="3062" spans="1:20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282"/>
        <v>0</v>
      </c>
      <c r="P3062">
        <f t="shared" si="283"/>
        <v>55.83</v>
      </c>
      <c r="Q3062" s="8">
        <f t="shared" si="284"/>
        <v>42245.274699074071</v>
      </c>
      <c r="R3062" s="8">
        <f t="shared" si="285"/>
        <v>42275.274699074071</v>
      </c>
      <c r="S3062" t="str">
        <f t="shared" si="286"/>
        <v>theater</v>
      </c>
      <c r="T3062" t="str">
        <f t="shared" si="287"/>
        <v>spaces</v>
      </c>
    </row>
    <row r="3063" spans="1:20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282"/>
        <v>0</v>
      </c>
      <c r="P3063" t="e">
        <f t="shared" si="283"/>
        <v>#DIV/0!</v>
      </c>
      <c r="Q3063" s="8">
        <f t="shared" si="284"/>
        <v>41834.784120370372</v>
      </c>
      <c r="R3063" s="8">
        <f t="shared" si="285"/>
        <v>41864.784120370372</v>
      </c>
      <c r="S3063" t="str">
        <f t="shared" si="286"/>
        <v>theater</v>
      </c>
      <c r="T3063" t="str">
        <f t="shared" si="287"/>
        <v>spaces</v>
      </c>
    </row>
    <row r="3064" spans="1:20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282"/>
        <v>67</v>
      </c>
      <c r="P3064">
        <f t="shared" si="283"/>
        <v>99.76</v>
      </c>
      <c r="Q3064" s="8">
        <f t="shared" si="284"/>
        <v>42248.535787037035</v>
      </c>
      <c r="R3064" s="8">
        <f t="shared" si="285"/>
        <v>42277.75</v>
      </c>
      <c r="S3064" t="str">
        <f t="shared" si="286"/>
        <v>theater</v>
      </c>
      <c r="T3064" t="str">
        <f t="shared" si="287"/>
        <v>spaces</v>
      </c>
    </row>
    <row r="3065" spans="1:20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282"/>
        <v>20</v>
      </c>
      <c r="P3065">
        <f t="shared" si="283"/>
        <v>25.52</v>
      </c>
      <c r="Q3065" s="8">
        <f t="shared" si="284"/>
        <v>42630.922893518517</v>
      </c>
      <c r="R3065" s="8">
        <f t="shared" si="285"/>
        <v>42665.922893518517</v>
      </c>
      <c r="S3065" t="str">
        <f t="shared" si="286"/>
        <v>theater</v>
      </c>
      <c r="T3065" t="str">
        <f t="shared" si="287"/>
        <v>spaces</v>
      </c>
    </row>
    <row r="3066" spans="1:20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282"/>
        <v>11</v>
      </c>
      <c r="P3066">
        <f t="shared" si="283"/>
        <v>117.65</v>
      </c>
      <c r="Q3066" s="8">
        <f t="shared" si="284"/>
        <v>42299.130162037036</v>
      </c>
      <c r="R3066" s="8">
        <f t="shared" si="285"/>
        <v>42330.290972222225</v>
      </c>
      <c r="S3066" t="str">
        <f t="shared" si="286"/>
        <v>theater</v>
      </c>
      <c r="T3066" t="str">
        <f t="shared" si="287"/>
        <v>spaces</v>
      </c>
    </row>
    <row r="3067" spans="1:20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282"/>
        <v>0</v>
      </c>
      <c r="P3067">
        <f t="shared" si="283"/>
        <v>5</v>
      </c>
      <c r="Q3067" s="8">
        <f t="shared" si="284"/>
        <v>41825.055231481485</v>
      </c>
      <c r="R3067" s="8">
        <f t="shared" si="285"/>
        <v>41850.055231481485</v>
      </c>
      <c r="S3067" t="str">
        <f t="shared" si="286"/>
        <v>theater</v>
      </c>
      <c r="T3067" t="str">
        <f t="shared" si="287"/>
        <v>spaces</v>
      </c>
    </row>
    <row r="3068" spans="1:20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282"/>
        <v>12</v>
      </c>
      <c r="P3068">
        <f t="shared" si="283"/>
        <v>2796.67</v>
      </c>
      <c r="Q3068" s="8">
        <f t="shared" si="284"/>
        <v>42531.228437500002</v>
      </c>
      <c r="R3068" s="8">
        <f t="shared" si="285"/>
        <v>42561.228437500002</v>
      </c>
      <c r="S3068" t="str">
        <f t="shared" si="286"/>
        <v>theater</v>
      </c>
      <c r="T3068" t="str">
        <f t="shared" si="287"/>
        <v>spaces</v>
      </c>
    </row>
    <row r="3069" spans="1:20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282"/>
        <v>3</v>
      </c>
      <c r="P3069">
        <f t="shared" si="283"/>
        <v>200</v>
      </c>
      <c r="Q3069" s="8">
        <f t="shared" si="284"/>
        <v>42226.938414351855</v>
      </c>
      <c r="R3069" s="8">
        <f t="shared" si="285"/>
        <v>42256.938414351855</v>
      </c>
      <c r="S3069" t="str">
        <f t="shared" si="286"/>
        <v>theater</v>
      </c>
      <c r="T3069" t="str">
        <f t="shared" si="287"/>
        <v>spaces</v>
      </c>
    </row>
    <row r="3070" spans="1:20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282"/>
        <v>0</v>
      </c>
      <c r="P3070">
        <f t="shared" si="283"/>
        <v>87.5</v>
      </c>
      <c r="Q3070" s="8">
        <f t="shared" si="284"/>
        <v>42263.691574074073</v>
      </c>
      <c r="R3070" s="8">
        <f t="shared" si="285"/>
        <v>42293.691574074073</v>
      </c>
      <c r="S3070" t="str">
        <f t="shared" si="286"/>
        <v>theater</v>
      </c>
      <c r="T3070" t="str">
        <f t="shared" si="287"/>
        <v>spaces</v>
      </c>
    </row>
    <row r="3071" spans="1:20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282"/>
        <v>14</v>
      </c>
      <c r="P3071">
        <f t="shared" si="283"/>
        <v>20.14</v>
      </c>
      <c r="Q3071" s="8">
        <f t="shared" si="284"/>
        <v>41957.833726851852</v>
      </c>
      <c r="R3071" s="8">
        <f t="shared" si="285"/>
        <v>41987.833726851852</v>
      </c>
      <c r="S3071" t="str">
        <f t="shared" si="286"/>
        <v>theater</v>
      </c>
      <c r="T3071" t="str">
        <f t="shared" si="287"/>
        <v>spaces</v>
      </c>
    </row>
    <row r="3072" spans="1:20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282"/>
        <v>3</v>
      </c>
      <c r="P3072">
        <f t="shared" si="283"/>
        <v>20.88</v>
      </c>
      <c r="Q3072" s="8">
        <f t="shared" si="284"/>
        <v>42690.733437499999</v>
      </c>
      <c r="R3072" s="8">
        <f t="shared" si="285"/>
        <v>42711.733437499999</v>
      </c>
      <c r="S3072" t="str">
        <f t="shared" si="286"/>
        <v>theater</v>
      </c>
      <c r="T3072" t="str">
        <f t="shared" si="287"/>
        <v>spaces</v>
      </c>
    </row>
    <row r="3073" spans="1:20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282"/>
        <v>60</v>
      </c>
      <c r="P3073">
        <f t="shared" si="283"/>
        <v>61.31</v>
      </c>
      <c r="Q3073" s="8">
        <f t="shared" si="284"/>
        <v>42097.732418981483</v>
      </c>
      <c r="R3073" s="8">
        <f t="shared" si="285"/>
        <v>42115.249305555553</v>
      </c>
      <c r="S3073" t="str">
        <f t="shared" si="286"/>
        <v>theater</v>
      </c>
      <c r="T3073" t="str">
        <f t="shared" si="287"/>
        <v>spaces</v>
      </c>
    </row>
    <row r="3074" spans="1:20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282"/>
        <v>0</v>
      </c>
      <c r="P3074">
        <f t="shared" si="283"/>
        <v>1</v>
      </c>
      <c r="Q3074" s="8">
        <f t="shared" si="284"/>
        <v>42658.690532407403</v>
      </c>
      <c r="R3074" s="8">
        <f t="shared" si="285"/>
        <v>42673.073611111111</v>
      </c>
      <c r="S3074" t="str">
        <f t="shared" si="286"/>
        <v>theater</v>
      </c>
      <c r="T3074" t="str">
        <f t="shared" si="287"/>
        <v>spaces</v>
      </c>
    </row>
    <row r="3075" spans="1:20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288">ROUND(E3075/D3075*100,0)</f>
        <v>0</v>
      </c>
      <c r="P3075">
        <f t="shared" ref="P3075:P3138" si="289">ROUND(E3075/L3075,2)</f>
        <v>92.14</v>
      </c>
      <c r="Q3075" s="8">
        <f t="shared" ref="Q3075:Q3138" si="290">(((J3075/60)/60)/24)+DATE(1970,1,1)</f>
        <v>42111.684027777781</v>
      </c>
      <c r="R3075" s="8">
        <f t="shared" ref="R3075:R3138" si="291">(((I3075/60)/60)/24)+DATE(1970,1,1)</f>
        <v>42169.804861111115</v>
      </c>
      <c r="S3075" t="str">
        <f t="shared" ref="S3075:S3138" si="292">LEFT(N3075,SEARCH("/",N3075)-1)</f>
        <v>theater</v>
      </c>
      <c r="T3075" t="str">
        <f t="shared" ref="T3075:T3138" si="293">RIGHT(N3075,LEN(N3075)-SEARCH("/",N3075))</f>
        <v>spaces</v>
      </c>
    </row>
    <row r="3076" spans="1:20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288"/>
        <v>0</v>
      </c>
      <c r="P3076">
        <f t="shared" si="289"/>
        <v>7.33</v>
      </c>
      <c r="Q3076" s="8">
        <f t="shared" si="290"/>
        <v>42409.571284722217</v>
      </c>
      <c r="R3076" s="8">
        <f t="shared" si="291"/>
        <v>42439.571284722217</v>
      </c>
      <c r="S3076" t="str">
        <f t="shared" si="292"/>
        <v>theater</v>
      </c>
      <c r="T3076" t="str">
        <f t="shared" si="293"/>
        <v>spaces</v>
      </c>
    </row>
    <row r="3077" spans="1:20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288"/>
        <v>9</v>
      </c>
      <c r="P3077">
        <f t="shared" si="289"/>
        <v>64.8</v>
      </c>
      <c r="Q3077" s="8">
        <f t="shared" si="290"/>
        <v>42551.102314814809</v>
      </c>
      <c r="R3077" s="8">
        <f t="shared" si="291"/>
        <v>42601.102314814809</v>
      </c>
      <c r="S3077" t="str">
        <f t="shared" si="292"/>
        <v>theater</v>
      </c>
      <c r="T3077" t="str">
        <f t="shared" si="293"/>
        <v>spaces</v>
      </c>
    </row>
    <row r="3078" spans="1:20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288"/>
        <v>15</v>
      </c>
      <c r="P3078">
        <f t="shared" si="289"/>
        <v>30.12</v>
      </c>
      <c r="Q3078" s="8">
        <f t="shared" si="290"/>
        <v>42226.651886574073</v>
      </c>
      <c r="R3078" s="8">
        <f t="shared" si="291"/>
        <v>42286.651886574073</v>
      </c>
      <c r="S3078" t="str">
        <f t="shared" si="292"/>
        <v>theater</v>
      </c>
      <c r="T3078" t="str">
        <f t="shared" si="293"/>
        <v>spaces</v>
      </c>
    </row>
    <row r="3079" spans="1:20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288"/>
        <v>0</v>
      </c>
      <c r="P3079">
        <f t="shared" si="289"/>
        <v>52.5</v>
      </c>
      <c r="Q3079" s="8">
        <f t="shared" si="290"/>
        <v>42766.956921296296</v>
      </c>
      <c r="R3079" s="8">
        <f t="shared" si="291"/>
        <v>42796.956921296296</v>
      </c>
      <c r="S3079" t="str">
        <f t="shared" si="292"/>
        <v>theater</v>
      </c>
      <c r="T3079" t="str">
        <f t="shared" si="293"/>
        <v>spaces</v>
      </c>
    </row>
    <row r="3080" spans="1:20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288"/>
        <v>0</v>
      </c>
      <c r="P3080">
        <f t="shared" si="289"/>
        <v>23.67</v>
      </c>
      <c r="Q3080" s="8">
        <f t="shared" si="290"/>
        <v>42031.138831018514</v>
      </c>
      <c r="R3080" s="8">
        <f t="shared" si="291"/>
        <v>42061.138831018514</v>
      </c>
      <c r="S3080" t="str">
        <f t="shared" si="292"/>
        <v>theater</v>
      </c>
      <c r="T3080" t="str">
        <f t="shared" si="293"/>
        <v>spaces</v>
      </c>
    </row>
    <row r="3081" spans="1:20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288"/>
        <v>1</v>
      </c>
      <c r="P3081">
        <f t="shared" si="289"/>
        <v>415.78</v>
      </c>
      <c r="Q3081" s="8">
        <f t="shared" si="290"/>
        <v>42055.713368055556</v>
      </c>
      <c r="R3081" s="8">
        <f t="shared" si="291"/>
        <v>42085.671701388885</v>
      </c>
      <c r="S3081" t="str">
        <f t="shared" si="292"/>
        <v>theater</v>
      </c>
      <c r="T3081" t="str">
        <f t="shared" si="293"/>
        <v>spaces</v>
      </c>
    </row>
    <row r="3082" spans="1:20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288"/>
        <v>0</v>
      </c>
      <c r="P3082">
        <f t="shared" si="289"/>
        <v>53.71</v>
      </c>
      <c r="Q3082" s="8">
        <f t="shared" si="290"/>
        <v>41940.028287037036</v>
      </c>
      <c r="R3082" s="8">
        <f t="shared" si="291"/>
        <v>42000.0699537037</v>
      </c>
      <c r="S3082" t="str">
        <f t="shared" si="292"/>
        <v>theater</v>
      </c>
      <c r="T3082" t="str">
        <f t="shared" si="293"/>
        <v>spaces</v>
      </c>
    </row>
    <row r="3083" spans="1:20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288"/>
        <v>0</v>
      </c>
      <c r="P3083">
        <f t="shared" si="289"/>
        <v>420.6</v>
      </c>
      <c r="Q3083" s="8">
        <f t="shared" si="290"/>
        <v>42237.181608796294</v>
      </c>
      <c r="R3083" s="8">
        <f t="shared" si="291"/>
        <v>42267.181608796294</v>
      </c>
      <c r="S3083" t="str">
        <f t="shared" si="292"/>
        <v>theater</v>
      </c>
      <c r="T3083" t="str">
        <f t="shared" si="293"/>
        <v>spaces</v>
      </c>
    </row>
    <row r="3084" spans="1:20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288"/>
        <v>0</v>
      </c>
      <c r="P3084" t="e">
        <f t="shared" si="289"/>
        <v>#DIV/0!</v>
      </c>
      <c r="Q3084" s="8">
        <f t="shared" si="290"/>
        <v>42293.922986111109</v>
      </c>
      <c r="R3084" s="8">
        <f t="shared" si="291"/>
        <v>42323.96465277778</v>
      </c>
      <c r="S3084" t="str">
        <f t="shared" si="292"/>
        <v>theater</v>
      </c>
      <c r="T3084" t="str">
        <f t="shared" si="293"/>
        <v>spaces</v>
      </c>
    </row>
    <row r="3085" spans="1:20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288"/>
        <v>0</v>
      </c>
      <c r="P3085">
        <f t="shared" si="289"/>
        <v>18.670000000000002</v>
      </c>
      <c r="Q3085" s="8">
        <f t="shared" si="290"/>
        <v>41853.563402777778</v>
      </c>
      <c r="R3085" s="8">
        <f t="shared" si="291"/>
        <v>41883.208333333336</v>
      </c>
      <c r="S3085" t="str">
        <f t="shared" si="292"/>
        <v>theater</v>
      </c>
      <c r="T3085" t="str">
        <f t="shared" si="293"/>
        <v>spaces</v>
      </c>
    </row>
    <row r="3086" spans="1:20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288"/>
        <v>12</v>
      </c>
      <c r="P3086">
        <f t="shared" si="289"/>
        <v>78.33</v>
      </c>
      <c r="Q3086" s="8">
        <f t="shared" si="290"/>
        <v>42100.723738425921</v>
      </c>
      <c r="R3086" s="8">
        <f t="shared" si="291"/>
        <v>42129.783333333333</v>
      </c>
      <c r="S3086" t="str">
        <f t="shared" si="292"/>
        <v>theater</v>
      </c>
      <c r="T3086" t="str">
        <f t="shared" si="293"/>
        <v>spaces</v>
      </c>
    </row>
    <row r="3087" spans="1:20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288"/>
        <v>2</v>
      </c>
      <c r="P3087">
        <f t="shared" si="289"/>
        <v>67.78</v>
      </c>
      <c r="Q3087" s="8">
        <f t="shared" si="290"/>
        <v>42246.883784722217</v>
      </c>
      <c r="R3087" s="8">
        <f t="shared" si="291"/>
        <v>42276.883784722217</v>
      </c>
      <c r="S3087" t="str">
        <f t="shared" si="292"/>
        <v>theater</v>
      </c>
      <c r="T3087" t="str">
        <f t="shared" si="293"/>
        <v>spaces</v>
      </c>
    </row>
    <row r="3088" spans="1:20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288"/>
        <v>0</v>
      </c>
      <c r="P3088">
        <f t="shared" si="289"/>
        <v>16.670000000000002</v>
      </c>
      <c r="Q3088" s="8">
        <f t="shared" si="290"/>
        <v>42173.67082175926</v>
      </c>
      <c r="R3088" s="8">
        <f t="shared" si="291"/>
        <v>42233.67082175926</v>
      </c>
      <c r="S3088" t="str">
        <f t="shared" si="292"/>
        <v>theater</v>
      </c>
      <c r="T3088" t="str">
        <f t="shared" si="293"/>
        <v>spaces</v>
      </c>
    </row>
    <row r="3089" spans="1:20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288"/>
        <v>1</v>
      </c>
      <c r="P3089">
        <f t="shared" si="289"/>
        <v>62.5</v>
      </c>
      <c r="Q3089" s="8">
        <f t="shared" si="290"/>
        <v>42665.150347222225</v>
      </c>
      <c r="R3089" s="8">
        <f t="shared" si="291"/>
        <v>42725.192013888889</v>
      </c>
      <c r="S3089" t="str">
        <f t="shared" si="292"/>
        <v>theater</v>
      </c>
      <c r="T3089" t="str">
        <f t="shared" si="293"/>
        <v>spaces</v>
      </c>
    </row>
    <row r="3090" spans="1:20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288"/>
        <v>0</v>
      </c>
      <c r="P3090">
        <f t="shared" si="289"/>
        <v>42</v>
      </c>
      <c r="Q3090" s="8">
        <f t="shared" si="290"/>
        <v>41981.57230324074</v>
      </c>
      <c r="R3090" s="8">
        <f t="shared" si="291"/>
        <v>42012.570138888885</v>
      </c>
      <c r="S3090" t="str">
        <f t="shared" si="292"/>
        <v>theater</v>
      </c>
      <c r="T3090" t="str">
        <f t="shared" si="293"/>
        <v>spaces</v>
      </c>
    </row>
    <row r="3091" spans="1:20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288"/>
        <v>23</v>
      </c>
      <c r="P3091">
        <f t="shared" si="289"/>
        <v>130.09</v>
      </c>
      <c r="Q3091" s="8">
        <f t="shared" si="290"/>
        <v>42528.542627314819</v>
      </c>
      <c r="R3091" s="8">
        <f t="shared" si="291"/>
        <v>42560.082638888889</v>
      </c>
      <c r="S3091" t="str">
        <f t="shared" si="292"/>
        <v>theater</v>
      </c>
      <c r="T3091" t="str">
        <f t="shared" si="293"/>
        <v>spaces</v>
      </c>
    </row>
    <row r="3092" spans="1:20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288"/>
        <v>5</v>
      </c>
      <c r="P3092">
        <f t="shared" si="289"/>
        <v>1270.22</v>
      </c>
      <c r="Q3092" s="8">
        <f t="shared" si="290"/>
        <v>42065.818807870368</v>
      </c>
      <c r="R3092" s="8">
        <f t="shared" si="291"/>
        <v>42125.777141203704</v>
      </c>
      <c r="S3092" t="str">
        <f t="shared" si="292"/>
        <v>theater</v>
      </c>
      <c r="T3092" t="str">
        <f t="shared" si="293"/>
        <v>spaces</v>
      </c>
    </row>
    <row r="3093" spans="1:20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288"/>
        <v>16</v>
      </c>
      <c r="P3093">
        <f t="shared" si="289"/>
        <v>88.44</v>
      </c>
      <c r="Q3093" s="8">
        <f t="shared" si="290"/>
        <v>42566.948414351849</v>
      </c>
      <c r="R3093" s="8">
        <f t="shared" si="291"/>
        <v>42596.948414351849</v>
      </c>
      <c r="S3093" t="str">
        <f t="shared" si="292"/>
        <v>theater</v>
      </c>
      <c r="T3093" t="str">
        <f t="shared" si="293"/>
        <v>spaces</v>
      </c>
    </row>
    <row r="3094" spans="1:20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288"/>
        <v>1</v>
      </c>
      <c r="P3094">
        <f t="shared" si="289"/>
        <v>56.34</v>
      </c>
      <c r="Q3094" s="8">
        <f t="shared" si="290"/>
        <v>42255.619351851856</v>
      </c>
      <c r="R3094" s="8">
        <f t="shared" si="291"/>
        <v>42292.916666666672</v>
      </c>
      <c r="S3094" t="str">
        <f t="shared" si="292"/>
        <v>theater</v>
      </c>
      <c r="T3094" t="str">
        <f t="shared" si="293"/>
        <v>spaces</v>
      </c>
    </row>
    <row r="3095" spans="1:20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288"/>
        <v>23</v>
      </c>
      <c r="P3095">
        <f t="shared" si="289"/>
        <v>53.53</v>
      </c>
      <c r="Q3095" s="8">
        <f t="shared" si="290"/>
        <v>41760.909039351849</v>
      </c>
      <c r="R3095" s="8">
        <f t="shared" si="291"/>
        <v>41791.165972222225</v>
      </c>
      <c r="S3095" t="str">
        <f t="shared" si="292"/>
        <v>theater</v>
      </c>
      <c r="T3095" t="str">
        <f t="shared" si="293"/>
        <v>spaces</v>
      </c>
    </row>
    <row r="3096" spans="1:20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288"/>
        <v>0</v>
      </c>
      <c r="P3096">
        <f t="shared" si="289"/>
        <v>25</v>
      </c>
      <c r="Q3096" s="8">
        <f t="shared" si="290"/>
        <v>42207.795787037037</v>
      </c>
      <c r="R3096" s="8">
        <f t="shared" si="291"/>
        <v>42267.795787037037</v>
      </c>
      <c r="S3096" t="str">
        <f t="shared" si="292"/>
        <v>theater</v>
      </c>
      <c r="T3096" t="str">
        <f t="shared" si="293"/>
        <v>spaces</v>
      </c>
    </row>
    <row r="3097" spans="1:20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288"/>
        <v>0</v>
      </c>
      <c r="P3097">
        <f t="shared" si="289"/>
        <v>50</v>
      </c>
      <c r="Q3097" s="8">
        <f t="shared" si="290"/>
        <v>42523.025231481486</v>
      </c>
      <c r="R3097" s="8">
        <f t="shared" si="291"/>
        <v>42583.025231481486</v>
      </c>
      <c r="S3097" t="str">
        <f t="shared" si="292"/>
        <v>theater</v>
      </c>
      <c r="T3097" t="str">
        <f t="shared" si="293"/>
        <v>spaces</v>
      </c>
    </row>
    <row r="3098" spans="1:20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288"/>
        <v>4</v>
      </c>
      <c r="P3098">
        <f t="shared" si="289"/>
        <v>56.79</v>
      </c>
      <c r="Q3098" s="8">
        <f t="shared" si="290"/>
        <v>42114.825532407413</v>
      </c>
      <c r="R3098" s="8">
        <f t="shared" si="291"/>
        <v>42144.825532407413</v>
      </c>
      <c r="S3098" t="str">
        <f t="shared" si="292"/>
        <v>theater</v>
      </c>
      <c r="T3098" t="str">
        <f t="shared" si="293"/>
        <v>spaces</v>
      </c>
    </row>
    <row r="3099" spans="1:20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288"/>
        <v>17</v>
      </c>
      <c r="P3099">
        <f t="shared" si="289"/>
        <v>40.83</v>
      </c>
      <c r="Q3099" s="8">
        <f t="shared" si="290"/>
        <v>42629.503483796296</v>
      </c>
      <c r="R3099" s="8">
        <f t="shared" si="291"/>
        <v>42650.583333333328</v>
      </c>
      <c r="S3099" t="str">
        <f t="shared" si="292"/>
        <v>theater</v>
      </c>
      <c r="T3099" t="str">
        <f t="shared" si="293"/>
        <v>spaces</v>
      </c>
    </row>
    <row r="3100" spans="1:20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288"/>
        <v>4</v>
      </c>
      <c r="P3100">
        <f t="shared" si="289"/>
        <v>65.11</v>
      </c>
      <c r="Q3100" s="8">
        <f t="shared" si="290"/>
        <v>42359.792233796295</v>
      </c>
      <c r="R3100" s="8">
        <f t="shared" si="291"/>
        <v>42408.01180555555</v>
      </c>
      <c r="S3100" t="str">
        <f t="shared" si="292"/>
        <v>theater</v>
      </c>
      <c r="T3100" t="str">
        <f t="shared" si="293"/>
        <v>spaces</v>
      </c>
    </row>
    <row r="3101" spans="1:20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288"/>
        <v>14</v>
      </c>
      <c r="P3101">
        <f t="shared" si="289"/>
        <v>55.6</v>
      </c>
      <c r="Q3101" s="8">
        <f t="shared" si="290"/>
        <v>42382.189710648148</v>
      </c>
      <c r="R3101" s="8">
        <f t="shared" si="291"/>
        <v>42412.189710648148</v>
      </c>
      <c r="S3101" t="str">
        <f t="shared" si="292"/>
        <v>theater</v>
      </c>
      <c r="T3101" t="str">
        <f t="shared" si="293"/>
        <v>spaces</v>
      </c>
    </row>
    <row r="3102" spans="1:20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288"/>
        <v>15</v>
      </c>
      <c r="P3102">
        <f t="shared" si="289"/>
        <v>140.54</v>
      </c>
      <c r="Q3102" s="8">
        <f t="shared" si="290"/>
        <v>41902.622395833336</v>
      </c>
      <c r="R3102" s="8">
        <f t="shared" si="291"/>
        <v>41932.622395833336</v>
      </c>
      <c r="S3102" t="str">
        <f t="shared" si="292"/>
        <v>theater</v>
      </c>
      <c r="T3102" t="str">
        <f t="shared" si="293"/>
        <v>spaces</v>
      </c>
    </row>
    <row r="3103" spans="1:20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288"/>
        <v>12</v>
      </c>
      <c r="P3103">
        <f t="shared" si="289"/>
        <v>25</v>
      </c>
      <c r="Q3103" s="8">
        <f t="shared" si="290"/>
        <v>42171.383530092593</v>
      </c>
      <c r="R3103" s="8">
        <f t="shared" si="291"/>
        <v>42201.330555555556</v>
      </c>
      <c r="S3103" t="str">
        <f t="shared" si="292"/>
        <v>theater</v>
      </c>
      <c r="T3103" t="str">
        <f t="shared" si="293"/>
        <v>spaces</v>
      </c>
    </row>
    <row r="3104" spans="1:20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288"/>
        <v>39</v>
      </c>
      <c r="P3104">
        <f t="shared" si="289"/>
        <v>69.53</v>
      </c>
      <c r="Q3104" s="8">
        <f t="shared" si="290"/>
        <v>42555.340486111112</v>
      </c>
      <c r="R3104" s="8">
        <f t="shared" si="291"/>
        <v>42605.340486111112</v>
      </c>
      <c r="S3104" t="str">
        <f t="shared" si="292"/>
        <v>theater</v>
      </c>
      <c r="T3104" t="str">
        <f t="shared" si="293"/>
        <v>spaces</v>
      </c>
    </row>
    <row r="3105" spans="1:20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288"/>
        <v>0</v>
      </c>
      <c r="P3105">
        <f t="shared" si="289"/>
        <v>5.5</v>
      </c>
      <c r="Q3105" s="8">
        <f t="shared" si="290"/>
        <v>42107.156319444446</v>
      </c>
      <c r="R3105" s="8">
        <f t="shared" si="291"/>
        <v>42167.156319444446</v>
      </c>
      <c r="S3105" t="str">
        <f t="shared" si="292"/>
        <v>theater</v>
      </c>
      <c r="T3105" t="str">
        <f t="shared" si="293"/>
        <v>spaces</v>
      </c>
    </row>
    <row r="3106" spans="1:20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288"/>
        <v>30</v>
      </c>
      <c r="P3106">
        <f t="shared" si="289"/>
        <v>237</v>
      </c>
      <c r="Q3106" s="8">
        <f t="shared" si="290"/>
        <v>42006.908692129626</v>
      </c>
      <c r="R3106" s="8">
        <f t="shared" si="291"/>
        <v>42038.083333333328</v>
      </c>
      <c r="S3106" t="str">
        <f t="shared" si="292"/>
        <v>theater</v>
      </c>
      <c r="T3106" t="str">
        <f t="shared" si="293"/>
        <v>spaces</v>
      </c>
    </row>
    <row r="3107" spans="1:20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288"/>
        <v>42</v>
      </c>
      <c r="P3107">
        <f t="shared" si="289"/>
        <v>79.87</v>
      </c>
      <c r="Q3107" s="8">
        <f t="shared" si="290"/>
        <v>41876.718935185185</v>
      </c>
      <c r="R3107" s="8">
        <f t="shared" si="291"/>
        <v>41931.208333333336</v>
      </c>
      <c r="S3107" t="str">
        <f t="shared" si="292"/>
        <v>theater</v>
      </c>
      <c r="T3107" t="str">
        <f t="shared" si="293"/>
        <v>spaces</v>
      </c>
    </row>
    <row r="3108" spans="1:20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288"/>
        <v>4</v>
      </c>
      <c r="P3108">
        <f t="shared" si="289"/>
        <v>10.25</v>
      </c>
      <c r="Q3108" s="8">
        <f t="shared" si="290"/>
        <v>42241.429120370376</v>
      </c>
      <c r="R3108" s="8">
        <f t="shared" si="291"/>
        <v>42263.916666666672</v>
      </c>
      <c r="S3108" t="str">
        <f t="shared" si="292"/>
        <v>theater</v>
      </c>
      <c r="T3108" t="str">
        <f t="shared" si="293"/>
        <v>spaces</v>
      </c>
    </row>
    <row r="3109" spans="1:20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288"/>
        <v>20</v>
      </c>
      <c r="P3109">
        <f t="shared" si="289"/>
        <v>272.58999999999997</v>
      </c>
      <c r="Q3109" s="8">
        <f t="shared" si="290"/>
        <v>42128.814247685179</v>
      </c>
      <c r="R3109" s="8">
        <f t="shared" si="291"/>
        <v>42135.814247685179</v>
      </c>
      <c r="S3109" t="str">
        <f t="shared" si="292"/>
        <v>theater</v>
      </c>
      <c r="T3109" t="str">
        <f t="shared" si="293"/>
        <v>spaces</v>
      </c>
    </row>
    <row r="3110" spans="1:20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288"/>
        <v>0</v>
      </c>
      <c r="P3110">
        <f t="shared" si="289"/>
        <v>13</v>
      </c>
      <c r="Q3110" s="8">
        <f t="shared" si="290"/>
        <v>42062.680486111116</v>
      </c>
      <c r="R3110" s="8">
        <f t="shared" si="291"/>
        <v>42122.638819444444</v>
      </c>
      <c r="S3110" t="str">
        <f t="shared" si="292"/>
        <v>theater</v>
      </c>
      <c r="T3110" t="str">
        <f t="shared" si="293"/>
        <v>spaces</v>
      </c>
    </row>
    <row r="3111" spans="1:20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288"/>
        <v>25</v>
      </c>
      <c r="P3111">
        <f t="shared" si="289"/>
        <v>58.18</v>
      </c>
      <c r="Q3111" s="8">
        <f t="shared" si="290"/>
        <v>41844.125115740739</v>
      </c>
      <c r="R3111" s="8">
        <f t="shared" si="291"/>
        <v>41879.125115740739</v>
      </c>
      <c r="S3111" t="str">
        <f t="shared" si="292"/>
        <v>theater</v>
      </c>
      <c r="T3111" t="str">
        <f t="shared" si="293"/>
        <v>spaces</v>
      </c>
    </row>
    <row r="3112" spans="1:20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288"/>
        <v>0</v>
      </c>
      <c r="P3112">
        <f t="shared" si="289"/>
        <v>10</v>
      </c>
      <c r="Q3112" s="8">
        <f t="shared" si="290"/>
        <v>42745.031469907408</v>
      </c>
      <c r="R3112" s="8">
        <f t="shared" si="291"/>
        <v>42785.031469907408</v>
      </c>
      <c r="S3112" t="str">
        <f t="shared" si="292"/>
        <v>theater</v>
      </c>
      <c r="T3112" t="str">
        <f t="shared" si="293"/>
        <v>spaces</v>
      </c>
    </row>
    <row r="3113" spans="1:20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288"/>
        <v>27</v>
      </c>
      <c r="P3113">
        <f t="shared" si="289"/>
        <v>70.11</v>
      </c>
      <c r="Q3113" s="8">
        <f t="shared" si="290"/>
        <v>41885.595138888886</v>
      </c>
      <c r="R3113" s="8">
        <f t="shared" si="291"/>
        <v>41916.595138888886</v>
      </c>
      <c r="S3113" t="str">
        <f t="shared" si="292"/>
        <v>theater</v>
      </c>
      <c r="T3113" t="str">
        <f t="shared" si="293"/>
        <v>spaces</v>
      </c>
    </row>
    <row r="3114" spans="1:20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288"/>
        <v>5</v>
      </c>
      <c r="P3114">
        <f t="shared" si="289"/>
        <v>57.89</v>
      </c>
      <c r="Q3114" s="8">
        <f t="shared" si="290"/>
        <v>42615.121921296297</v>
      </c>
      <c r="R3114" s="8">
        <f t="shared" si="291"/>
        <v>42675.121921296297</v>
      </c>
      <c r="S3114" t="str">
        <f t="shared" si="292"/>
        <v>theater</v>
      </c>
      <c r="T3114" t="str">
        <f t="shared" si="293"/>
        <v>spaces</v>
      </c>
    </row>
    <row r="3115" spans="1:20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288"/>
        <v>4</v>
      </c>
      <c r="P3115">
        <f t="shared" si="289"/>
        <v>125.27</v>
      </c>
      <c r="Q3115" s="8">
        <f t="shared" si="290"/>
        <v>42081.731273148151</v>
      </c>
      <c r="R3115" s="8">
        <f t="shared" si="291"/>
        <v>42111.731273148151</v>
      </c>
      <c r="S3115" t="str">
        <f t="shared" si="292"/>
        <v>theater</v>
      </c>
      <c r="T3115" t="str">
        <f t="shared" si="293"/>
        <v>spaces</v>
      </c>
    </row>
    <row r="3116" spans="1:20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288"/>
        <v>0</v>
      </c>
      <c r="P3116" t="e">
        <f t="shared" si="289"/>
        <v>#DIV/0!</v>
      </c>
      <c r="Q3116" s="8">
        <f t="shared" si="290"/>
        <v>41843.632523148146</v>
      </c>
      <c r="R3116" s="8">
        <f t="shared" si="291"/>
        <v>41903.632523148146</v>
      </c>
      <c r="S3116" t="str">
        <f t="shared" si="292"/>
        <v>theater</v>
      </c>
      <c r="T3116" t="str">
        <f t="shared" si="293"/>
        <v>spaces</v>
      </c>
    </row>
    <row r="3117" spans="1:20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288"/>
        <v>3</v>
      </c>
      <c r="P3117">
        <f t="shared" si="289"/>
        <v>300</v>
      </c>
      <c r="Q3117" s="8">
        <f t="shared" si="290"/>
        <v>42496.447071759263</v>
      </c>
      <c r="R3117" s="8">
        <f t="shared" si="291"/>
        <v>42526.447071759263</v>
      </c>
      <c r="S3117" t="str">
        <f t="shared" si="292"/>
        <v>theater</v>
      </c>
      <c r="T3117" t="str">
        <f t="shared" si="293"/>
        <v>spaces</v>
      </c>
    </row>
    <row r="3118" spans="1:20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288"/>
        <v>57</v>
      </c>
      <c r="P3118">
        <f t="shared" si="289"/>
        <v>43</v>
      </c>
      <c r="Q3118" s="8">
        <f t="shared" si="290"/>
        <v>42081.515335648146</v>
      </c>
      <c r="R3118" s="8">
        <f t="shared" si="291"/>
        <v>42095.515335648146</v>
      </c>
      <c r="S3118" t="str">
        <f t="shared" si="292"/>
        <v>theater</v>
      </c>
      <c r="T3118" t="str">
        <f t="shared" si="293"/>
        <v>spaces</v>
      </c>
    </row>
    <row r="3119" spans="1:20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288"/>
        <v>0</v>
      </c>
      <c r="P3119">
        <f t="shared" si="289"/>
        <v>1</v>
      </c>
      <c r="Q3119" s="8">
        <f t="shared" si="290"/>
        <v>42509.374537037031</v>
      </c>
      <c r="R3119" s="8">
        <f t="shared" si="291"/>
        <v>42517.55</v>
      </c>
      <c r="S3119" t="str">
        <f t="shared" si="292"/>
        <v>theater</v>
      </c>
      <c r="T3119" t="str">
        <f t="shared" si="293"/>
        <v>spaces</v>
      </c>
    </row>
    <row r="3120" spans="1:20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288"/>
        <v>0</v>
      </c>
      <c r="P3120">
        <f t="shared" si="289"/>
        <v>775</v>
      </c>
      <c r="Q3120" s="8">
        <f t="shared" si="290"/>
        <v>42534.649571759262</v>
      </c>
      <c r="R3120" s="8">
        <f t="shared" si="291"/>
        <v>42553.649571759262</v>
      </c>
      <c r="S3120" t="str">
        <f t="shared" si="292"/>
        <v>theater</v>
      </c>
      <c r="T3120" t="str">
        <f t="shared" si="293"/>
        <v>spaces</v>
      </c>
    </row>
    <row r="3121" spans="1:20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288"/>
        <v>0</v>
      </c>
      <c r="P3121">
        <f t="shared" si="289"/>
        <v>5</v>
      </c>
      <c r="Q3121" s="8">
        <f t="shared" si="290"/>
        <v>42060.04550925926</v>
      </c>
      <c r="R3121" s="8">
        <f t="shared" si="291"/>
        <v>42090.003842592589</v>
      </c>
      <c r="S3121" t="str">
        <f t="shared" si="292"/>
        <v>theater</v>
      </c>
      <c r="T3121" t="str">
        <f t="shared" si="293"/>
        <v>spaces</v>
      </c>
    </row>
    <row r="3122" spans="1:20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288"/>
        <v>0</v>
      </c>
      <c r="P3122">
        <f t="shared" si="289"/>
        <v>12.8</v>
      </c>
      <c r="Q3122" s="8">
        <f t="shared" si="290"/>
        <v>42435.942083333335</v>
      </c>
      <c r="R3122" s="8">
        <f t="shared" si="291"/>
        <v>42495.900416666671</v>
      </c>
      <c r="S3122" t="str">
        <f t="shared" si="292"/>
        <v>theater</v>
      </c>
      <c r="T3122" t="str">
        <f t="shared" si="293"/>
        <v>spaces</v>
      </c>
    </row>
    <row r="3123" spans="1:20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288"/>
        <v>1</v>
      </c>
      <c r="P3123">
        <f t="shared" si="289"/>
        <v>10</v>
      </c>
      <c r="Q3123" s="8">
        <f t="shared" si="290"/>
        <v>41848.679803240739</v>
      </c>
      <c r="R3123" s="8">
        <f t="shared" si="291"/>
        <v>41908.679803240739</v>
      </c>
      <c r="S3123" t="str">
        <f t="shared" si="292"/>
        <v>theater</v>
      </c>
      <c r="T3123" t="str">
        <f t="shared" si="293"/>
        <v>spaces</v>
      </c>
    </row>
    <row r="3124" spans="1:20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288"/>
        <v>58</v>
      </c>
      <c r="P3124">
        <f t="shared" si="289"/>
        <v>58</v>
      </c>
      <c r="Q3124" s="8">
        <f t="shared" si="290"/>
        <v>42678.932083333333</v>
      </c>
      <c r="R3124" s="8">
        <f t="shared" si="291"/>
        <v>42683.973750000005</v>
      </c>
      <c r="S3124" t="str">
        <f t="shared" si="292"/>
        <v>theater</v>
      </c>
      <c r="T3124" t="str">
        <f t="shared" si="293"/>
        <v>spaces</v>
      </c>
    </row>
    <row r="3125" spans="1:20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288"/>
        <v>68</v>
      </c>
      <c r="P3125">
        <f t="shared" si="289"/>
        <v>244.8</v>
      </c>
      <c r="Q3125" s="8">
        <f t="shared" si="290"/>
        <v>42530.993032407408</v>
      </c>
      <c r="R3125" s="8">
        <f t="shared" si="291"/>
        <v>42560.993032407408</v>
      </c>
      <c r="S3125" t="str">
        <f t="shared" si="292"/>
        <v>theater</v>
      </c>
      <c r="T3125" t="str">
        <f t="shared" si="293"/>
        <v>spaces</v>
      </c>
    </row>
    <row r="3126" spans="1:20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288"/>
        <v>0</v>
      </c>
      <c r="P3126">
        <f t="shared" si="289"/>
        <v>6.5</v>
      </c>
      <c r="Q3126" s="8">
        <f t="shared" si="290"/>
        <v>41977.780104166668</v>
      </c>
      <c r="R3126" s="8">
        <f t="shared" si="291"/>
        <v>42037.780104166668</v>
      </c>
      <c r="S3126" t="str">
        <f t="shared" si="292"/>
        <v>theater</v>
      </c>
      <c r="T3126" t="str">
        <f t="shared" si="293"/>
        <v>spaces</v>
      </c>
    </row>
    <row r="3127" spans="1:20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288"/>
        <v>0</v>
      </c>
      <c r="P3127" t="e">
        <f t="shared" si="289"/>
        <v>#DIV/0!</v>
      </c>
      <c r="Q3127" s="8">
        <f t="shared" si="290"/>
        <v>42346.20685185185</v>
      </c>
      <c r="R3127" s="8">
        <f t="shared" si="291"/>
        <v>42376.20685185185</v>
      </c>
      <c r="S3127" t="str">
        <f t="shared" si="292"/>
        <v>theater</v>
      </c>
      <c r="T3127" t="str">
        <f t="shared" si="293"/>
        <v>spaces</v>
      </c>
    </row>
    <row r="3128" spans="1:20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288"/>
        <v>4</v>
      </c>
      <c r="P3128">
        <f t="shared" si="289"/>
        <v>61.18</v>
      </c>
      <c r="Q3128" s="8">
        <f t="shared" si="290"/>
        <v>42427.01807870371</v>
      </c>
      <c r="R3128" s="8">
        <f t="shared" si="291"/>
        <v>42456.976412037038</v>
      </c>
      <c r="S3128" t="str">
        <f t="shared" si="292"/>
        <v>theater</v>
      </c>
      <c r="T3128" t="str">
        <f t="shared" si="293"/>
        <v>spaces</v>
      </c>
    </row>
    <row r="3129" spans="1:20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288"/>
        <v>0</v>
      </c>
      <c r="P3129" t="e">
        <f t="shared" si="289"/>
        <v>#DIV/0!</v>
      </c>
      <c r="Q3129" s="8">
        <f t="shared" si="290"/>
        <v>42034.856817129628</v>
      </c>
      <c r="R3129" s="8">
        <f t="shared" si="291"/>
        <v>42064.856817129628</v>
      </c>
      <c r="S3129" t="str">
        <f t="shared" si="292"/>
        <v>theater</v>
      </c>
      <c r="T3129" t="str">
        <f t="shared" si="293"/>
        <v>spaces</v>
      </c>
    </row>
    <row r="3130" spans="1:20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288"/>
        <v>109</v>
      </c>
      <c r="P3130">
        <f t="shared" si="289"/>
        <v>139.24</v>
      </c>
      <c r="Q3130" s="8">
        <f t="shared" si="290"/>
        <v>42780.825706018513</v>
      </c>
      <c r="R3130" s="8">
        <f t="shared" si="291"/>
        <v>42810.784039351856</v>
      </c>
      <c r="S3130" t="str">
        <f t="shared" si="292"/>
        <v>theater</v>
      </c>
      <c r="T3130" t="str">
        <f t="shared" si="293"/>
        <v>plays</v>
      </c>
    </row>
    <row r="3131" spans="1:20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288"/>
        <v>1</v>
      </c>
      <c r="P3131">
        <f t="shared" si="289"/>
        <v>10</v>
      </c>
      <c r="Q3131" s="8">
        <f t="shared" si="290"/>
        <v>42803.842812499999</v>
      </c>
      <c r="R3131" s="8">
        <f t="shared" si="291"/>
        <v>42843.801145833335</v>
      </c>
      <c r="S3131" t="str">
        <f t="shared" si="292"/>
        <v>theater</v>
      </c>
      <c r="T3131" t="str">
        <f t="shared" si="293"/>
        <v>plays</v>
      </c>
    </row>
    <row r="3132" spans="1:20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288"/>
        <v>4</v>
      </c>
      <c r="P3132">
        <f t="shared" si="289"/>
        <v>93.75</v>
      </c>
      <c r="Q3132" s="8">
        <f t="shared" si="290"/>
        <v>42808.640231481477</v>
      </c>
      <c r="R3132" s="8">
        <f t="shared" si="291"/>
        <v>42839.207638888889</v>
      </c>
      <c r="S3132" t="str">
        <f t="shared" si="292"/>
        <v>theater</v>
      </c>
      <c r="T3132" t="str">
        <f t="shared" si="293"/>
        <v>plays</v>
      </c>
    </row>
    <row r="3133" spans="1:20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288"/>
        <v>16</v>
      </c>
      <c r="P3133">
        <f t="shared" si="289"/>
        <v>53.75</v>
      </c>
      <c r="Q3133" s="8">
        <f t="shared" si="290"/>
        <v>42803.579224537039</v>
      </c>
      <c r="R3133" s="8">
        <f t="shared" si="291"/>
        <v>42833.537557870368</v>
      </c>
      <c r="S3133" t="str">
        <f t="shared" si="292"/>
        <v>theater</v>
      </c>
      <c r="T3133" t="str">
        <f t="shared" si="293"/>
        <v>plays</v>
      </c>
    </row>
    <row r="3134" spans="1:20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288"/>
        <v>0</v>
      </c>
      <c r="P3134">
        <f t="shared" si="289"/>
        <v>10</v>
      </c>
      <c r="Q3134" s="8">
        <f t="shared" si="290"/>
        <v>42786.350231481483</v>
      </c>
      <c r="R3134" s="8">
        <f t="shared" si="291"/>
        <v>42846.308564814812</v>
      </c>
      <c r="S3134" t="str">
        <f t="shared" si="292"/>
        <v>theater</v>
      </c>
      <c r="T3134" t="str">
        <f t="shared" si="293"/>
        <v>plays</v>
      </c>
    </row>
    <row r="3135" spans="1:20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288"/>
        <v>108</v>
      </c>
      <c r="P3135">
        <f t="shared" si="289"/>
        <v>33.75</v>
      </c>
      <c r="Q3135" s="8">
        <f t="shared" si="290"/>
        <v>42788.565208333333</v>
      </c>
      <c r="R3135" s="8">
        <f t="shared" si="291"/>
        <v>42818.523541666669</v>
      </c>
      <c r="S3135" t="str">
        <f t="shared" si="292"/>
        <v>theater</v>
      </c>
      <c r="T3135" t="str">
        <f t="shared" si="293"/>
        <v>plays</v>
      </c>
    </row>
    <row r="3136" spans="1:20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288"/>
        <v>23</v>
      </c>
      <c r="P3136">
        <f t="shared" si="289"/>
        <v>18.75</v>
      </c>
      <c r="Q3136" s="8">
        <f t="shared" si="290"/>
        <v>42800.720127314817</v>
      </c>
      <c r="R3136" s="8">
        <f t="shared" si="291"/>
        <v>42821.678460648152</v>
      </c>
      <c r="S3136" t="str">
        <f t="shared" si="292"/>
        <v>theater</v>
      </c>
      <c r="T3136" t="str">
        <f t="shared" si="293"/>
        <v>plays</v>
      </c>
    </row>
    <row r="3137" spans="1:20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288"/>
        <v>21</v>
      </c>
      <c r="P3137">
        <f t="shared" si="289"/>
        <v>23.14</v>
      </c>
      <c r="Q3137" s="8">
        <f t="shared" si="290"/>
        <v>42807.151863425926</v>
      </c>
      <c r="R3137" s="8">
        <f t="shared" si="291"/>
        <v>42829.151863425926</v>
      </c>
      <c r="S3137" t="str">
        <f t="shared" si="292"/>
        <v>theater</v>
      </c>
      <c r="T3137" t="str">
        <f t="shared" si="293"/>
        <v>plays</v>
      </c>
    </row>
    <row r="3138" spans="1:20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288"/>
        <v>128</v>
      </c>
      <c r="P3138">
        <f t="shared" si="289"/>
        <v>29.05</v>
      </c>
      <c r="Q3138" s="8">
        <f t="shared" si="290"/>
        <v>42789.462430555555</v>
      </c>
      <c r="R3138" s="8">
        <f t="shared" si="291"/>
        <v>42825.957638888889</v>
      </c>
      <c r="S3138" t="str">
        <f t="shared" si="292"/>
        <v>theater</v>
      </c>
      <c r="T3138" t="str">
        <f t="shared" si="293"/>
        <v>plays</v>
      </c>
    </row>
    <row r="3139" spans="1:20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294">ROUND(E3139/D3139*100,0)</f>
        <v>3</v>
      </c>
      <c r="P3139">
        <f t="shared" ref="P3139:P3202" si="295">ROUND(E3139/L3139,2)</f>
        <v>50</v>
      </c>
      <c r="Q3139" s="8">
        <f t="shared" ref="Q3139:Q3202" si="296">(((J3139/60)/60)/24)+DATE(1970,1,1)</f>
        <v>42807.885057870371</v>
      </c>
      <c r="R3139" s="8">
        <f t="shared" ref="R3139:R3202" si="297">(((I3139/60)/60)/24)+DATE(1970,1,1)</f>
        <v>42858.8</v>
      </c>
      <c r="S3139" t="str">
        <f t="shared" ref="S3139:S3202" si="298">LEFT(N3139,SEARCH("/",N3139)-1)</f>
        <v>theater</v>
      </c>
      <c r="T3139" t="str">
        <f t="shared" ref="T3139:T3202" si="299">RIGHT(N3139,LEN(N3139)-SEARCH("/",N3139))</f>
        <v>plays</v>
      </c>
    </row>
    <row r="3140" spans="1:20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294"/>
        <v>0</v>
      </c>
      <c r="P3140" t="e">
        <f t="shared" si="295"/>
        <v>#DIV/0!</v>
      </c>
      <c r="Q3140" s="8">
        <f t="shared" si="296"/>
        <v>42809.645914351851</v>
      </c>
      <c r="R3140" s="8">
        <f t="shared" si="297"/>
        <v>42828.645914351851</v>
      </c>
      <c r="S3140" t="str">
        <f t="shared" si="298"/>
        <v>theater</v>
      </c>
      <c r="T3140" t="str">
        <f t="shared" si="299"/>
        <v>plays</v>
      </c>
    </row>
    <row r="3141" spans="1:20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294"/>
        <v>5</v>
      </c>
      <c r="P3141">
        <f t="shared" si="295"/>
        <v>450</v>
      </c>
      <c r="Q3141" s="8">
        <f t="shared" si="296"/>
        <v>42785.270370370374</v>
      </c>
      <c r="R3141" s="8">
        <f t="shared" si="297"/>
        <v>42819.189583333333</v>
      </c>
      <c r="S3141" t="str">
        <f t="shared" si="298"/>
        <v>theater</v>
      </c>
      <c r="T3141" t="str">
        <f t="shared" si="299"/>
        <v>plays</v>
      </c>
    </row>
    <row r="3142" spans="1:20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294"/>
        <v>1</v>
      </c>
      <c r="P3142">
        <f t="shared" si="295"/>
        <v>24</v>
      </c>
      <c r="Q3142" s="8">
        <f t="shared" si="296"/>
        <v>42802.718784722223</v>
      </c>
      <c r="R3142" s="8">
        <f t="shared" si="297"/>
        <v>42832.677118055552</v>
      </c>
      <c r="S3142" t="str">
        <f t="shared" si="298"/>
        <v>theater</v>
      </c>
      <c r="T3142" t="str">
        <f t="shared" si="299"/>
        <v>plays</v>
      </c>
    </row>
    <row r="3143" spans="1:20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294"/>
        <v>52</v>
      </c>
      <c r="P3143">
        <f t="shared" si="295"/>
        <v>32.25</v>
      </c>
      <c r="Q3143" s="8">
        <f t="shared" si="296"/>
        <v>42800.753333333334</v>
      </c>
      <c r="R3143" s="8">
        <f t="shared" si="297"/>
        <v>42841.833333333328</v>
      </c>
      <c r="S3143" t="str">
        <f t="shared" si="298"/>
        <v>theater</v>
      </c>
      <c r="T3143" t="str">
        <f t="shared" si="299"/>
        <v>plays</v>
      </c>
    </row>
    <row r="3144" spans="1:20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294"/>
        <v>2</v>
      </c>
      <c r="P3144">
        <f t="shared" si="295"/>
        <v>15</v>
      </c>
      <c r="Q3144" s="8">
        <f t="shared" si="296"/>
        <v>42783.513182870374</v>
      </c>
      <c r="R3144" s="8">
        <f t="shared" si="297"/>
        <v>42813.471516203703</v>
      </c>
      <c r="S3144" t="str">
        <f t="shared" si="298"/>
        <v>theater</v>
      </c>
      <c r="T3144" t="str">
        <f t="shared" si="299"/>
        <v>plays</v>
      </c>
    </row>
    <row r="3145" spans="1:20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294"/>
        <v>0</v>
      </c>
      <c r="P3145" t="e">
        <f t="shared" si="295"/>
        <v>#DIV/0!</v>
      </c>
      <c r="Q3145" s="8">
        <f t="shared" si="296"/>
        <v>42808.358287037037</v>
      </c>
      <c r="R3145" s="8">
        <f t="shared" si="297"/>
        <v>42834.358287037037</v>
      </c>
      <c r="S3145" t="str">
        <f t="shared" si="298"/>
        <v>theater</v>
      </c>
      <c r="T3145" t="str">
        <f t="shared" si="299"/>
        <v>plays</v>
      </c>
    </row>
    <row r="3146" spans="1:20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294"/>
        <v>75</v>
      </c>
      <c r="P3146">
        <f t="shared" si="295"/>
        <v>251.33</v>
      </c>
      <c r="Q3146" s="8">
        <f t="shared" si="296"/>
        <v>42796.538275462968</v>
      </c>
      <c r="R3146" s="8">
        <f t="shared" si="297"/>
        <v>42813.25</v>
      </c>
      <c r="S3146" t="str">
        <f t="shared" si="298"/>
        <v>theater</v>
      </c>
      <c r="T3146" t="str">
        <f t="shared" si="299"/>
        <v>plays</v>
      </c>
    </row>
    <row r="3147" spans="1:20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294"/>
        <v>0</v>
      </c>
      <c r="P3147" t="e">
        <f t="shared" si="295"/>
        <v>#DIV/0!</v>
      </c>
      <c r="Q3147" s="8">
        <f t="shared" si="296"/>
        <v>42762.040902777779</v>
      </c>
      <c r="R3147" s="8">
        <f t="shared" si="297"/>
        <v>42821.999236111107</v>
      </c>
      <c r="S3147" t="str">
        <f t="shared" si="298"/>
        <v>theater</v>
      </c>
      <c r="T3147" t="str">
        <f t="shared" si="299"/>
        <v>plays</v>
      </c>
    </row>
    <row r="3148" spans="1:20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294"/>
        <v>11</v>
      </c>
      <c r="P3148">
        <f t="shared" si="295"/>
        <v>437.5</v>
      </c>
      <c r="Q3148" s="8">
        <f t="shared" si="296"/>
        <v>42796.682476851856</v>
      </c>
      <c r="R3148" s="8">
        <f t="shared" si="297"/>
        <v>42841.640810185185</v>
      </c>
      <c r="S3148" t="str">
        <f t="shared" si="298"/>
        <v>theater</v>
      </c>
      <c r="T3148" t="str">
        <f t="shared" si="299"/>
        <v>plays</v>
      </c>
    </row>
    <row r="3149" spans="1:20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294"/>
        <v>118</v>
      </c>
      <c r="P3149">
        <f t="shared" si="295"/>
        <v>110.35</v>
      </c>
      <c r="Q3149" s="8">
        <f t="shared" si="296"/>
        <v>41909.969386574077</v>
      </c>
      <c r="R3149" s="8">
        <f t="shared" si="297"/>
        <v>41950.011053240742</v>
      </c>
      <c r="S3149" t="str">
        <f t="shared" si="298"/>
        <v>theater</v>
      </c>
      <c r="T3149" t="str">
        <f t="shared" si="299"/>
        <v>plays</v>
      </c>
    </row>
    <row r="3150" spans="1:20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294"/>
        <v>131</v>
      </c>
      <c r="P3150">
        <f t="shared" si="295"/>
        <v>41.42</v>
      </c>
      <c r="Q3150" s="8">
        <f t="shared" si="296"/>
        <v>41891.665324074071</v>
      </c>
      <c r="R3150" s="8">
        <f t="shared" si="297"/>
        <v>41913.166666666664</v>
      </c>
      <c r="S3150" t="str">
        <f t="shared" si="298"/>
        <v>theater</v>
      </c>
      <c r="T3150" t="str">
        <f t="shared" si="299"/>
        <v>plays</v>
      </c>
    </row>
    <row r="3151" spans="1:20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294"/>
        <v>104</v>
      </c>
      <c r="P3151">
        <f t="shared" si="295"/>
        <v>52</v>
      </c>
      <c r="Q3151" s="8">
        <f t="shared" si="296"/>
        <v>41226.017361111109</v>
      </c>
      <c r="R3151" s="8">
        <f t="shared" si="297"/>
        <v>41250.083333333336</v>
      </c>
      <c r="S3151" t="str">
        <f t="shared" si="298"/>
        <v>theater</v>
      </c>
      <c r="T3151" t="str">
        <f t="shared" si="299"/>
        <v>plays</v>
      </c>
    </row>
    <row r="3152" spans="1:20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294"/>
        <v>101</v>
      </c>
      <c r="P3152">
        <f t="shared" si="295"/>
        <v>33.99</v>
      </c>
      <c r="Q3152" s="8">
        <f t="shared" si="296"/>
        <v>40478.263923611114</v>
      </c>
      <c r="R3152" s="8">
        <f t="shared" si="297"/>
        <v>40568.166666666664</v>
      </c>
      <c r="S3152" t="str">
        <f t="shared" si="298"/>
        <v>theater</v>
      </c>
      <c r="T3152" t="str">
        <f t="shared" si="299"/>
        <v>plays</v>
      </c>
    </row>
    <row r="3153" spans="1:20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294"/>
        <v>100</v>
      </c>
      <c r="P3153">
        <f t="shared" si="295"/>
        <v>103.35</v>
      </c>
      <c r="Q3153" s="8">
        <f t="shared" si="296"/>
        <v>41862.83997685185</v>
      </c>
      <c r="R3153" s="8">
        <f t="shared" si="297"/>
        <v>41892.83997685185</v>
      </c>
      <c r="S3153" t="str">
        <f t="shared" si="298"/>
        <v>theater</v>
      </c>
      <c r="T3153" t="str">
        <f t="shared" si="299"/>
        <v>plays</v>
      </c>
    </row>
    <row r="3154" spans="1:20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294"/>
        <v>106</v>
      </c>
      <c r="P3154">
        <f t="shared" si="295"/>
        <v>34.79</v>
      </c>
      <c r="Q3154" s="8">
        <f t="shared" si="296"/>
        <v>41550.867673611108</v>
      </c>
      <c r="R3154" s="8">
        <f t="shared" si="297"/>
        <v>41580.867673611108</v>
      </c>
      <c r="S3154" t="str">
        <f t="shared" si="298"/>
        <v>theater</v>
      </c>
      <c r="T3154" t="str">
        <f t="shared" si="299"/>
        <v>plays</v>
      </c>
    </row>
    <row r="3155" spans="1:20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294"/>
        <v>336</v>
      </c>
      <c r="P3155">
        <f t="shared" si="295"/>
        <v>41.77</v>
      </c>
      <c r="Q3155" s="8">
        <f t="shared" si="296"/>
        <v>40633.154363425929</v>
      </c>
      <c r="R3155" s="8">
        <f t="shared" si="297"/>
        <v>40664.207638888889</v>
      </c>
      <c r="S3155" t="str">
        <f t="shared" si="298"/>
        <v>theater</v>
      </c>
      <c r="T3155" t="str">
        <f t="shared" si="299"/>
        <v>plays</v>
      </c>
    </row>
    <row r="3156" spans="1:20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294"/>
        <v>113</v>
      </c>
      <c r="P3156">
        <f t="shared" si="295"/>
        <v>64.27</v>
      </c>
      <c r="Q3156" s="8">
        <f t="shared" si="296"/>
        <v>40970.875671296293</v>
      </c>
      <c r="R3156" s="8">
        <f t="shared" si="297"/>
        <v>41000.834004629629</v>
      </c>
      <c r="S3156" t="str">
        <f t="shared" si="298"/>
        <v>theater</v>
      </c>
      <c r="T3156" t="str">
        <f t="shared" si="299"/>
        <v>plays</v>
      </c>
    </row>
    <row r="3157" spans="1:20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294"/>
        <v>189</v>
      </c>
      <c r="P3157">
        <f t="shared" si="295"/>
        <v>31.21</v>
      </c>
      <c r="Q3157" s="8">
        <f t="shared" si="296"/>
        <v>41233.499131944445</v>
      </c>
      <c r="R3157" s="8">
        <f t="shared" si="297"/>
        <v>41263.499131944445</v>
      </c>
      <c r="S3157" t="str">
        <f t="shared" si="298"/>
        <v>theater</v>
      </c>
      <c r="T3157" t="str">
        <f t="shared" si="299"/>
        <v>plays</v>
      </c>
    </row>
    <row r="3158" spans="1:20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294"/>
        <v>102</v>
      </c>
      <c r="P3158">
        <f t="shared" si="295"/>
        <v>62.92</v>
      </c>
      <c r="Q3158" s="8">
        <f t="shared" si="296"/>
        <v>41026.953055555554</v>
      </c>
      <c r="R3158" s="8">
        <f t="shared" si="297"/>
        <v>41061.953055555554</v>
      </c>
      <c r="S3158" t="str">
        <f t="shared" si="298"/>
        <v>theater</v>
      </c>
      <c r="T3158" t="str">
        <f t="shared" si="299"/>
        <v>plays</v>
      </c>
    </row>
    <row r="3159" spans="1:20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294"/>
        <v>101</v>
      </c>
      <c r="P3159">
        <f t="shared" si="295"/>
        <v>98.54</v>
      </c>
      <c r="Q3159" s="8">
        <f t="shared" si="296"/>
        <v>41829.788252314815</v>
      </c>
      <c r="R3159" s="8">
        <f t="shared" si="297"/>
        <v>41839.208333333336</v>
      </c>
      <c r="S3159" t="str">
        <f t="shared" si="298"/>
        <v>theater</v>
      </c>
      <c r="T3159" t="str">
        <f t="shared" si="299"/>
        <v>plays</v>
      </c>
    </row>
    <row r="3160" spans="1:20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294"/>
        <v>114</v>
      </c>
      <c r="P3160">
        <f t="shared" si="295"/>
        <v>82.61</v>
      </c>
      <c r="Q3160" s="8">
        <f t="shared" si="296"/>
        <v>41447.839722222219</v>
      </c>
      <c r="R3160" s="8">
        <f t="shared" si="297"/>
        <v>41477.839722222219</v>
      </c>
      <c r="S3160" t="str">
        <f t="shared" si="298"/>
        <v>theater</v>
      </c>
      <c r="T3160" t="str">
        <f t="shared" si="299"/>
        <v>plays</v>
      </c>
    </row>
    <row r="3161" spans="1:20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294"/>
        <v>133</v>
      </c>
      <c r="P3161">
        <f t="shared" si="295"/>
        <v>38.5</v>
      </c>
      <c r="Q3161" s="8">
        <f t="shared" si="296"/>
        <v>40884.066678240742</v>
      </c>
      <c r="R3161" s="8">
        <f t="shared" si="297"/>
        <v>40926.958333333336</v>
      </c>
      <c r="S3161" t="str">
        <f t="shared" si="298"/>
        <v>theater</v>
      </c>
      <c r="T3161" t="str">
        <f t="shared" si="299"/>
        <v>plays</v>
      </c>
    </row>
    <row r="3162" spans="1:20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294"/>
        <v>102</v>
      </c>
      <c r="P3162">
        <f t="shared" si="295"/>
        <v>80.16</v>
      </c>
      <c r="Q3162" s="8">
        <f t="shared" si="296"/>
        <v>41841.26489583333</v>
      </c>
      <c r="R3162" s="8">
        <f t="shared" si="297"/>
        <v>41864.207638888889</v>
      </c>
      <c r="S3162" t="str">
        <f t="shared" si="298"/>
        <v>theater</v>
      </c>
      <c r="T3162" t="str">
        <f t="shared" si="299"/>
        <v>plays</v>
      </c>
    </row>
    <row r="3163" spans="1:20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294"/>
        <v>105</v>
      </c>
      <c r="P3163">
        <f t="shared" si="295"/>
        <v>28.41</v>
      </c>
      <c r="Q3163" s="8">
        <f t="shared" si="296"/>
        <v>41897.536134259259</v>
      </c>
      <c r="R3163" s="8">
        <f t="shared" si="297"/>
        <v>41927.536134259259</v>
      </c>
      <c r="S3163" t="str">
        <f t="shared" si="298"/>
        <v>theater</v>
      </c>
      <c r="T3163" t="str">
        <f t="shared" si="299"/>
        <v>plays</v>
      </c>
    </row>
    <row r="3164" spans="1:20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294"/>
        <v>127</v>
      </c>
      <c r="P3164">
        <f t="shared" si="295"/>
        <v>80.73</v>
      </c>
      <c r="Q3164" s="8">
        <f t="shared" si="296"/>
        <v>41799.685902777775</v>
      </c>
      <c r="R3164" s="8">
        <f t="shared" si="297"/>
        <v>41827.083333333336</v>
      </c>
      <c r="S3164" t="str">
        <f t="shared" si="298"/>
        <v>theater</v>
      </c>
      <c r="T3164" t="str">
        <f t="shared" si="299"/>
        <v>plays</v>
      </c>
    </row>
    <row r="3165" spans="1:20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294"/>
        <v>111</v>
      </c>
      <c r="P3165">
        <f t="shared" si="295"/>
        <v>200.69</v>
      </c>
      <c r="Q3165" s="8">
        <f t="shared" si="296"/>
        <v>41775.753761574073</v>
      </c>
      <c r="R3165" s="8">
        <f t="shared" si="297"/>
        <v>41805.753761574073</v>
      </c>
      <c r="S3165" t="str">
        <f t="shared" si="298"/>
        <v>theater</v>
      </c>
      <c r="T3165" t="str">
        <f t="shared" si="299"/>
        <v>plays</v>
      </c>
    </row>
    <row r="3166" spans="1:20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294"/>
        <v>107</v>
      </c>
      <c r="P3166">
        <f t="shared" si="295"/>
        <v>37.590000000000003</v>
      </c>
      <c r="Q3166" s="8">
        <f t="shared" si="296"/>
        <v>41766.80572916667</v>
      </c>
      <c r="R3166" s="8">
        <f t="shared" si="297"/>
        <v>41799.80572916667</v>
      </c>
      <c r="S3166" t="str">
        <f t="shared" si="298"/>
        <v>theater</v>
      </c>
      <c r="T3166" t="str">
        <f t="shared" si="299"/>
        <v>plays</v>
      </c>
    </row>
    <row r="3167" spans="1:20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294"/>
        <v>163</v>
      </c>
      <c r="P3167">
        <f t="shared" si="295"/>
        <v>58.1</v>
      </c>
      <c r="Q3167" s="8">
        <f t="shared" si="296"/>
        <v>40644.159259259257</v>
      </c>
      <c r="R3167" s="8">
        <f t="shared" si="297"/>
        <v>40666.165972222225</v>
      </c>
      <c r="S3167" t="str">
        <f t="shared" si="298"/>
        <v>theater</v>
      </c>
      <c r="T3167" t="str">
        <f t="shared" si="299"/>
        <v>plays</v>
      </c>
    </row>
    <row r="3168" spans="1:20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294"/>
        <v>160</v>
      </c>
      <c r="P3168">
        <f t="shared" si="295"/>
        <v>60.3</v>
      </c>
      <c r="Q3168" s="8">
        <f t="shared" si="296"/>
        <v>41940.69158564815</v>
      </c>
      <c r="R3168" s="8">
        <f t="shared" si="297"/>
        <v>41969.332638888889</v>
      </c>
      <c r="S3168" t="str">
        <f t="shared" si="298"/>
        <v>theater</v>
      </c>
      <c r="T3168" t="str">
        <f t="shared" si="299"/>
        <v>plays</v>
      </c>
    </row>
    <row r="3169" spans="1:20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294"/>
        <v>116</v>
      </c>
      <c r="P3169">
        <f t="shared" si="295"/>
        <v>63.36</v>
      </c>
      <c r="Q3169" s="8">
        <f t="shared" si="296"/>
        <v>41839.175706018519</v>
      </c>
      <c r="R3169" s="8">
        <f t="shared" si="297"/>
        <v>41853.175706018519</v>
      </c>
      <c r="S3169" t="str">
        <f t="shared" si="298"/>
        <v>theater</v>
      </c>
      <c r="T3169" t="str">
        <f t="shared" si="299"/>
        <v>plays</v>
      </c>
    </row>
    <row r="3170" spans="1:20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294"/>
        <v>124</v>
      </c>
      <c r="P3170">
        <f t="shared" si="295"/>
        <v>50.9</v>
      </c>
      <c r="Q3170" s="8">
        <f t="shared" si="296"/>
        <v>41772.105937500004</v>
      </c>
      <c r="R3170" s="8">
        <f t="shared" si="297"/>
        <v>41803.916666666664</v>
      </c>
      <c r="S3170" t="str">
        <f t="shared" si="298"/>
        <v>theater</v>
      </c>
      <c r="T3170" t="str">
        <f t="shared" si="299"/>
        <v>plays</v>
      </c>
    </row>
    <row r="3171" spans="1:20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294"/>
        <v>103</v>
      </c>
      <c r="P3171">
        <f t="shared" si="295"/>
        <v>100.5</v>
      </c>
      <c r="Q3171" s="8">
        <f t="shared" si="296"/>
        <v>41591.737974537034</v>
      </c>
      <c r="R3171" s="8">
        <f t="shared" si="297"/>
        <v>41621.207638888889</v>
      </c>
      <c r="S3171" t="str">
        <f t="shared" si="298"/>
        <v>theater</v>
      </c>
      <c r="T3171" t="str">
        <f t="shared" si="299"/>
        <v>plays</v>
      </c>
    </row>
    <row r="3172" spans="1:20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294"/>
        <v>112</v>
      </c>
      <c r="P3172">
        <f t="shared" si="295"/>
        <v>31.62</v>
      </c>
      <c r="Q3172" s="8">
        <f t="shared" si="296"/>
        <v>41789.080370370371</v>
      </c>
      <c r="R3172" s="8">
        <f t="shared" si="297"/>
        <v>41822.166666666664</v>
      </c>
      <c r="S3172" t="str">
        <f t="shared" si="298"/>
        <v>theater</v>
      </c>
      <c r="T3172" t="str">
        <f t="shared" si="299"/>
        <v>plays</v>
      </c>
    </row>
    <row r="3173" spans="1:20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294"/>
        <v>109</v>
      </c>
      <c r="P3173">
        <f t="shared" si="295"/>
        <v>65.099999999999994</v>
      </c>
      <c r="Q3173" s="8">
        <f t="shared" si="296"/>
        <v>42466.608310185184</v>
      </c>
      <c r="R3173" s="8">
        <f t="shared" si="297"/>
        <v>42496.608310185184</v>
      </c>
      <c r="S3173" t="str">
        <f t="shared" si="298"/>
        <v>theater</v>
      </c>
      <c r="T3173" t="str">
        <f t="shared" si="299"/>
        <v>plays</v>
      </c>
    </row>
    <row r="3174" spans="1:20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294"/>
        <v>115</v>
      </c>
      <c r="P3174">
        <f t="shared" si="295"/>
        <v>79.31</v>
      </c>
      <c r="Q3174" s="8">
        <f t="shared" si="296"/>
        <v>40923.729953703703</v>
      </c>
      <c r="R3174" s="8">
        <f t="shared" si="297"/>
        <v>40953.729953703703</v>
      </c>
      <c r="S3174" t="str">
        <f t="shared" si="298"/>
        <v>theater</v>
      </c>
      <c r="T3174" t="str">
        <f t="shared" si="299"/>
        <v>plays</v>
      </c>
    </row>
    <row r="3175" spans="1:20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294"/>
        <v>103</v>
      </c>
      <c r="P3175">
        <f t="shared" si="295"/>
        <v>139.19</v>
      </c>
      <c r="Q3175" s="8">
        <f t="shared" si="296"/>
        <v>41878.878379629627</v>
      </c>
      <c r="R3175" s="8">
        <f t="shared" si="297"/>
        <v>41908.878379629627</v>
      </c>
      <c r="S3175" t="str">
        <f t="shared" si="298"/>
        <v>theater</v>
      </c>
      <c r="T3175" t="str">
        <f t="shared" si="299"/>
        <v>plays</v>
      </c>
    </row>
    <row r="3176" spans="1:20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294"/>
        <v>101</v>
      </c>
      <c r="P3176">
        <f t="shared" si="295"/>
        <v>131.91</v>
      </c>
      <c r="Q3176" s="8">
        <f t="shared" si="296"/>
        <v>41862.864675925928</v>
      </c>
      <c r="R3176" s="8">
        <f t="shared" si="297"/>
        <v>41876.864675925928</v>
      </c>
      <c r="S3176" t="str">
        <f t="shared" si="298"/>
        <v>theater</v>
      </c>
      <c r="T3176" t="str">
        <f t="shared" si="299"/>
        <v>plays</v>
      </c>
    </row>
    <row r="3177" spans="1:20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294"/>
        <v>110</v>
      </c>
      <c r="P3177">
        <f t="shared" si="295"/>
        <v>91.3</v>
      </c>
      <c r="Q3177" s="8">
        <f t="shared" si="296"/>
        <v>40531.886886574073</v>
      </c>
      <c r="R3177" s="8">
        <f t="shared" si="297"/>
        <v>40591.886886574073</v>
      </c>
      <c r="S3177" t="str">
        <f t="shared" si="298"/>
        <v>theater</v>
      </c>
      <c r="T3177" t="str">
        <f t="shared" si="299"/>
        <v>plays</v>
      </c>
    </row>
    <row r="3178" spans="1:20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294"/>
        <v>115</v>
      </c>
      <c r="P3178">
        <f t="shared" si="295"/>
        <v>39.67</v>
      </c>
      <c r="Q3178" s="8">
        <f t="shared" si="296"/>
        <v>41477.930914351848</v>
      </c>
      <c r="R3178" s="8">
        <f t="shared" si="297"/>
        <v>41504.625</v>
      </c>
      <c r="S3178" t="str">
        <f t="shared" si="298"/>
        <v>theater</v>
      </c>
      <c r="T3178" t="str">
        <f t="shared" si="299"/>
        <v>plays</v>
      </c>
    </row>
    <row r="3179" spans="1:20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294"/>
        <v>117</v>
      </c>
      <c r="P3179">
        <f t="shared" si="295"/>
        <v>57.55</v>
      </c>
      <c r="Q3179" s="8">
        <f t="shared" si="296"/>
        <v>41781.666770833333</v>
      </c>
      <c r="R3179" s="8">
        <f t="shared" si="297"/>
        <v>41811.666770833333</v>
      </c>
      <c r="S3179" t="str">
        <f t="shared" si="298"/>
        <v>theater</v>
      </c>
      <c r="T3179" t="str">
        <f t="shared" si="299"/>
        <v>plays</v>
      </c>
    </row>
    <row r="3180" spans="1:20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294"/>
        <v>172</v>
      </c>
      <c r="P3180">
        <f t="shared" si="295"/>
        <v>33.03</v>
      </c>
      <c r="Q3180" s="8">
        <f t="shared" si="296"/>
        <v>41806.605034722219</v>
      </c>
      <c r="R3180" s="8">
        <f t="shared" si="297"/>
        <v>41836.605034722219</v>
      </c>
      <c r="S3180" t="str">
        <f t="shared" si="298"/>
        <v>theater</v>
      </c>
      <c r="T3180" t="str">
        <f t="shared" si="299"/>
        <v>plays</v>
      </c>
    </row>
    <row r="3181" spans="1:20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294"/>
        <v>114</v>
      </c>
      <c r="P3181">
        <f t="shared" si="295"/>
        <v>77.34</v>
      </c>
      <c r="Q3181" s="8">
        <f t="shared" si="296"/>
        <v>41375.702210648145</v>
      </c>
      <c r="R3181" s="8">
        <f t="shared" si="297"/>
        <v>41400.702210648145</v>
      </c>
      <c r="S3181" t="str">
        <f t="shared" si="298"/>
        <v>theater</v>
      </c>
      <c r="T3181" t="str">
        <f t="shared" si="299"/>
        <v>plays</v>
      </c>
    </row>
    <row r="3182" spans="1:20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294"/>
        <v>120</v>
      </c>
      <c r="P3182">
        <f t="shared" si="295"/>
        <v>31.93</v>
      </c>
      <c r="Q3182" s="8">
        <f t="shared" si="296"/>
        <v>41780.412604166668</v>
      </c>
      <c r="R3182" s="8">
        <f t="shared" si="297"/>
        <v>41810.412604166668</v>
      </c>
      <c r="S3182" t="str">
        <f t="shared" si="298"/>
        <v>theater</v>
      </c>
      <c r="T3182" t="str">
        <f t="shared" si="299"/>
        <v>plays</v>
      </c>
    </row>
    <row r="3183" spans="1:20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294"/>
        <v>109</v>
      </c>
      <c r="P3183">
        <f t="shared" si="295"/>
        <v>36.33</v>
      </c>
      <c r="Q3183" s="8">
        <f t="shared" si="296"/>
        <v>41779.310034722221</v>
      </c>
      <c r="R3183" s="8">
        <f t="shared" si="297"/>
        <v>41805.666666666664</v>
      </c>
      <c r="S3183" t="str">
        <f t="shared" si="298"/>
        <v>theater</v>
      </c>
      <c r="T3183" t="str">
        <f t="shared" si="299"/>
        <v>plays</v>
      </c>
    </row>
    <row r="3184" spans="1:20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294"/>
        <v>101</v>
      </c>
      <c r="P3184">
        <f t="shared" si="295"/>
        <v>46.77</v>
      </c>
      <c r="Q3184" s="8">
        <f t="shared" si="296"/>
        <v>40883.949317129627</v>
      </c>
      <c r="R3184" s="8">
        <f t="shared" si="297"/>
        <v>40939.708333333336</v>
      </c>
      <c r="S3184" t="str">
        <f t="shared" si="298"/>
        <v>theater</v>
      </c>
      <c r="T3184" t="str">
        <f t="shared" si="299"/>
        <v>plays</v>
      </c>
    </row>
    <row r="3185" spans="1:20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294"/>
        <v>109</v>
      </c>
      <c r="P3185">
        <f t="shared" si="295"/>
        <v>40.07</v>
      </c>
      <c r="Q3185" s="8">
        <f t="shared" si="296"/>
        <v>41491.79478009259</v>
      </c>
      <c r="R3185" s="8">
        <f t="shared" si="297"/>
        <v>41509.79478009259</v>
      </c>
      <c r="S3185" t="str">
        <f t="shared" si="298"/>
        <v>theater</v>
      </c>
      <c r="T3185" t="str">
        <f t="shared" si="299"/>
        <v>plays</v>
      </c>
    </row>
    <row r="3186" spans="1:20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294"/>
        <v>107</v>
      </c>
      <c r="P3186">
        <f t="shared" si="295"/>
        <v>100.22</v>
      </c>
      <c r="Q3186" s="8">
        <f t="shared" si="296"/>
        <v>41791.993414351848</v>
      </c>
      <c r="R3186" s="8">
        <f t="shared" si="297"/>
        <v>41821.993414351848</v>
      </c>
      <c r="S3186" t="str">
        <f t="shared" si="298"/>
        <v>theater</v>
      </c>
      <c r="T3186" t="str">
        <f t="shared" si="299"/>
        <v>plays</v>
      </c>
    </row>
    <row r="3187" spans="1:20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294"/>
        <v>100</v>
      </c>
      <c r="P3187">
        <f t="shared" si="295"/>
        <v>41.67</v>
      </c>
      <c r="Q3187" s="8">
        <f t="shared" si="296"/>
        <v>41829.977326388893</v>
      </c>
      <c r="R3187" s="8">
        <f t="shared" si="297"/>
        <v>41836.977326388893</v>
      </c>
      <c r="S3187" t="str">
        <f t="shared" si="298"/>
        <v>theater</v>
      </c>
      <c r="T3187" t="str">
        <f t="shared" si="299"/>
        <v>plays</v>
      </c>
    </row>
    <row r="3188" spans="1:20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294"/>
        <v>102</v>
      </c>
      <c r="P3188">
        <f t="shared" si="295"/>
        <v>46.71</v>
      </c>
      <c r="Q3188" s="8">
        <f t="shared" si="296"/>
        <v>41868.924050925925</v>
      </c>
      <c r="R3188" s="8">
        <f t="shared" si="297"/>
        <v>41898.875</v>
      </c>
      <c r="S3188" t="str">
        <f t="shared" si="298"/>
        <v>theater</v>
      </c>
      <c r="T3188" t="str">
        <f t="shared" si="299"/>
        <v>plays</v>
      </c>
    </row>
    <row r="3189" spans="1:20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294"/>
        <v>116</v>
      </c>
      <c r="P3189">
        <f t="shared" si="295"/>
        <v>71.489999999999995</v>
      </c>
      <c r="Q3189" s="8">
        <f t="shared" si="296"/>
        <v>41835.666354166664</v>
      </c>
      <c r="R3189" s="8">
        <f t="shared" si="297"/>
        <v>41855.666354166664</v>
      </c>
      <c r="S3189" t="str">
        <f t="shared" si="298"/>
        <v>theater</v>
      </c>
      <c r="T3189" t="str">
        <f t="shared" si="299"/>
        <v>plays</v>
      </c>
    </row>
    <row r="3190" spans="1:20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294"/>
        <v>65</v>
      </c>
      <c r="P3190">
        <f t="shared" si="295"/>
        <v>14.44</v>
      </c>
      <c r="Q3190" s="8">
        <f t="shared" si="296"/>
        <v>42144.415532407409</v>
      </c>
      <c r="R3190" s="8">
        <f t="shared" si="297"/>
        <v>42165.415532407409</v>
      </c>
      <c r="S3190" t="str">
        <f t="shared" si="298"/>
        <v>theater</v>
      </c>
      <c r="T3190" t="str">
        <f t="shared" si="299"/>
        <v>musical</v>
      </c>
    </row>
    <row r="3191" spans="1:20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294"/>
        <v>12</v>
      </c>
      <c r="P3191">
        <f t="shared" si="295"/>
        <v>356.84</v>
      </c>
      <c r="Q3191" s="8">
        <f t="shared" si="296"/>
        <v>42118.346435185187</v>
      </c>
      <c r="R3191" s="8">
        <f t="shared" si="297"/>
        <v>42148.346435185187</v>
      </c>
      <c r="S3191" t="str">
        <f t="shared" si="298"/>
        <v>theater</v>
      </c>
      <c r="T3191" t="str">
        <f t="shared" si="299"/>
        <v>musical</v>
      </c>
    </row>
    <row r="3192" spans="1:20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294"/>
        <v>0</v>
      </c>
      <c r="P3192" t="e">
        <f t="shared" si="295"/>
        <v>#DIV/0!</v>
      </c>
      <c r="Q3192" s="8">
        <f t="shared" si="296"/>
        <v>42683.151331018518</v>
      </c>
      <c r="R3192" s="8">
        <f t="shared" si="297"/>
        <v>42713.192997685182</v>
      </c>
      <c r="S3192" t="str">
        <f t="shared" si="298"/>
        <v>theater</v>
      </c>
      <c r="T3192" t="str">
        <f t="shared" si="299"/>
        <v>musical</v>
      </c>
    </row>
    <row r="3193" spans="1:20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294"/>
        <v>4</v>
      </c>
      <c r="P3193">
        <f t="shared" si="295"/>
        <v>37.75</v>
      </c>
      <c r="Q3193" s="8">
        <f t="shared" si="296"/>
        <v>42538.755428240736</v>
      </c>
      <c r="R3193" s="8">
        <f t="shared" si="297"/>
        <v>42598.755428240736</v>
      </c>
      <c r="S3193" t="str">
        <f t="shared" si="298"/>
        <v>theater</v>
      </c>
      <c r="T3193" t="str">
        <f t="shared" si="299"/>
        <v>musical</v>
      </c>
    </row>
    <row r="3194" spans="1:20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294"/>
        <v>1</v>
      </c>
      <c r="P3194">
        <f t="shared" si="295"/>
        <v>12.75</v>
      </c>
      <c r="Q3194" s="8">
        <f t="shared" si="296"/>
        <v>42018.94049768518</v>
      </c>
      <c r="R3194" s="8">
        <f t="shared" si="297"/>
        <v>42063.916666666672</v>
      </c>
      <c r="S3194" t="str">
        <f t="shared" si="298"/>
        <v>theater</v>
      </c>
      <c r="T3194" t="str">
        <f t="shared" si="299"/>
        <v>musical</v>
      </c>
    </row>
    <row r="3195" spans="1:20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294"/>
        <v>12</v>
      </c>
      <c r="P3195">
        <f t="shared" si="295"/>
        <v>24.46</v>
      </c>
      <c r="Q3195" s="8">
        <f t="shared" si="296"/>
        <v>42010.968240740738</v>
      </c>
      <c r="R3195" s="8">
        <f t="shared" si="297"/>
        <v>42055.968240740738</v>
      </c>
      <c r="S3195" t="str">
        <f t="shared" si="298"/>
        <v>theater</v>
      </c>
      <c r="T3195" t="str">
        <f t="shared" si="299"/>
        <v>musical</v>
      </c>
    </row>
    <row r="3196" spans="1:20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294"/>
        <v>0</v>
      </c>
      <c r="P3196" t="e">
        <f t="shared" si="295"/>
        <v>#DIV/0!</v>
      </c>
      <c r="Q3196" s="8">
        <f t="shared" si="296"/>
        <v>42182.062476851846</v>
      </c>
      <c r="R3196" s="8">
        <f t="shared" si="297"/>
        <v>42212.062476851846</v>
      </c>
      <c r="S3196" t="str">
        <f t="shared" si="298"/>
        <v>theater</v>
      </c>
      <c r="T3196" t="str">
        <f t="shared" si="299"/>
        <v>musical</v>
      </c>
    </row>
    <row r="3197" spans="1:20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294"/>
        <v>59</v>
      </c>
      <c r="P3197">
        <f t="shared" si="295"/>
        <v>53.08</v>
      </c>
      <c r="Q3197" s="8">
        <f t="shared" si="296"/>
        <v>42017.594236111108</v>
      </c>
      <c r="R3197" s="8">
        <f t="shared" si="297"/>
        <v>42047.594236111108</v>
      </c>
      <c r="S3197" t="str">
        <f t="shared" si="298"/>
        <v>theater</v>
      </c>
      <c r="T3197" t="str">
        <f t="shared" si="299"/>
        <v>musical</v>
      </c>
    </row>
    <row r="3198" spans="1:20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294"/>
        <v>0</v>
      </c>
      <c r="P3198">
        <f t="shared" si="295"/>
        <v>300</v>
      </c>
      <c r="Q3198" s="8">
        <f t="shared" si="296"/>
        <v>42157.598090277781</v>
      </c>
      <c r="R3198" s="8">
        <f t="shared" si="297"/>
        <v>42217.583333333328</v>
      </c>
      <c r="S3198" t="str">
        <f t="shared" si="298"/>
        <v>theater</v>
      </c>
      <c r="T3198" t="str">
        <f t="shared" si="299"/>
        <v>musical</v>
      </c>
    </row>
    <row r="3199" spans="1:20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294"/>
        <v>11</v>
      </c>
      <c r="P3199">
        <f t="shared" si="295"/>
        <v>286.25</v>
      </c>
      <c r="Q3199" s="8">
        <f t="shared" si="296"/>
        <v>42009.493263888886</v>
      </c>
      <c r="R3199" s="8">
        <f t="shared" si="297"/>
        <v>42039.493263888886</v>
      </c>
      <c r="S3199" t="str">
        <f t="shared" si="298"/>
        <v>theater</v>
      </c>
      <c r="T3199" t="str">
        <f t="shared" si="299"/>
        <v>musical</v>
      </c>
    </row>
    <row r="3200" spans="1:20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294"/>
        <v>0</v>
      </c>
      <c r="P3200">
        <f t="shared" si="295"/>
        <v>36.67</v>
      </c>
      <c r="Q3200" s="8">
        <f t="shared" si="296"/>
        <v>42013.424502314811</v>
      </c>
      <c r="R3200" s="8">
        <f t="shared" si="297"/>
        <v>42051.424502314811</v>
      </c>
      <c r="S3200" t="str">
        <f t="shared" si="298"/>
        <v>theater</v>
      </c>
      <c r="T3200" t="str">
        <f t="shared" si="299"/>
        <v>musical</v>
      </c>
    </row>
    <row r="3201" spans="1:20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294"/>
        <v>52</v>
      </c>
      <c r="P3201">
        <f t="shared" si="295"/>
        <v>49.21</v>
      </c>
      <c r="Q3201" s="8">
        <f t="shared" si="296"/>
        <v>41858.761782407404</v>
      </c>
      <c r="R3201" s="8">
        <f t="shared" si="297"/>
        <v>41888.875</v>
      </c>
      <c r="S3201" t="str">
        <f t="shared" si="298"/>
        <v>theater</v>
      </c>
      <c r="T3201" t="str">
        <f t="shared" si="299"/>
        <v>musical</v>
      </c>
    </row>
    <row r="3202" spans="1:20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294"/>
        <v>0</v>
      </c>
      <c r="P3202">
        <f t="shared" si="295"/>
        <v>1</v>
      </c>
      <c r="Q3202" s="8">
        <f t="shared" si="296"/>
        <v>42460.320613425924</v>
      </c>
      <c r="R3202" s="8">
        <f t="shared" si="297"/>
        <v>42490.231944444444</v>
      </c>
      <c r="S3202" t="str">
        <f t="shared" si="298"/>
        <v>theater</v>
      </c>
      <c r="T3202" t="str">
        <f t="shared" si="299"/>
        <v>musical</v>
      </c>
    </row>
    <row r="3203" spans="1:20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300">ROUND(E3203/D3203*100,0)</f>
        <v>1</v>
      </c>
      <c r="P3203">
        <f t="shared" ref="P3203:P3266" si="301">ROUND(E3203/L3203,2)</f>
        <v>12.5</v>
      </c>
      <c r="Q3203" s="8">
        <f t="shared" ref="Q3203:Q3266" si="302">(((J3203/60)/60)/24)+DATE(1970,1,1)</f>
        <v>41861.767094907409</v>
      </c>
      <c r="R3203" s="8">
        <f t="shared" ref="R3203:R3266" si="303">(((I3203/60)/60)/24)+DATE(1970,1,1)</f>
        <v>41882.767094907409</v>
      </c>
      <c r="S3203" t="str">
        <f t="shared" ref="S3203:S3266" si="304">LEFT(N3203,SEARCH("/",N3203)-1)</f>
        <v>theater</v>
      </c>
      <c r="T3203" t="str">
        <f t="shared" ref="T3203:T3266" si="305">RIGHT(N3203,LEN(N3203)-SEARCH("/",N3203))</f>
        <v>musical</v>
      </c>
    </row>
    <row r="3204" spans="1:20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300"/>
        <v>55</v>
      </c>
      <c r="P3204">
        <f t="shared" si="301"/>
        <v>109.04</v>
      </c>
      <c r="Q3204" s="8">
        <f t="shared" si="302"/>
        <v>42293.853541666671</v>
      </c>
      <c r="R3204" s="8">
        <f t="shared" si="303"/>
        <v>42352.249305555553</v>
      </c>
      <c r="S3204" t="str">
        <f t="shared" si="304"/>
        <v>theater</v>
      </c>
      <c r="T3204" t="str">
        <f t="shared" si="305"/>
        <v>musical</v>
      </c>
    </row>
    <row r="3205" spans="1:20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300"/>
        <v>25</v>
      </c>
      <c r="P3205">
        <f t="shared" si="301"/>
        <v>41.67</v>
      </c>
      <c r="Q3205" s="8">
        <f t="shared" si="302"/>
        <v>42242.988680555558</v>
      </c>
      <c r="R3205" s="8">
        <f t="shared" si="303"/>
        <v>42272.988680555558</v>
      </c>
      <c r="S3205" t="str">
        <f t="shared" si="304"/>
        <v>theater</v>
      </c>
      <c r="T3205" t="str">
        <f t="shared" si="305"/>
        <v>musical</v>
      </c>
    </row>
    <row r="3206" spans="1:20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300"/>
        <v>0</v>
      </c>
      <c r="P3206" t="e">
        <f t="shared" si="301"/>
        <v>#DIV/0!</v>
      </c>
      <c r="Q3206" s="8">
        <f t="shared" si="302"/>
        <v>42172.686099537037</v>
      </c>
      <c r="R3206" s="8">
        <f t="shared" si="303"/>
        <v>42202.676388888889</v>
      </c>
      <c r="S3206" t="str">
        <f t="shared" si="304"/>
        <v>theater</v>
      </c>
      <c r="T3206" t="str">
        <f t="shared" si="305"/>
        <v>musical</v>
      </c>
    </row>
    <row r="3207" spans="1:20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300"/>
        <v>3</v>
      </c>
      <c r="P3207">
        <f t="shared" si="301"/>
        <v>22.75</v>
      </c>
      <c r="Q3207" s="8">
        <f t="shared" si="302"/>
        <v>42095.374675925923</v>
      </c>
      <c r="R3207" s="8">
        <f t="shared" si="303"/>
        <v>42125.374675925923</v>
      </c>
      <c r="S3207" t="str">
        <f t="shared" si="304"/>
        <v>theater</v>
      </c>
      <c r="T3207" t="str">
        <f t="shared" si="305"/>
        <v>musical</v>
      </c>
    </row>
    <row r="3208" spans="1:20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300"/>
        <v>0</v>
      </c>
      <c r="P3208" t="e">
        <f t="shared" si="301"/>
        <v>#DIV/0!</v>
      </c>
      <c r="Q3208" s="8">
        <f t="shared" si="302"/>
        <v>42236.276053240741</v>
      </c>
      <c r="R3208" s="8">
        <f t="shared" si="303"/>
        <v>42266.276053240741</v>
      </c>
      <c r="S3208" t="str">
        <f t="shared" si="304"/>
        <v>theater</v>
      </c>
      <c r="T3208" t="str">
        <f t="shared" si="305"/>
        <v>musical</v>
      </c>
    </row>
    <row r="3209" spans="1:20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300"/>
        <v>46</v>
      </c>
      <c r="P3209">
        <f t="shared" si="301"/>
        <v>70.83</v>
      </c>
      <c r="Q3209" s="8">
        <f t="shared" si="302"/>
        <v>42057.277858796297</v>
      </c>
      <c r="R3209" s="8">
        <f t="shared" si="303"/>
        <v>42117.236192129625</v>
      </c>
      <c r="S3209" t="str">
        <f t="shared" si="304"/>
        <v>theater</v>
      </c>
      <c r="T3209" t="str">
        <f t="shared" si="305"/>
        <v>musical</v>
      </c>
    </row>
    <row r="3210" spans="1:20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300"/>
        <v>104</v>
      </c>
      <c r="P3210">
        <f t="shared" si="301"/>
        <v>63.11</v>
      </c>
      <c r="Q3210" s="8">
        <f t="shared" si="302"/>
        <v>41827.605057870373</v>
      </c>
      <c r="R3210" s="8">
        <f t="shared" si="303"/>
        <v>41848.605057870373</v>
      </c>
      <c r="S3210" t="str">
        <f t="shared" si="304"/>
        <v>theater</v>
      </c>
      <c r="T3210" t="str">
        <f t="shared" si="305"/>
        <v>plays</v>
      </c>
    </row>
    <row r="3211" spans="1:20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300"/>
        <v>119</v>
      </c>
      <c r="P3211">
        <f t="shared" si="301"/>
        <v>50.16</v>
      </c>
      <c r="Q3211" s="8">
        <f t="shared" si="302"/>
        <v>41778.637245370373</v>
      </c>
      <c r="R3211" s="8">
        <f t="shared" si="303"/>
        <v>41810.958333333336</v>
      </c>
      <c r="S3211" t="str">
        <f t="shared" si="304"/>
        <v>theater</v>
      </c>
      <c r="T3211" t="str">
        <f t="shared" si="305"/>
        <v>plays</v>
      </c>
    </row>
    <row r="3212" spans="1:20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300"/>
        <v>126</v>
      </c>
      <c r="P3212">
        <f t="shared" si="301"/>
        <v>62.88</v>
      </c>
      <c r="Q3212" s="8">
        <f t="shared" si="302"/>
        <v>41013.936562499999</v>
      </c>
      <c r="R3212" s="8">
        <f t="shared" si="303"/>
        <v>41061.165972222225</v>
      </c>
      <c r="S3212" t="str">
        <f t="shared" si="304"/>
        <v>theater</v>
      </c>
      <c r="T3212" t="str">
        <f t="shared" si="305"/>
        <v>plays</v>
      </c>
    </row>
    <row r="3213" spans="1:20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300"/>
        <v>120</v>
      </c>
      <c r="P3213">
        <f t="shared" si="301"/>
        <v>85.53</v>
      </c>
      <c r="Q3213" s="8">
        <f t="shared" si="302"/>
        <v>41834.586574074077</v>
      </c>
      <c r="R3213" s="8">
        <f t="shared" si="303"/>
        <v>41866.083333333336</v>
      </c>
      <c r="S3213" t="str">
        <f t="shared" si="304"/>
        <v>theater</v>
      </c>
      <c r="T3213" t="str">
        <f t="shared" si="305"/>
        <v>plays</v>
      </c>
    </row>
    <row r="3214" spans="1:20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300"/>
        <v>126</v>
      </c>
      <c r="P3214">
        <f t="shared" si="301"/>
        <v>53.72</v>
      </c>
      <c r="Q3214" s="8">
        <f t="shared" si="302"/>
        <v>41829.795729166668</v>
      </c>
      <c r="R3214" s="8">
        <f t="shared" si="303"/>
        <v>41859.795729166668</v>
      </c>
      <c r="S3214" t="str">
        <f t="shared" si="304"/>
        <v>theater</v>
      </c>
      <c r="T3214" t="str">
        <f t="shared" si="305"/>
        <v>plays</v>
      </c>
    </row>
    <row r="3215" spans="1:20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300"/>
        <v>100</v>
      </c>
      <c r="P3215">
        <f t="shared" si="301"/>
        <v>127.81</v>
      </c>
      <c r="Q3215" s="8">
        <f t="shared" si="302"/>
        <v>42171.763414351852</v>
      </c>
      <c r="R3215" s="8">
        <f t="shared" si="303"/>
        <v>42211.763414351852</v>
      </c>
      <c r="S3215" t="str">
        <f t="shared" si="304"/>
        <v>theater</v>
      </c>
      <c r="T3215" t="str">
        <f t="shared" si="305"/>
        <v>plays</v>
      </c>
    </row>
    <row r="3216" spans="1:20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300"/>
        <v>102</v>
      </c>
      <c r="P3216">
        <f t="shared" si="301"/>
        <v>106.57</v>
      </c>
      <c r="Q3216" s="8">
        <f t="shared" si="302"/>
        <v>42337.792511574073</v>
      </c>
      <c r="R3216" s="8">
        <f t="shared" si="303"/>
        <v>42374.996527777781</v>
      </c>
      <c r="S3216" t="str">
        <f t="shared" si="304"/>
        <v>theater</v>
      </c>
      <c r="T3216" t="str">
        <f t="shared" si="305"/>
        <v>plays</v>
      </c>
    </row>
    <row r="3217" spans="1:20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300"/>
        <v>100</v>
      </c>
      <c r="P3217">
        <f t="shared" si="301"/>
        <v>262.11</v>
      </c>
      <c r="Q3217" s="8">
        <f t="shared" si="302"/>
        <v>42219.665173611109</v>
      </c>
      <c r="R3217" s="8">
        <f t="shared" si="303"/>
        <v>42257.165972222225</v>
      </c>
      <c r="S3217" t="str">
        <f t="shared" si="304"/>
        <v>theater</v>
      </c>
      <c r="T3217" t="str">
        <f t="shared" si="305"/>
        <v>plays</v>
      </c>
    </row>
    <row r="3218" spans="1:20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300"/>
        <v>100</v>
      </c>
      <c r="P3218">
        <f t="shared" si="301"/>
        <v>57.17</v>
      </c>
      <c r="Q3218" s="8">
        <f t="shared" si="302"/>
        <v>42165.462627314817</v>
      </c>
      <c r="R3218" s="8">
        <f t="shared" si="303"/>
        <v>42196.604166666672</v>
      </c>
      <c r="S3218" t="str">
        <f t="shared" si="304"/>
        <v>theater</v>
      </c>
      <c r="T3218" t="str">
        <f t="shared" si="305"/>
        <v>plays</v>
      </c>
    </row>
    <row r="3219" spans="1:20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300"/>
        <v>116</v>
      </c>
      <c r="P3219">
        <f t="shared" si="301"/>
        <v>50.2</v>
      </c>
      <c r="Q3219" s="8">
        <f t="shared" si="302"/>
        <v>42648.546111111107</v>
      </c>
      <c r="R3219" s="8">
        <f t="shared" si="303"/>
        <v>42678.546111111107</v>
      </c>
      <c r="S3219" t="str">
        <f t="shared" si="304"/>
        <v>theater</v>
      </c>
      <c r="T3219" t="str">
        <f t="shared" si="305"/>
        <v>plays</v>
      </c>
    </row>
    <row r="3220" spans="1:20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300"/>
        <v>102</v>
      </c>
      <c r="P3220">
        <f t="shared" si="301"/>
        <v>66.59</v>
      </c>
      <c r="Q3220" s="8">
        <f t="shared" si="302"/>
        <v>41971.002152777779</v>
      </c>
      <c r="R3220" s="8">
        <f t="shared" si="303"/>
        <v>42004</v>
      </c>
      <c r="S3220" t="str">
        <f t="shared" si="304"/>
        <v>theater</v>
      </c>
      <c r="T3220" t="str">
        <f t="shared" si="305"/>
        <v>plays</v>
      </c>
    </row>
    <row r="3221" spans="1:20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300"/>
        <v>100</v>
      </c>
      <c r="P3221">
        <f t="shared" si="301"/>
        <v>168.25</v>
      </c>
      <c r="Q3221" s="8">
        <f t="shared" si="302"/>
        <v>42050.983182870375</v>
      </c>
      <c r="R3221" s="8">
        <f t="shared" si="303"/>
        <v>42085.941516203704</v>
      </c>
      <c r="S3221" t="str">
        <f t="shared" si="304"/>
        <v>theater</v>
      </c>
      <c r="T3221" t="str">
        <f t="shared" si="305"/>
        <v>plays</v>
      </c>
    </row>
    <row r="3222" spans="1:20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300"/>
        <v>101</v>
      </c>
      <c r="P3222">
        <f t="shared" si="301"/>
        <v>256.37</v>
      </c>
      <c r="Q3222" s="8">
        <f t="shared" si="302"/>
        <v>42772.833379629628</v>
      </c>
      <c r="R3222" s="8">
        <f t="shared" si="303"/>
        <v>42806.875</v>
      </c>
      <c r="S3222" t="str">
        <f t="shared" si="304"/>
        <v>theater</v>
      </c>
      <c r="T3222" t="str">
        <f t="shared" si="305"/>
        <v>plays</v>
      </c>
    </row>
    <row r="3223" spans="1:20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300"/>
        <v>103</v>
      </c>
      <c r="P3223">
        <f t="shared" si="301"/>
        <v>36.61</v>
      </c>
      <c r="Q3223" s="8">
        <f t="shared" si="302"/>
        <v>42155.696793981479</v>
      </c>
      <c r="R3223" s="8">
        <f t="shared" si="303"/>
        <v>42190.696793981479</v>
      </c>
      <c r="S3223" t="str">
        <f t="shared" si="304"/>
        <v>theater</v>
      </c>
      <c r="T3223" t="str">
        <f t="shared" si="305"/>
        <v>plays</v>
      </c>
    </row>
    <row r="3224" spans="1:20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300"/>
        <v>125</v>
      </c>
      <c r="P3224">
        <f t="shared" si="301"/>
        <v>37.14</v>
      </c>
      <c r="Q3224" s="8">
        <f t="shared" si="302"/>
        <v>42270.582141203704</v>
      </c>
      <c r="R3224" s="8">
        <f t="shared" si="303"/>
        <v>42301.895138888889</v>
      </c>
      <c r="S3224" t="str">
        <f t="shared" si="304"/>
        <v>theater</v>
      </c>
      <c r="T3224" t="str">
        <f t="shared" si="305"/>
        <v>plays</v>
      </c>
    </row>
    <row r="3225" spans="1:20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300"/>
        <v>110</v>
      </c>
      <c r="P3225">
        <f t="shared" si="301"/>
        <v>45.88</v>
      </c>
      <c r="Q3225" s="8">
        <f t="shared" si="302"/>
        <v>42206.835370370376</v>
      </c>
      <c r="R3225" s="8">
        <f t="shared" si="303"/>
        <v>42236.835370370376</v>
      </c>
      <c r="S3225" t="str">
        <f t="shared" si="304"/>
        <v>theater</v>
      </c>
      <c r="T3225" t="str">
        <f t="shared" si="305"/>
        <v>plays</v>
      </c>
    </row>
    <row r="3226" spans="1:20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300"/>
        <v>102</v>
      </c>
      <c r="P3226">
        <f t="shared" si="301"/>
        <v>141.71</v>
      </c>
      <c r="Q3226" s="8">
        <f t="shared" si="302"/>
        <v>42697.850844907407</v>
      </c>
      <c r="R3226" s="8">
        <f t="shared" si="303"/>
        <v>42745.208333333328</v>
      </c>
      <c r="S3226" t="str">
        <f t="shared" si="304"/>
        <v>theater</v>
      </c>
      <c r="T3226" t="str">
        <f t="shared" si="305"/>
        <v>plays</v>
      </c>
    </row>
    <row r="3227" spans="1:20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300"/>
        <v>102</v>
      </c>
      <c r="P3227">
        <f t="shared" si="301"/>
        <v>52.49</v>
      </c>
      <c r="Q3227" s="8">
        <f t="shared" si="302"/>
        <v>42503.559467592597</v>
      </c>
      <c r="R3227" s="8">
        <f t="shared" si="303"/>
        <v>42524.875</v>
      </c>
      <c r="S3227" t="str">
        <f t="shared" si="304"/>
        <v>theater</v>
      </c>
      <c r="T3227" t="str">
        <f t="shared" si="305"/>
        <v>plays</v>
      </c>
    </row>
    <row r="3228" spans="1:20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300"/>
        <v>104</v>
      </c>
      <c r="P3228">
        <f t="shared" si="301"/>
        <v>59.52</v>
      </c>
      <c r="Q3228" s="8">
        <f t="shared" si="302"/>
        <v>42277.583472222221</v>
      </c>
      <c r="R3228" s="8">
        <f t="shared" si="303"/>
        <v>42307.583472222221</v>
      </c>
      <c r="S3228" t="str">
        <f t="shared" si="304"/>
        <v>theater</v>
      </c>
      <c r="T3228" t="str">
        <f t="shared" si="305"/>
        <v>plays</v>
      </c>
    </row>
    <row r="3229" spans="1:20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300"/>
        <v>125</v>
      </c>
      <c r="P3229">
        <f t="shared" si="301"/>
        <v>50</v>
      </c>
      <c r="Q3229" s="8">
        <f t="shared" si="302"/>
        <v>42722.882361111115</v>
      </c>
      <c r="R3229" s="8">
        <f t="shared" si="303"/>
        <v>42752.882361111115</v>
      </c>
      <c r="S3229" t="str">
        <f t="shared" si="304"/>
        <v>theater</v>
      </c>
      <c r="T3229" t="str">
        <f t="shared" si="305"/>
        <v>plays</v>
      </c>
    </row>
    <row r="3230" spans="1:20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300"/>
        <v>102</v>
      </c>
      <c r="P3230">
        <f t="shared" si="301"/>
        <v>193.62</v>
      </c>
      <c r="Q3230" s="8">
        <f t="shared" si="302"/>
        <v>42323.70930555556</v>
      </c>
      <c r="R3230" s="8">
        <f t="shared" si="303"/>
        <v>42355.207638888889</v>
      </c>
      <c r="S3230" t="str">
        <f t="shared" si="304"/>
        <v>theater</v>
      </c>
      <c r="T3230" t="str">
        <f t="shared" si="305"/>
        <v>plays</v>
      </c>
    </row>
    <row r="3231" spans="1:20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300"/>
        <v>108</v>
      </c>
      <c r="P3231">
        <f t="shared" si="301"/>
        <v>106.8</v>
      </c>
      <c r="Q3231" s="8">
        <f t="shared" si="302"/>
        <v>41933.291643518518</v>
      </c>
      <c r="R3231" s="8">
        <f t="shared" si="303"/>
        <v>41963.333310185189</v>
      </c>
      <c r="S3231" t="str">
        <f t="shared" si="304"/>
        <v>theater</v>
      </c>
      <c r="T3231" t="str">
        <f t="shared" si="305"/>
        <v>plays</v>
      </c>
    </row>
    <row r="3232" spans="1:20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300"/>
        <v>110</v>
      </c>
      <c r="P3232">
        <f t="shared" si="301"/>
        <v>77.22</v>
      </c>
      <c r="Q3232" s="8">
        <f t="shared" si="302"/>
        <v>41898.168125000004</v>
      </c>
      <c r="R3232" s="8">
        <f t="shared" si="303"/>
        <v>41913.165972222225</v>
      </c>
      <c r="S3232" t="str">
        <f t="shared" si="304"/>
        <v>theater</v>
      </c>
      <c r="T3232" t="str">
        <f t="shared" si="305"/>
        <v>plays</v>
      </c>
    </row>
    <row r="3233" spans="1:20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300"/>
        <v>161</v>
      </c>
      <c r="P3233">
        <f t="shared" si="301"/>
        <v>57.5</v>
      </c>
      <c r="Q3233" s="8">
        <f t="shared" si="302"/>
        <v>42446.943831018521</v>
      </c>
      <c r="R3233" s="8">
        <f t="shared" si="303"/>
        <v>42476.943831018521</v>
      </c>
      <c r="S3233" t="str">
        <f t="shared" si="304"/>
        <v>theater</v>
      </c>
      <c r="T3233" t="str">
        <f t="shared" si="305"/>
        <v>plays</v>
      </c>
    </row>
    <row r="3234" spans="1:20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300"/>
        <v>131</v>
      </c>
      <c r="P3234">
        <f t="shared" si="301"/>
        <v>50.46</v>
      </c>
      <c r="Q3234" s="8">
        <f t="shared" si="302"/>
        <v>42463.81385416667</v>
      </c>
      <c r="R3234" s="8">
        <f t="shared" si="303"/>
        <v>42494.165972222225</v>
      </c>
      <c r="S3234" t="str">
        <f t="shared" si="304"/>
        <v>theater</v>
      </c>
      <c r="T3234" t="str">
        <f t="shared" si="305"/>
        <v>plays</v>
      </c>
    </row>
    <row r="3235" spans="1:20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300"/>
        <v>119</v>
      </c>
      <c r="P3235">
        <f t="shared" si="301"/>
        <v>97.38</v>
      </c>
      <c r="Q3235" s="8">
        <f t="shared" si="302"/>
        <v>42766.805034722223</v>
      </c>
      <c r="R3235" s="8">
        <f t="shared" si="303"/>
        <v>42796.805034722223</v>
      </c>
      <c r="S3235" t="str">
        <f t="shared" si="304"/>
        <v>theater</v>
      </c>
      <c r="T3235" t="str">
        <f t="shared" si="305"/>
        <v>plays</v>
      </c>
    </row>
    <row r="3236" spans="1:20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300"/>
        <v>100</v>
      </c>
      <c r="P3236">
        <f t="shared" si="301"/>
        <v>34.92</v>
      </c>
      <c r="Q3236" s="8">
        <f t="shared" si="302"/>
        <v>42734.789444444439</v>
      </c>
      <c r="R3236" s="8">
        <f t="shared" si="303"/>
        <v>42767.979861111111</v>
      </c>
      <c r="S3236" t="str">
        <f t="shared" si="304"/>
        <v>theater</v>
      </c>
      <c r="T3236" t="str">
        <f t="shared" si="305"/>
        <v>plays</v>
      </c>
    </row>
    <row r="3237" spans="1:20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300"/>
        <v>103</v>
      </c>
      <c r="P3237">
        <f t="shared" si="301"/>
        <v>85.53</v>
      </c>
      <c r="Q3237" s="8">
        <f t="shared" si="302"/>
        <v>42522.347812499997</v>
      </c>
      <c r="R3237" s="8">
        <f t="shared" si="303"/>
        <v>42552.347812499997</v>
      </c>
      <c r="S3237" t="str">
        <f t="shared" si="304"/>
        <v>theater</v>
      </c>
      <c r="T3237" t="str">
        <f t="shared" si="305"/>
        <v>plays</v>
      </c>
    </row>
    <row r="3238" spans="1:20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300"/>
        <v>101</v>
      </c>
      <c r="P3238">
        <f t="shared" si="301"/>
        <v>182.91</v>
      </c>
      <c r="Q3238" s="8">
        <f t="shared" si="302"/>
        <v>42702.917048611111</v>
      </c>
      <c r="R3238" s="8">
        <f t="shared" si="303"/>
        <v>42732.917048611111</v>
      </c>
      <c r="S3238" t="str">
        <f t="shared" si="304"/>
        <v>theater</v>
      </c>
      <c r="T3238" t="str">
        <f t="shared" si="305"/>
        <v>plays</v>
      </c>
    </row>
    <row r="3239" spans="1:20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300"/>
        <v>101</v>
      </c>
      <c r="P3239">
        <f t="shared" si="301"/>
        <v>131.13999999999999</v>
      </c>
      <c r="Q3239" s="8">
        <f t="shared" si="302"/>
        <v>42252.474351851852</v>
      </c>
      <c r="R3239" s="8">
        <f t="shared" si="303"/>
        <v>42276.165972222225</v>
      </c>
      <c r="S3239" t="str">
        <f t="shared" si="304"/>
        <v>theater</v>
      </c>
      <c r="T3239" t="str">
        <f t="shared" si="305"/>
        <v>plays</v>
      </c>
    </row>
    <row r="3240" spans="1:20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300"/>
        <v>112</v>
      </c>
      <c r="P3240">
        <f t="shared" si="301"/>
        <v>39.81</v>
      </c>
      <c r="Q3240" s="8">
        <f t="shared" si="302"/>
        <v>42156.510393518518</v>
      </c>
      <c r="R3240" s="8">
        <f t="shared" si="303"/>
        <v>42186.510393518518</v>
      </c>
      <c r="S3240" t="str">
        <f t="shared" si="304"/>
        <v>theater</v>
      </c>
      <c r="T3240" t="str">
        <f t="shared" si="305"/>
        <v>plays</v>
      </c>
    </row>
    <row r="3241" spans="1:20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300"/>
        <v>106</v>
      </c>
      <c r="P3241">
        <f t="shared" si="301"/>
        <v>59.7</v>
      </c>
      <c r="Q3241" s="8">
        <f t="shared" si="302"/>
        <v>42278.089039351849</v>
      </c>
      <c r="R3241" s="8">
        <f t="shared" si="303"/>
        <v>42302.999305555553</v>
      </c>
      <c r="S3241" t="str">
        <f t="shared" si="304"/>
        <v>theater</v>
      </c>
      <c r="T3241" t="str">
        <f t="shared" si="305"/>
        <v>plays</v>
      </c>
    </row>
    <row r="3242" spans="1:20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300"/>
        <v>101</v>
      </c>
      <c r="P3242">
        <f t="shared" si="301"/>
        <v>88.74</v>
      </c>
      <c r="Q3242" s="8">
        <f t="shared" si="302"/>
        <v>42754.693842592591</v>
      </c>
      <c r="R3242" s="8">
        <f t="shared" si="303"/>
        <v>42782.958333333328</v>
      </c>
      <c r="S3242" t="str">
        <f t="shared" si="304"/>
        <v>theater</v>
      </c>
      <c r="T3242" t="str">
        <f t="shared" si="305"/>
        <v>plays</v>
      </c>
    </row>
    <row r="3243" spans="1:20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300"/>
        <v>115</v>
      </c>
      <c r="P3243">
        <f t="shared" si="301"/>
        <v>58.69</v>
      </c>
      <c r="Q3243" s="8">
        <f t="shared" si="302"/>
        <v>41893.324884259258</v>
      </c>
      <c r="R3243" s="8">
        <f t="shared" si="303"/>
        <v>41926.290972222225</v>
      </c>
      <c r="S3243" t="str">
        <f t="shared" si="304"/>
        <v>theater</v>
      </c>
      <c r="T3243" t="str">
        <f t="shared" si="305"/>
        <v>plays</v>
      </c>
    </row>
    <row r="3244" spans="1:20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300"/>
        <v>127</v>
      </c>
      <c r="P3244">
        <f t="shared" si="301"/>
        <v>69.569999999999993</v>
      </c>
      <c r="Q3244" s="8">
        <f t="shared" si="302"/>
        <v>41871.755694444444</v>
      </c>
      <c r="R3244" s="8">
        <f t="shared" si="303"/>
        <v>41901.755694444444</v>
      </c>
      <c r="S3244" t="str">
        <f t="shared" si="304"/>
        <v>theater</v>
      </c>
      <c r="T3244" t="str">
        <f t="shared" si="305"/>
        <v>plays</v>
      </c>
    </row>
    <row r="3245" spans="1:20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300"/>
        <v>103</v>
      </c>
      <c r="P3245">
        <f t="shared" si="301"/>
        <v>115.87</v>
      </c>
      <c r="Q3245" s="8">
        <f t="shared" si="302"/>
        <v>42262.096782407403</v>
      </c>
      <c r="R3245" s="8">
        <f t="shared" si="303"/>
        <v>42286</v>
      </c>
      <c r="S3245" t="str">
        <f t="shared" si="304"/>
        <v>theater</v>
      </c>
      <c r="T3245" t="str">
        <f t="shared" si="305"/>
        <v>plays</v>
      </c>
    </row>
    <row r="3246" spans="1:20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300"/>
        <v>103</v>
      </c>
      <c r="P3246">
        <f t="shared" si="301"/>
        <v>23.87</v>
      </c>
      <c r="Q3246" s="8">
        <f t="shared" si="302"/>
        <v>42675.694236111114</v>
      </c>
      <c r="R3246" s="8">
        <f t="shared" si="303"/>
        <v>42705.735902777778</v>
      </c>
      <c r="S3246" t="str">
        <f t="shared" si="304"/>
        <v>theater</v>
      </c>
      <c r="T3246" t="str">
        <f t="shared" si="305"/>
        <v>plays</v>
      </c>
    </row>
    <row r="3247" spans="1:20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300"/>
        <v>104</v>
      </c>
      <c r="P3247">
        <f t="shared" si="301"/>
        <v>81.13</v>
      </c>
      <c r="Q3247" s="8">
        <f t="shared" si="302"/>
        <v>42135.60020833333</v>
      </c>
      <c r="R3247" s="8">
        <f t="shared" si="303"/>
        <v>42167.083333333328</v>
      </c>
      <c r="S3247" t="str">
        <f t="shared" si="304"/>
        <v>theater</v>
      </c>
      <c r="T3247" t="str">
        <f t="shared" si="305"/>
        <v>plays</v>
      </c>
    </row>
    <row r="3248" spans="1:20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300"/>
        <v>111</v>
      </c>
      <c r="P3248">
        <f t="shared" si="301"/>
        <v>57.63</v>
      </c>
      <c r="Q3248" s="8">
        <f t="shared" si="302"/>
        <v>42230.472222222219</v>
      </c>
      <c r="R3248" s="8">
        <f t="shared" si="303"/>
        <v>42259.165972222225</v>
      </c>
      <c r="S3248" t="str">
        <f t="shared" si="304"/>
        <v>theater</v>
      </c>
      <c r="T3248" t="str">
        <f t="shared" si="305"/>
        <v>plays</v>
      </c>
    </row>
    <row r="3249" spans="1:20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300"/>
        <v>106</v>
      </c>
      <c r="P3249">
        <f t="shared" si="301"/>
        <v>46.43</v>
      </c>
      <c r="Q3249" s="8">
        <f t="shared" si="302"/>
        <v>42167.434166666666</v>
      </c>
      <c r="R3249" s="8">
        <f t="shared" si="303"/>
        <v>42197.434166666666</v>
      </c>
      <c r="S3249" t="str">
        <f t="shared" si="304"/>
        <v>theater</v>
      </c>
      <c r="T3249" t="str">
        <f t="shared" si="305"/>
        <v>plays</v>
      </c>
    </row>
    <row r="3250" spans="1:20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300"/>
        <v>101</v>
      </c>
      <c r="P3250">
        <f t="shared" si="301"/>
        <v>60.48</v>
      </c>
      <c r="Q3250" s="8">
        <f t="shared" si="302"/>
        <v>42068.888391203705</v>
      </c>
      <c r="R3250" s="8">
        <f t="shared" si="303"/>
        <v>42098.846724537041</v>
      </c>
      <c r="S3250" t="str">
        <f t="shared" si="304"/>
        <v>theater</v>
      </c>
      <c r="T3250" t="str">
        <f t="shared" si="305"/>
        <v>plays</v>
      </c>
    </row>
    <row r="3251" spans="1:20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300"/>
        <v>105</v>
      </c>
      <c r="P3251">
        <f t="shared" si="301"/>
        <v>65.58</v>
      </c>
      <c r="Q3251" s="8">
        <f t="shared" si="302"/>
        <v>42145.746689814812</v>
      </c>
      <c r="R3251" s="8">
        <f t="shared" si="303"/>
        <v>42175.746689814812</v>
      </c>
      <c r="S3251" t="str">
        <f t="shared" si="304"/>
        <v>theater</v>
      </c>
      <c r="T3251" t="str">
        <f t="shared" si="305"/>
        <v>plays</v>
      </c>
    </row>
    <row r="3252" spans="1:20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300"/>
        <v>102</v>
      </c>
      <c r="P3252">
        <f t="shared" si="301"/>
        <v>119.19</v>
      </c>
      <c r="Q3252" s="8">
        <f t="shared" si="302"/>
        <v>41918.742175925923</v>
      </c>
      <c r="R3252" s="8">
        <f t="shared" si="303"/>
        <v>41948.783842592595</v>
      </c>
      <c r="S3252" t="str">
        <f t="shared" si="304"/>
        <v>theater</v>
      </c>
      <c r="T3252" t="str">
        <f t="shared" si="305"/>
        <v>plays</v>
      </c>
    </row>
    <row r="3253" spans="1:20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300"/>
        <v>111</v>
      </c>
      <c r="P3253">
        <f t="shared" si="301"/>
        <v>83.05</v>
      </c>
      <c r="Q3253" s="8">
        <f t="shared" si="302"/>
        <v>42146.731087962966</v>
      </c>
      <c r="R3253" s="8">
        <f t="shared" si="303"/>
        <v>42176.731087962966</v>
      </c>
      <c r="S3253" t="str">
        <f t="shared" si="304"/>
        <v>theater</v>
      </c>
      <c r="T3253" t="str">
        <f t="shared" si="305"/>
        <v>plays</v>
      </c>
    </row>
    <row r="3254" spans="1:20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300"/>
        <v>128</v>
      </c>
      <c r="P3254">
        <f t="shared" si="301"/>
        <v>57.52</v>
      </c>
      <c r="Q3254" s="8">
        <f t="shared" si="302"/>
        <v>42590.472685185188</v>
      </c>
      <c r="R3254" s="8">
        <f t="shared" si="303"/>
        <v>42620.472685185188</v>
      </c>
      <c r="S3254" t="str">
        <f t="shared" si="304"/>
        <v>theater</v>
      </c>
      <c r="T3254" t="str">
        <f t="shared" si="305"/>
        <v>plays</v>
      </c>
    </row>
    <row r="3255" spans="1:20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300"/>
        <v>102</v>
      </c>
      <c r="P3255">
        <f t="shared" si="301"/>
        <v>177.09</v>
      </c>
      <c r="Q3255" s="8">
        <f t="shared" si="302"/>
        <v>42602.576712962968</v>
      </c>
      <c r="R3255" s="8">
        <f t="shared" si="303"/>
        <v>42621.15625</v>
      </c>
      <c r="S3255" t="str">
        <f t="shared" si="304"/>
        <v>theater</v>
      </c>
      <c r="T3255" t="str">
        <f t="shared" si="305"/>
        <v>plays</v>
      </c>
    </row>
    <row r="3256" spans="1:20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300"/>
        <v>101</v>
      </c>
      <c r="P3256">
        <f t="shared" si="301"/>
        <v>70.77</v>
      </c>
      <c r="Q3256" s="8">
        <f t="shared" si="302"/>
        <v>42059.085752314815</v>
      </c>
      <c r="R3256" s="8">
        <f t="shared" si="303"/>
        <v>42089.044085648144</v>
      </c>
      <c r="S3256" t="str">
        <f t="shared" si="304"/>
        <v>theater</v>
      </c>
      <c r="T3256" t="str">
        <f t="shared" si="305"/>
        <v>plays</v>
      </c>
    </row>
    <row r="3257" spans="1:20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300"/>
        <v>175</v>
      </c>
      <c r="P3257">
        <f t="shared" si="301"/>
        <v>29.17</v>
      </c>
      <c r="Q3257" s="8">
        <f t="shared" si="302"/>
        <v>41889.768229166664</v>
      </c>
      <c r="R3257" s="8">
        <f t="shared" si="303"/>
        <v>41919.768229166664</v>
      </c>
      <c r="S3257" t="str">
        <f t="shared" si="304"/>
        <v>theater</v>
      </c>
      <c r="T3257" t="str">
        <f t="shared" si="305"/>
        <v>plays</v>
      </c>
    </row>
    <row r="3258" spans="1:20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300"/>
        <v>128</v>
      </c>
      <c r="P3258">
        <f t="shared" si="301"/>
        <v>72.760000000000005</v>
      </c>
      <c r="Q3258" s="8">
        <f t="shared" si="302"/>
        <v>42144.573807870373</v>
      </c>
      <c r="R3258" s="8">
        <f t="shared" si="303"/>
        <v>42166.165972222225</v>
      </c>
      <c r="S3258" t="str">
        <f t="shared" si="304"/>
        <v>theater</v>
      </c>
      <c r="T3258" t="str">
        <f t="shared" si="305"/>
        <v>plays</v>
      </c>
    </row>
    <row r="3259" spans="1:20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300"/>
        <v>106</v>
      </c>
      <c r="P3259">
        <f t="shared" si="301"/>
        <v>51.85</v>
      </c>
      <c r="Q3259" s="8">
        <f t="shared" si="302"/>
        <v>42758.559629629628</v>
      </c>
      <c r="R3259" s="8">
        <f t="shared" si="303"/>
        <v>42788.559629629628</v>
      </c>
      <c r="S3259" t="str">
        <f t="shared" si="304"/>
        <v>theater</v>
      </c>
      <c r="T3259" t="str">
        <f t="shared" si="305"/>
        <v>plays</v>
      </c>
    </row>
    <row r="3260" spans="1:20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300"/>
        <v>105</v>
      </c>
      <c r="P3260">
        <f t="shared" si="301"/>
        <v>98.2</v>
      </c>
      <c r="Q3260" s="8">
        <f t="shared" si="302"/>
        <v>41982.887280092589</v>
      </c>
      <c r="R3260" s="8">
        <f t="shared" si="303"/>
        <v>42012.887280092589</v>
      </c>
      <c r="S3260" t="str">
        <f t="shared" si="304"/>
        <v>theater</v>
      </c>
      <c r="T3260" t="str">
        <f t="shared" si="305"/>
        <v>plays</v>
      </c>
    </row>
    <row r="3261" spans="1:20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300"/>
        <v>106</v>
      </c>
      <c r="P3261">
        <f t="shared" si="301"/>
        <v>251.74</v>
      </c>
      <c r="Q3261" s="8">
        <f t="shared" si="302"/>
        <v>42614.760937500003</v>
      </c>
      <c r="R3261" s="8">
        <f t="shared" si="303"/>
        <v>42644.165972222225</v>
      </c>
      <c r="S3261" t="str">
        <f t="shared" si="304"/>
        <v>theater</v>
      </c>
      <c r="T3261" t="str">
        <f t="shared" si="305"/>
        <v>plays</v>
      </c>
    </row>
    <row r="3262" spans="1:20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300"/>
        <v>109</v>
      </c>
      <c r="P3262">
        <f t="shared" si="301"/>
        <v>74.819999999999993</v>
      </c>
      <c r="Q3262" s="8">
        <f t="shared" si="302"/>
        <v>42303.672662037032</v>
      </c>
      <c r="R3262" s="8">
        <f t="shared" si="303"/>
        <v>42338.714328703703</v>
      </c>
      <c r="S3262" t="str">
        <f t="shared" si="304"/>
        <v>theater</v>
      </c>
      <c r="T3262" t="str">
        <f t="shared" si="305"/>
        <v>plays</v>
      </c>
    </row>
    <row r="3263" spans="1:20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300"/>
        <v>100</v>
      </c>
      <c r="P3263">
        <f t="shared" si="301"/>
        <v>67.650000000000006</v>
      </c>
      <c r="Q3263" s="8">
        <f t="shared" si="302"/>
        <v>42171.725416666668</v>
      </c>
      <c r="R3263" s="8">
        <f t="shared" si="303"/>
        <v>42201.725416666668</v>
      </c>
      <c r="S3263" t="str">
        <f t="shared" si="304"/>
        <v>theater</v>
      </c>
      <c r="T3263" t="str">
        <f t="shared" si="305"/>
        <v>plays</v>
      </c>
    </row>
    <row r="3264" spans="1:20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300"/>
        <v>103</v>
      </c>
      <c r="P3264">
        <f t="shared" si="301"/>
        <v>93.81</v>
      </c>
      <c r="Q3264" s="8">
        <f t="shared" si="302"/>
        <v>41964.315532407403</v>
      </c>
      <c r="R3264" s="8">
        <f t="shared" si="303"/>
        <v>41995.166666666672</v>
      </c>
      <c r="S3264" t="str">
        <f t="shared" si="304"/>
        <v>theater</v>
      </c>
      <c r="T3264" t="str">
        <f t="shared" si="305"/>
        <v>plays</v>
      </c>
    </row>
    <row r="3265" spans="1:20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300"/>
        <v>112</v>
      </c>
      <c r="P3265">
        <f t="shared" si="301"/>
        <v>41.24</v>
      </c>
      <c r="Q3265" s="8">
        <f t="shared" si="302"/>
        <v>42284.516064814816</v>
      </c>
      <c r="R3265" s="8">
        <f t="shared" si="303"/>
        <v>42307.875</v>
      </c>
      <c r="S3265" t="str">
        <f t="shared" si="304"/>
        <v>theater</v>
      </c>
      <c r="T3265" t="str">
        <f t="shared" si="305"/>
        <v>plays</v>
      </c>
    </row>
    <row r="3266" spans="1:20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300"/>
        <v>103</v>
      </c>
      <c r="P3266">
        <f t="shared" si="301"/>
        <v>52.55</v>
      </c>
      <c r="Q3266" s="8">
        <f t="shared" si="302"/>
        <v>42016.800208333334</v>
      </c>
      <c r="R3266" s="8">
        <f t="shared" si="303"/>
        <v>42032.916666666672</v>
      </c>
      <c r="S3266" t="str">
        <f t="shared" si="304"/>
        <v>theater</v>
      </c>
      <c r="T3266" t="str">
        <f t="shared" si="305"/>
        <v>plays</v>
      </c>
    </row>
    <row r="3267" spans="1:20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306">ROUND(E3267/D3267*100,0)</f>
        <v>164</v>
      </c>
      <c r="P3267">
        <f t="shared" ref="P3267:P3330" si="307">ROUND(E3267/L3267,2)</f>
        <v>70.290000000000006</v>
      </c>
      <c r="Q3267" s="8">
        <f t="shared" ref="Q3267:Q3330" si="308">(((J3267/60)/60)/24)+DATE(1970,1,1)</f>
        <v>42311.711979166663</v>
      </c>
      <c r="R3267" s="8">
        <f t="shared" ref="R3267:R3330" si="309">(((I3267/60)/60)/24)+DATE(1970,1,1)</f>
        <v>42341.708333333328</v>
      </c>
      <c r="S3267" t="str">
        <f t="shared" ref="S3267:S3330" si="310">LEFT(N3267,SEARCH("/",N3267)-1)</f>
        <v>theater</v>
      </c>
      <c r="T3267" t="str">
        <f t="shared" ref="T3267:T3330" si="311">RIGHT(N3267,LEN(N3267)-SEARCH("/",N3267))</f>
        <v>plays</v>
      </c>
    </row>
    <row r="3268" spans="1:20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306"/>
        <v>131</v>
      </c>
      <c r="P3268">
        <f t="shared" si="307"/>
        <v>48.33</v>
      </c>
      <c r="Q3268" s="8">
        <f t="shared" si="308"/>
        <v>42136.536134259266</v>
      </c>
      <c r="R3268" s="8">
        <f t="shared" si="309"/>
        <v>42167.875</v>
      </c>
      <c r="S3268" t="str">
        <f t="shared" si="310"/>
        <v>theater</v>
      </c>
      <c r="T3268" t="str">
        <f t="shared" si="311"/>
        <v>plays</v>
      </c>
    </row>
    <row r="3269" spans="1:20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306"/>
        <v>102</v>
      </c>
      <c r="P3269">
        <f t="shared" si="307"/>
        <v>53.18</v>
      </c>
      <c r="Q3269" s="8">
        <f t="shared" si="308"/>
        <v>42172.757638888885</v>
      </c>
      <c r="R3269" s="8">
        <f t="shared" si="309"/>
        <v>42202.757638888885</v>
      </c>
      <c r="S3269" t="str">
        <f t="shared" si="310"/>
        <v>theater</v>
      </c>
      <c r="T3269" t="str">
        <f t="shared" si="311"/>
        <v>plays</v>
      </c>
    </row>
    <row r="3270" spans="1:20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306"/>
        <v>128</v>
      </c>
      <c r="P3270">
        <f t="shared" si="307"/>
        <v>60.95</v>
      </c>
      <c r="Q3270" s="8">
        <f t="shared" si="308"/>
        <v>42590.90425925926</v>
      </c>
      <c r="R3270" s="8">
        <f t="shared" si="309"/>
        <v>42606.90425925926</v>
      </c>
      <c r="S3270" t="str">
        <f t="shared" si="310"/>
        <v>theater</v>
      </c>
      <c r="T3270" t="str">
        <f t="shared" si="311"/>
        <v>plays</v>
      </c>
    </row>
    <row r="3271" spans="1:20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306"/>
        <v>102</v>
      </c>
      <c r="P3271">
        <f t="shared" si="307"/>
        <v>116</v>
      </c>
      <c r="Q3271" s="8">
        <f t="shared" si="308"/>
        <v>42137.395798611105</v>
      </c>
      <c r="R3271" s="8">
        <f t="shared" si="309"/>
        <v>42171.458333333328</v>
      </c>
      <c r="S3271" t="str">
        <f t="shared" si="310"/>
        <v>theater</v>
      </c>
      <c r="T3271" t="str">
        <f t="shared" si="311"/>
        <v>plays</v>
      </c>
    </row>
    <row r="3272" spans="1:20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306"/>
        <v>102</v>
      </c>
      <c r="P3272">
        <f t="shared" si="307"/>
        <v>61</v>
      </c>
      <c r="Q3272" s="8">
        <f t="shared" si="308"/>
        <v>42167.533159722225</v>
      </c>
      <c r="R3272" s="8">
        <f t="shared" si="309"/>
        <v>42197.533159722225</v>
      </c>
      <c r="S3272" t="str">
        <f t="shared" si="310"/>
        <v>theater</v>
      </c>
      <c r="T3272" t="str">
        <f t="shared" si="311"/>
        <v>plays</v>
      </c>
    </row>
    <row r="3273" spans="1:20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306"/>
        <v>130</v>
      </c>
      <c r="P3273">
        <f t="shared" si="307"/>
        <v>38.24</v>
      </c>
      <c r="Q3273" s="8">
        <f t="shared" si="308"/>
        <v>41915.437210648146</v>
      </c>
      <c r="R3273" s="8">
        <f t="shared" si="309"/>
        <v>41945.478877314818</v>
      </c>
      <c r="S3273" t="str">
        <f t="shared" si="310"/>
        <v>theater</v>
      </c>
      <c r="T3273" t="str">
        <f t="shared" si="311"/>
        <v>plays</v>
      </c>
    </row>
    <row r="3274" spans="1:20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306"/>
        <v>154</v>
      </c>
      <c r="P3274">
        <f t="shared" si="307"/>
        <v>106.5</v>
      </c>
      <c r="Q3274" s="8">
        <f t="shared" si="308"/>
        <v>42284.500104166669</v>
      </c>
      <c r="R3274" s="8">
        <f t="shared" si="309"/>
        <v>42314.541770833333</v>
      </c>
      <c r="S3274" t="str">
        <f t="shared" si="310"/>
        <v>theater</v>
      </c>
      <c r="T3274" t="str">
        <f t="shared" si="311"/>
        <v>plays</v>
      </c>
    </row>
    <row r="3275" spans="1:20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306"/>
        <v>107</v>
      </c>
      <c r="P3275">
        <f t="shared" si="307"/>
        <v>204.57</v>
      </c>
      <c r="Q3275" s="8">
        <f t="shared" si="308"/>
        <v>42611.801412037035</v>
      </c>
      <c r="R3275" s="8">
        <f t="shared" si="309"/>
        <v>42627.791666666672</v>
      </c>
      <c r="S3275" t="str">
        <f t="shared" si="310"/>
        <v>theater</v>
      </c>
      <c r="T3275" t="str">
        <f t="shared" si="311"/>
        <v>plays</v>
      </c>
    </row>
    <row r="3276" spans="1:20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306"/>
        <v>101</v>
      </c>
      <c r="P3276">
        <f t="shared" si="307"/>
        <v>54.91</v>
      </c>
      <c r="Q3276" s="8">
        <f t="shared" si="308"/>
        <v>42400.704537037032</v>
      </c>
      <c r="R3276" s="8">
        <f t="shared" si="309"/>
        <v>42444.875</v>
      </c>
      <c r="S3276" t="str">
        <f t="shared" si="310"/>
        <v>theater</v>
      </c>
      <c r="T3276" t="str">
        <f t="shared" si="311"/>
        <v>plays</v>
      </c>
    </row>
    <row r="3277" spans="1:20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306"/>
        <v>100</v>
      </c>
      <c r="P3277">
        <f t="shared" si="307"/>
        <v>150.41999999999999</v>
      </c>
      <c r="Q3277" s="8">
        <f t="shared" si="308"/>
        <v>42017.88045138889</v>
      </c>
      <c r="R3277" s="8">
        <f t="shared" si="309"/>
        <v>42044.1875</v>
      </c>
      <c r="S3277" t="str">
        <f t="shared" si="310"/>
        <v>theater</v>
      </c>
      <c r="T3277" t="str">
        <f t="shared" si="311"/>
        <v>plays</v>
      </c>
    </row>
    <row r="3278" spans="1:20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306"/>
        <v>117</v>
      </c>
      <c r="P3278">
        <f t="shared" si="307"/>
        <v>52.58</v>
      </c>
      <c r="Q3278" s="8">
        <f t="shared" si="308"/>
        <v>42426.949988425928</v>
      </c>
      <c r="R3278" s="8">
        <f t="shared" si="309"/>
        <v>42461.165972222225</v>
      </c>
      <c r="S3278" t="str">
        <f t="shared" si="310"/>
        <v>theater</v>
      </c>
      <c r="T3278" t="str">
        <f t="shared" si="311"/>
        <v>plays</v>
      </c>
    </row>
    <row r="3279" spans="1:20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306"/>
        <v>109</v>
      </c>
      <c r="P3279">
        <f t="shared" si="307"/>
        <v>54.3</v>
      </c>
      <c r="Q3279" s="8">
        <f t="shared" si="308"/>
        <v>41931.682939814818</v>
      </c>
      <c r="R3279" s="8">
        <f t="shared" si="309"/>
        <v>41961.724606481483</v>
      </c>
      <c r="S3279" t="str">
        <f t="shared" si="310"/>
        <v>theater</v>
      </c>
      <c r="T3279" t="str">
        <f t="shared" si="311"/>
        <v>plays</v>
      </c>
    </row>
    <row r="3280" spans="1:20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306"/>
        <v>103</v>
      </c>
      <c r="P3280">
        <f t="shared" si="307"/>
        <v>76.03</v>
      </c>
      <c r="Q3280" s="8">
        <f t="shared" si="308"/>
        <v>42124.848414351851</v>
      </c>
      <c r="R3280" s="8">
        <f t="shared" si="309"/>
        <v>42154.848414351851</v>
      </c>
      <c r="S3280" t="str">
        <f t="shared" si="310"/>
        <v>theater</v>
      </c>
      <c r="T3280" t="str">
        <f t="shared" si="311"/>
        <v>plays</v>
      </c>
    </row>
    <row r="3281" spans="1:20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306"/>
        <v>114</v>
      </c>
      <c r="P3281">
        <f t="shared" si="307"/>
        <v>105.21</v>
      </c>
      <c r="Q3281" s="8">
        <f t="shared" si="308"/>
        <v>42431.102534722217</v>
      </c>
      <c r="R3281" s="8">
        <f t="shared" si="309"/>
        <v>42461.06086805556</v>
      </c>
      <c r="S3281" t="str">
        <f t="shared" si="310"/>
        <v>theater</v>
      </c>
      <c r="T3281" t="str">
        <f t="shared" si="311"/>
        <v>plays</v>
      </c>
    </row>
    <row r="3282" spans="1:20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306"/>
        <v>103</v>
      </c>
      <c r="P3282">
        <f t="shared" si="307"/>
        <v>68.67</v>
      </c>
      <c r="Q3282" s="8">
        <f t="shared" si="308"/>
        <v>42121.756921296299</v>
      </c>
      <c r="R3282" s="8">
        <f t="shared" si="309"/>
        <v>42156.208333333328</v>
      </c>
      <c r="S3282" t="str">
        <f t="shared" si="310"/>
        <v>theater</v>
      </c>
      <c r="T3282" t="str">
        <f t="shared" si="311"/>
        <v>plays</v>
      </c>
    </row>
    <row r="3283" spans="1:20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306"/>
        <v>122</v>
      </c>
      <c r="P3283">
        <f t="shared" si="307"/>
        <v>129.36000000000001</v>
      </c>
      <c r="Q3283" s="8">
        <f t="shared" si="308"/>
        <v>42219.019733796296</v>
      </c>
      <c r="R3283" s="8">
        <f t="shared" si="309"/>
        <v>42249.019733796296</v>
      </c>
      <c r="S3283" t="str">
        <f t="shared" si="310"/>
        <v>theater</v>
      </c>
      <c r="T3283" t="str">
        <f t="shared" si="311"/>
        <v>plays</v>
      </c>
    </row>
    <row r="3284" spans="1:20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306"/>
        <v>103</v>
      </c>
      <c r="P3284">
        <f t="shared" si="307"/>
        <v>134.26</v>
      </c>
      <c r="Q3284" s="8">
        <f t="shared" si="308"/>
        <v>42445.19430555556</v>
      </c>
      <c r="R3284" s="8">
        <f t="shared" si="309"/>
        <v>42489.19430555556</v>
      </c>
      <c r="S3284" t="str">
        <f t="shared" si="310"/>
        <v>theater</v>
      </c>
      <c r="T3284" t="str">
        <f t="shared" si="311"/>
        <v>plays</v>
      </c>
    </row>
    <row r="3285" spans="1:20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306"/>
        <v>105</v>
      </c>
      <c r="P3285">
        <f t="shared" si="307"/>
        <v>17.829999999999998</v>
      </c>
      <c r="Q3285" s="8">
        <f t="shared" si="308"/>
        <v>42379.74418981481</v>
      </c>
      <c r="R3285" s="8">
        <f t="shared" si="309"/>
        <v>42410.875</v>
      </c>
      <c r="S3285" t="str">
        <f t="shared" si="310"/>
        <v>theater</v>
      </c>
      <c r="T3285" t="str">
        <f t="shared" si="311"/>
        <v>plays</v>
      </c>
    </row>
    <row r="3286" spans="1:20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306"/>
        <v>102</v>
      </c>
      <c r="P3286">
        <f t="shared" si="307"/>
        <v>203.2</v>
      </c>
      <c r="Q3286" s="8">
        <f t="shared" si="308"/>
        <v>42380.884872685187</v>
      </c>
      <c r="R3286" s="8">
        <f t="shared" si="309"/>
        <v>42398.249305555553</v>
      </c>
      <c r="S3286" t="str">
        <f t="shared" si="310"/>
        <v>theater</v>
      </c>
      <c r="T3286" t="str">
        <f t="shared" si="311"/>
        <v>plays</v>
      </c>
    </row>
    <row r="3287" spans="1:20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306"/>
        <v>112</v>
      </c>
      <c r="P3287">
        <f t="shared" si="307"/>
        <v>69.19</v>
      </c>
      <c r="Q3287" s="8">
        <f t="shared" si="308"/>
        <v>42762.942430555559</v>
      </c>
      <c r="R3287" s="8">
        <f t="shared" si="309"/>
        <v>42794.208333333328</v>
      </c>
      <c r="S3287" t="str">
        <f t="shared" si="310"/>
        <v>theater</v>
      </c>
      <c r="T3287" t="str">
        <f t="shared" si="311"/>
        <v>plays</v>
      </c>
    </row>
    <row r="3288" spans="1:20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306"/>
        <v>102</v>
      </c>
      <c r="P3288">
        <f t="shared" si="307"/>
        <v>125.12</v>
      </c>
      <c r="Q3288" s="8">
        <f t="shared" si="308"/>
        <v>42567.840069444443</v>
      </c>
      <c r="R3288" s="8">
        <f t="shared" si="309"/>
        <v>42597.840069444443</v>
      </c>
      <c r="S3288" t="str">
        <f t="shared" si="310"/>
        <v>theater</v>
      </c>
      <c r="T3288" t="str">
        <f t="shared" si="311"/>
        <v>plays</v>
      </c>
    </row>
    <row r="3289" spans="1:20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306"/>
        <v>100</v>
      </c>
      <c r="P3289">
        <f t="shared" si="307"/>
        <v>73.53</v>
      </c>
      <c r="Q3289" s="8">
        <f t="shared" si="308"/>
        <v>42311.750324074077</v>
      </c>
      <c r="R3289" s="8">
        <f t="shared" si="309"/>
        <v>42336.750324074077</v>
      </c>
      <c r="S3289" t="str">
        <f t="shared" si="310"/>
        <v>theater</v>
      </c>
      <c r="T3289" t="str">
        <f t="shared" si="311"/>
        <v>plays</v>
      </c>
    </row>
    <row r="3290" spans="1:20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306"/>
        <v>100</v>
      </c>
      <c r="P3290">
        <f t="shared" si="307"/>
        <v>48.44</v>
      </c>
      <c r="Q3290" s="8">
        <f t="shared" si="308"/>
        <v>42505.774479166663</v>
      </c>
      <c r="R3290" s="8">
        <f t="shared" si="309"/>
        <v>42541.958333333328</v>
      </c>
      <c r="S3290" t="str">
        <f t="shared" si="310"/>
        <v>theater</v>
      </c>
      <c r="T3290" t="str">
        <f t="shared" si="311"/>
        <v>plays</v>
      </c>
    </row>
    <row r="3291" spans="1:20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306"/>
        <v>133</v>
      </c>
      <c r="P3291">
        <f t="shared" si="307"/>
        <v>26.61</v>
      </c>
      <c r="Q3291" s="8">
        <f t="shared" si="308"/>
        <v>42758.368078703701</v>
      </c>
      <c r="R3291" s="8">
        <f t="shared" si="309"/>
        <v>42786.368078703701</v>
      </c>
      <c r="S3291" t="str">
        <f t="shared" si="310"/>
        <v>theater</v>
      </c>
      <c r="T3291" t="str">
        <f t="shared" si="311"/>
        <v>plays</v>
      </c>
    </row>
    <row r="3292" spans="1:20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306"/>
        <v>121</v>
      </c>
      <c r="P3292">
        <f t="shared" si="307"/>
        <v>33.67</v>
      </c>
      <c r="Q3292" s="8">
        <f t="shared" si="308"/>
        <v>42775.51494212963</v>
      </c>
      <c r="R3292" s="8">
        <f t="shared" si="309"/>
        <v>42805.51494212963</v>
      </c>
      <c r="S3292" t="str">
        <f t="shared" si="310"/>
        <v>theater</v>
      </c>
      <c r="T3292" t="str">
        <f t="shared" si="311"/>
        <v>plays</v>
      </c>
    </row>
    <row r="3293" spans="1:20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306"/>
        <v>114</v>
      </c>
      <c r="P3293">
        <f t="shared" si="307"/>
        <v>40.71</v>
      </c>
      <c r="Q3293" s="8">
        <f t="shared" si="308"/>
        <v>42232.702546296292</v>
      </c>
      <c r="R3293" s="8">
        <f t="shared" si="309"/>
        <v>42264.165972222225</v>
      </c>
      <c r="S3293" t="str">
        <f t="shared" si="310"/>
        <v>theater</v>
      </c>
      <c r="T3293" t="str">
        <f t="shared" si="311"/>
        <v>plays</v>
      </c>
    </row>
    <row r="3294" spans="1:20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306"/>
        <v>286</v>
      </c>
      <c r="P3294">
        <f t="shared" si="307"/>
        <v>19.27</v>
      </c>
      <c r="Q3294" s="8">
        <f t="shared" si="308"/>
        <v>42282.770231481481</v>
      </c>
      <c r="R3294" s="8">
        <f t="shared" si="309"/>
        <v>42342.811898148153</v>
      </c>
      <c r="S3294" t="str">
        <f t="shared" si="310"/>
        <v>theater</v>
      </c>
      <c r="T3294" t="str">
        <f t="shared" si="311"/>
        <v>plays</v>
      </c>
    </row>
    <row r="3295" spans="1:20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306"/>
        <v>170</v>
      </c>
      <c r="P3295">
        <f t="shared" si="307"/>
        <v>84.29</v>
      </c>
      <c r="Q3295" s="8">
        <f t="shared" si="308"/>
        <v>42768.425370370373</v>
      </c>
      <c r="R3295" s="8">
        <f t="shared" si="309"/>
        <v>42798.425370370373</v>
      </c>
      <c r="S3295" t="str">
        <f t="shared" si="310"/>
        <v>theater</v>
      </c>
      <c r="T3295" t="str">
        <f t="shared" si="311"/>
        <v>plays</v>
      </c>
    </row>
    <row r="3296" spans="1:20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306"/>
        <v>118</v>
      </c>
      <c r="P3296">
        <f t="shared" si="307"/>
        <v>29.58</v>
      </c>
      <c r="Q3296" s="8">
        <f t="shared" si="308"/>
        <v>42141.541134259256</v>
      </c>
      <c r="R3296" s="8">
        <f t="shared" si="309"/>
        <v>42171.541134259256</v>
      </c>
      <c r="S3296" t="str">
        <f t="shared" si="310"/>
        <v>theater</v>
      </c>
      <c r="T3296" t="str">
        <f t="shared" si="311"/>
        <v>plays</v>
      </c>
    </row>
    <row r="3297" spans="1:20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306"/>
        <v>103</v>
      </c>
      <c r="P3297">
        <f t="shared" si="307"/>
        <v>26.67</v>
      </c>
      <c r="Q3297" s="8">
        <f t="shared" si="308"/>
        <v>42609.442465277782</v>
      </c>
      <c r="R3297" s="8">
        <f t="shared" si="309"/>
        <v>42639.442465277782</v>
      </c>
      <c r="S3297" t="str">
        <f t="shared" si="310"/>
        <v>theater</v>
      </c>
      <c r="T3297" t="str">
        <f t="shared" si="311"/>
        <v>plays</v>
      </c>
    </row>
    <row r="3298" spans="1:20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306"/>
        <v>144</v>
      </c>
      <c r="P3298">
        <f t="shared" si="307"/>
        <v>45.98</v>
      </c>
      <c r="Q3298" s="8">
        <f t="shared" si="308"/>
        <v>42309.756620370375</v>
      </c>
      <c r="R3298" s="8">
        <f t="shared" si="309"/>
        <v>42330.916666666672</v>
      </c>
      <c r="S3298" t="str">
        <f t="shared" si="310"/>
        <v>theater</v>
      </c>
      <c r="T3298" t="str">
        <f t="shared" si="311"/>
        <v>plays</v>
      </c>
    </row>
    <row r="3299" spans="1:20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306"/>
        <v>100</v>
      </c>
      <c r="P3299">
        <f t="shared" si="307"/>
        <v>125.09</v>
      </c>
      <c r="Q3299" s="8">
        <f t="shared" si="308"/>
        <v>42193.771481481483</v>
      </c>
      <c r="R3299" s="8">
        <f t="shared" si="309"/>
        <v>42212.957638888889</v>
      </c>
      <c r="S3299" t="str">
        <f t="shared" si="310"/>
        <v>theater</v>
      </c>
      <c r="T3299" t="str">
        <f t="shared" si="311"/>
        <v>plays</v>
      </c>
    </row>
    <row r="3300" spans="1:20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306"/>
        <v>102</v>
      </c>
      <c r="P3300">
        <f t="shared" si="307"/>
        <v>141.29</v>
      </c>
      <c r="Q3300" s="8">
        <f t="shared" si="308"/>
        <v>42239.957962962959</v>
      </c>
      <c r="R3300" s="8">
        <f t="shared" si="309"/>
        <v>42260</v>
      </c>
      <c r="S3300" t="str">
        <f t="shared" si="310"/>
        <v>theater</v>
      </c>
      <c r="T3300" t="str">
        <f t="shared" si="311"/>
        <v>plays</v>
      </c>
    </row>
    <row r="3301" spans="1:20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306"/>
        <v>116</v>
      </c>
      <c r="P3301">
        <f t="shared" si="307"/>
        <v>55.33</v>
      </c>
      <c r="Q3301" s="8">
        <f t="shared" si="308"/>
        <v>42261.917395833334</v>
      </c>
      <c r="R3301" s="8">
        <f t="shared" si="309"/>
        <v>42291.917395833334</v>
      </c>
      <c r="S3301" t="str">
        <f t="shared" si="310"/>
        <v>theater</v>
      </c>
      <c r="T3301" t="str">
        <f t="shared" si="311"/>
        <v>plays</v>
      </c>
    </row>
    <row r="3302" spans="1:20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306"/>
        <v>136</v>
      </c>
      <c r="P3302">
        <f t="shared" si="307"/>
        <v>46.42</v>
      </c>
      <c r="Q3302" s="8">
        <f t="shared" si="308"/>
        <v>42102.743773148148</v>
      </c>
      <c r="R3302" s="8">
        <f t="shared" si="309"/>
        <v>42123.743773148148</v>
      </c>
      <c r="S3302" t="str">
        <f t="shared" si="310"/>
        <v>theater</v>
      </c>
      <c r="T3302" t="str">
        <f t="shared" si="311"/>
        <v>plays</v>
      </c>
    </row>
    <row r="3303" spans="1:20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306"/>
        <v>133</v>
      </c>
      <c r="P3303">
        <f t="shared" si="307"/>
        <v>57.2</v>
      </c>
      <c r="Q3303" s="8">
        <f t="shared" si="308"/>
        <v>42538.73583333334</v>
      </c>
      <c r="R3303" s="8">
        <f t="shared" si="309"/>
        <v>42583.290972222225</v>
      </c>
      <c r="S3303" t="str">
        <f t="shared" si="310"/>
        <v>theater</v>
      </c>
      <c r="T3303" t="str">
        <f t="shared" si="311"/>
        <v>plays</v>
      </c>
    </row>
    <row r="3304" spans="1:20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306"/>
        <v>103</v>
      </c>
      <c r="P3304">
        <f t="shared" si="307"/>
        <v>173.7</v>
      </c>
      <c r="Q3304" s="8">
        <f t="shared" si="308"/>
        <v>42681.35157407407</v>
      </c>
      <c r="R3304" s="8">
        <f t="shared" si="309"/>
        <v>42711.35157407407</v>
      </c>
      <c r="S3304" t="str">
        <f t="shared" si="310"/>
        <v>theater</v>
      </c>
      <c r="T3304" t="str">
        <f t="shared" si="311"/>
        <v>plays</v>
      </c>
    </row>
    <row r="3305" spans="1:20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306"/>
        <v>116</v>
      </c>
      <c r="P3305">
        <f t="shared" si="307"/>
        <v>59.6</v>
      </c>
      <c r="Q3305" s="8">
        <f t="shared" si="308"/>
        <v>42056.65143518518</v>
      </c>
      <c r="R3305" s="8">
        <f t="shared" si="309"/>
        <v>42091.609768518523</v>
      </c>
      <c r="S3305" t="str">
        <f t="shared" si="310"/>
        <v>theater</v>
      </c>
      <c r="T3305" t="str">
        <f t="shared" si="311"/>
        <v>plays</v>
      </c>
    </row>
    <row r="3306" spans="1:20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306"/>
        <v>105</v>
      </c>
      <c r="P3306">
        <f t="shared" si="307"/>
        <v>89.59</v>
      </c>
      <c r="Q3306" s="8">
        <f t="shared" si="308"/>
        <v>42696.624444444446</v>
      </c>
      <c r="R3306" s="8">
        <f t="shared" si="309"/>
        <v>42726.624444444446</v>
      </c>
      <c r="S3306" t="str">
        <f t="shared" si="310"/>
        <v>theater</v>
      </c>
      <c r="T3306" t="str">
        <f t="shared" si="311"/>
        <v>plays</v>
      </c>
    </row>
    <row r="3307" spans="1:20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306"/>
        <v>102</v>
      </c>
      <c r="P3307">
        <f t="shared" si="307"/>
        <v>204.05</v>
      </c>
      <c r="Q3307" s="8">
        <f t="shared" si="308"/>
        <v>42186.855879629627</v>
      </c>
      <c r="R3307" s="8">
        <f t="shared" si="309"/>
        <v>42216.855879629627</v>
      </c>
      <c r="S3307" t="str">
        <f t="shared" si="310"/>
        <v>theater</v>
      </c>
      <c r="T3307" t="str">
        <f t="shared" si="311"/>
        <v>plays</v>
      </c>
    </row>
    <row r="3308" spans="1:20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306"/>
        <v>175</v>
      </c>
      <c r="P3308">
        <f t="shared" si="307"/>
        <v>48.7</v>
      </c>
      <c r="Q3308" s="8">
        <f t="shared" si="308"/>
        <v>42493.219236111108</v>
      </c>
      <c r="R3308" s="8">
        <f t="shared" si="309"/>
        <v>42531.125</v>
      </c>
      <c r="S3308" t="str">
        <f t="shared" si="310"/>
        <v>theater</v>
      </c>
      <c r="T3308" t="str">
        <f t="shared" si="311"/>
        <v>plays</v>
      </c>
    </row>
    <row r="3309" spans="1:20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306"/>
        <v>107</v>
      </c>
      <c r="P3309">
        <f t="shared" si="307"/>
        <v>53.34</v>
      </c>
      <c r="Q3309" s="8">
        <f t="shared" si="308"/>
        <v>42475.057164351849</v>
      </c>
      <c r="R3309" s="8">
        <f t="shared" si="309"/>
        <v>42505.057164351849</v>
      </c>
      <c r="S3309" t="str">
        <f t="shared" si="310"/>
        <v>theater</v>
      </c>
      <c r="T3309" t="str">
        <f t="shared" si="311"/>
        <v>plays</v>
      </c>
    </row>
    <row r="3310" spans="1:20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306"/>
        <v>122</v>
      </c>
      <c r="P3310">
        <f t="shared" si="307"/>
        <v>75.09</v>
      </c>
      <c r="Q3310" s="8">
        <f t="shared" si="308"/>
        <v>42452.876909722225</v>
      </c>
      <c r="R3310" s="8">
        <f t="shared" si="309"/>
        <v>42473.876909722225</v>
      </c>
      <c r="S3310" t="str">
        <f t="shared" si="310"/>
        <v>theater</v>
      </c>
      <c r="T3310" t="str">
        <f t="shared" si="311"/>
        <v>plays</v>
      </c>
    </row>
    <row r="3311" spans="1:20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306"/>
        <v>159</v>
      </c>
      <c r="P3311">
        <f t="shared" si="307"/>
        <v>18</v>
      </c>
      <c r="Q3311" s="8">
        <f t="shared" si="308"/>
        <v>42628.650208333333</v>
      </c>
      <c r="R3311" s="8">
        <f t="shared" si="309"/>
        <v>42659.650208333333</v>
      </c>
      <c r="S3311" t="str">
        <f t="shared" si="310"/>
        <v>theater</v>
      </c>
      <c r="T3311" t="str">
        <f t="shared" si="311"/>
        <v>plays</v>
      </c>
    </row>
    <row r="3312" spans="1:20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306"/>
        <v>100</v>
      </c>
      <c r="P3312">
        <f t="shared" si="307"/>
        <v>209.84</v>
      </c>
      <c r="Q3312" s="8">
        <f t="shared" si="308"/>
        <v>42253.928530092591</v>
      </c>
      <c r="R3312" s="8">
        <f t="shared" si="309"/>
        <v>42283.928530092591</v>
      </c>
      <c r="S3312" t="str">
        <f t="shared" si="310"/>
        <v>theater</v>
      </c>
      <c r="T3312" t="str">
        <f t="shared" si="311"/>
        <v>plays</v>
      </c>
    </row>
    <row r="3313" spans="1:20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306"/>
        <v>110</v>
      </c>
      <c r="P3313">
        <f t="shared" si="307"/>
        <v>61.02</v>
      </c>
      <c r="Q3313" s="8">
        <f t="shared" si="308"/>
        <v>42264.29178240741</v>
      </c>
      <c r="R3313" s="8">
        <f t="shared" si="309"/>
        <v>42294.29178240741</v>
      </c>
      <c r="S3313" t="str">
        <f t="shared" si="310"/>
        <v>theater</v>
      </c>
      <c r="T3313" t="str">
        <f t="shared" si="311"/>
        <v>plays</v>
      </c>
    </row>
    <row r="3314" spans="1:20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306"/>
        <v>100</v>
      </c>
      <c r="P3314">
        <f t="shared" si="307"/>
        <v>61</v>
      </c>
      <c r="Q3314" s="8">
        <f t="shared" si="308"/>
        <v>42664.809560185182</v>
      </c>
      <c r="R3314" s="8">
        <f t="shared" si="309"/>
        <v>42685.916666666672</v>
      </c>
      <c r="S3314" t="str">
        <f t="shared" si="310"/>
        <v>theater</v>
      </c>
      <c r="T3314" t="str">
        <f t="shared" si="311"/>
        <v>plays</v>
      </c>
    </row>
    <row r="3315" spans="1:20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306"/>
        <v>116</v>
      </c>
      <c r="P3315">
        <f t="shared" si="307"/>
        <v>80.03</v>
      </c>
      <c r="Q3315" s="8">
        <f t="shared" si="308"/>
        <v>42382.244409722218</v>
      </c>
      <c r="R3315" s="8">
        <f t="shared" si="309"/>
        <v>42396.041666666672</v>
      </c>
      <c r="S3315" t="str">
        <f t="shared" si="310"/>
        <v>theater</v>
      </c>
      <c r="T3315" t="str">
        <f t="shared" si="311"/>
        <v>plays</v>
      </c>
    </row>
    <row r="3316" spans="1:20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306"/>
        <v>211</v>
      </c>
      <c r="P3316">
        <f t="shared" si="307"/>
        <v>29.07</v>
      </c>
      <c r="Q3316" s="8">
        <f t="shared" si="308"/>
        <v>42105.267488425925</v>
      </c>
      <c r="R3316" s="8">
        <f t="shared" si="309"/>
        <v>42132.836805555555</v>
      </c>
      <c r="S3316" t="str">
        <f t="shared" si="310"/>
        <v>theater</v>
      </c>
      <c r="T3316" t="str">
        <f t="shared" si="311"/>
        <v>plays</v>
      </c>
    </row>
    <row r="3317" spans="1:20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306"/>
        <v>110</v>
      </c>
      <c r="P3317">
        <f t="shared" si="307"/>
        <v>49.44</v>
      </c>
      <c r="Q3317" s="8">
        <f t="shared" si="308"/>
        <v>42466.303715277783</v>
      </c>
      <c r="R3317" s="8">
        <f t="shared" si="309"/>
        <v>42496.303715277783</v>
      </c>
      <c r="S3317" t="str">
        <f t="shared" si="310"/>
        <v>theater</v>
      </c>
      <c r="T3317" t="str">
        <f t="shared" si="311"/>
        <v>plays</v>
      </c>
    </row>
    <row r="3318" spans="1:20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306"/>
        <v>100</v>
      </c>
      <c r="P3318">
        <f t="shared" si="307"/>
        <v>93.98</v>
      </c>
      <c r="Q3318" s="8">
        <f t="shared" si="308"/>
        <v>41826.871238425927</v>
      </c>
      <c r="R3318" s="8">
        <f t="shared" si="309"/>
        <v>41859.57916666667</v>
      </c>
      <c r="S3318" t="str">
        <f t="shared" si="310"/>
        <v>theater</v>
      </c>
      <c r="T3318" t="str">
        <f t="shared" si="311"/>
        <v>plays</v>
      </c>
    </row>
    <row r="3319" spans="1:20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306"/>
        <v>106</v>
      </c>
      <c r="P3319">
        <f t="shared" si="307"/>
        <v>61.94</v>
      </c>
      <c r="Q3319" s="8">
        <f t="shared" si="308"/>
        <v>42499.039629629624</v>
      </c>
      <c r="R3319" s="8">
        <f t="shared" si="309"/>
        <v>42529.039629629624</v>
      </c>
      <c r="S3319" t="str">
        <f t="shared" si="310"/>
        <v>theater</v>
      </c>
      <c r="T3319" t="str">
        <f t="shared" si="311"/>
        <v>plays</v>
      </c>
    </row>
    <row r="3320" spans="1:20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306"/>
        <v>126</v>
      </c>
      <c r="P3320">
        <f t="shared" si="307"/>
        <v>78.5</v>
      </c>
      <c r="Q3320" s="8">
        <f t="shared" si="308"/>
        <v>42431.302002314813</v>
      </c>
      <c r="R3320" s="8">
        <f t="shared" si="309"/>
        <v>42471.104166666672</v>
      </c>
      <c r="S3320" t="str">
        <f t="shared" si="310"/>
        <v>theater</v>
      </c>
      <c r="T3320" t="str">
        <f t="shared" si="311"/>
        <v>plays</v>
      </c>
    </row>
    <row r="3321" spans="1:20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306"/>
        <v>108</v>
      </c>
      <c r="P3321">
        <f t="shared" si="307"/>
        <v>33.75</v>
      </c>
      <c r="Q3321" s="8">
        <f t="shared" si="308"/>
        <v>41990.585486111115</v>
      </c>
      <c r="R3321" s="8">
        <f t="shared" si="309"/>
        <v>42035.585486111115</v>
      </c>
      <c r="S3321" t="str">
        <f t="shared" si="310"/>
        <v>theater</v>
      </c>
      <c r="T3321" t="str">
        <f t="shared" si="311"/>
        <v>plays</v>
      </c>
    </row>
    <row r="3322" spans="1:20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306"/>
        <v>101</v>
      </c>
      <c r="P3322">
        <f t="shared" si="307"/>
        <v>66.45</v>
      </c>
      <c r="Q3322" s="8">
        <f t="shared" si="308"/>
        <v>42513.045798611114</v>
      </c>
      <c r="R3322" s="8">
        <f t="shared" si="309"/>
        <v>42543.045798611114</v>
      </c>
      <c r="S3322" t="str">
        <f t="shared" si="310"/>
        <v>theater</v>
      </c>
      <c r="T3322" t="str">
        <f t="shared" si="311"/>
        <v>plays</v>
      </c>
    </row>
    <row r="3323" spans="1:20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306"/>
        <v>107</v>
      </c>
      <c r="P3323">
        <f t="shared" si="307"/>
        <v>35.799999999999997</v>
      </c>
      <c r="Q3323" s="8">
        <f t="shared" si="308"/>
        <v>41914.100289351853</v>
      </c>
      <c r="R3323" s="8">
        <f t="shared" si="309"/>
        <v>41928.165972222225</v>
      </c>
      <c r="S3323" t="str">
        <f t="shared" si="310"/>
        <v>theater</v>
      </c>
      <c r="T3323" t="str">
        <f t="shared" si="311"/>
        <v>plays</v>
      </c>
    </row>
    <row r="3324" spans="1:20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306"/>
        <v>102</v>
      </c>
      <c r="P3324">
        <f t="shared" si="307"/>
        <v>145.65</v>
      </c>
      <c r="Q3324" s="8">
        <f t="shared" si="308"/>
        <v>42521.010370370372</v>
      </c>
      <c r="R3324" s="8">
        <f t="shared" si="309"/>
        <v>42543.163194444445</v>
      </c>
      <c r="S3324" t="str">
        <f t="shared" si="310"/>
        <v>theater</v>
      </c>
      <c r="T3324" t="str">
        <f t="shared" si="311"/>
        <v>plays</v>
      </c>
    </row>
    <row r="3325" spans="1:20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306"/>
        <v>126</v>
      </c>
      <c r="P3325">
        <f t="shared" si="307"/>
        <v>25.69</v>
      </c>
      <c r="Q3325" s="8">
        <f t="shared" si="308"/>
        <v>42608.36583333333</v>
      </c>
      <c r="R3325" s="8">
        <f t="shared" si="309"/>
        <v>42638.36583333333</v>
      </c>
      <c r="S3325" t="str">
        <f t="shared" si="310"/>
        <v>theater</v>
      </c>
      <c r="T3325" t="str">
        <f t="shared" si="311"/>
        <v>plays</v>
      </c>
    </row>
    <row r="3326" spans="1:20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306"/>
        <v>102</v>
      </c>
      <c r="P3326">
        <f t="shared" si="307"/>
        <v>152.5</v>
      </c>
      <c r="Q3326" s="8">
        <f t="shared" si="308"/>
        <v>42512.58321759259</v>
      </c>
      <c r="R3326" s="8">
        <f t="shared" si="309"/>
        <v>42526.58321759259</v>
      </c>
      <c r="S3326" t="str">
        <f t="shared" si="310"/>
        <v>theater</v>
      </c>
      <c r="T3326" t="str">
        <f t="shared" si="311"/>
        <v>plays</v>
      </c>
    </row>
    <row r="3327" spans="1:20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306"/>
        <v>113</v>
      </c>
      <c r="P3327">
        <f t="shared" si="307"/>
        <v>30</v>
      </c>
      <c r="Q3327" s="8">
        <f t="shared" si="308"/>
        <v>42064.785613425927</v>
      </c>
      <c r="R3327" s="8">
        <f t="shared" si="309"/>
        <v>42099.743946759263</v>
      </c>
      <c r="S3327" t="str">
        <f t="shared" si="310"/>
        <v>theater</v>
      </c>
      <c r="T3327" t="str">
        <f t="shared" si="311"/>
        <v>plays</v>
      </c>
    </row>
    <row r="3328" spans="1:20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306"/>
        <v>101</v>
      </c>
      <c r="P3328">
        <f t="shared" si="307"/>
        <v>142.28</v>
      </c>
      <c r="Q3328" s="8">
        <f t="shared" si="308"/>
        <v>42041.714178240742</v>
      </c>
      <c r="R3328" s="8">
        <f t="shared" si="309"/>
        <v>42071.67251157407</v>
      </c>
      <c r="S3328" t="str">
        <f t="shared" si="310"/>
        <v>theater</v>
      </c>
      <c r="T3328" t="str">
        <f t="shared" si="311"/>
        <v>plays</v>
      </c>
    </row>
    <row r="3329" spans="1:20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306"/>
        <v>101</v>
      </c>
      <c r="P3329">
        <f t="shared" si="307"/>
        <v>24.55</v>
      </c>
      <c r="Q3329" s="8">
        <f t="shared" si="308"/>
        <v>42468.374606481477</v>
      </c>
      <c r="R3329" s="8">
        <f t="shared" si="309"/>
        <v>42498.374606481477</v>
      </c>
      <c r="S3329" t="str">
        <f t="shared" si="310"/>
        <v>theater</v>
      </c>
      <c r="T3329" t="str">
        <f t="shared" si="311"/>
        <v>plays</v>
      </c>
    </row>
    <row r="3330" spans="1:20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306"/>
        <v>146</v>
      </c>
      <c r="P3330">
        <f t="shared" si="307"/>
        <v>292.77999999999997</v>
      </c>
      <c r="Q3330" s="8">
        <f t="shared" si="308"/>
        <v>41822.57503472222</v>
      </c>
      <c r="R3330" s="8">
        <f t="shared" si="309"/>
        <v>41825.041666666664</v>
      </c>
      <c r="S3330" t="str">
        <f t="shared" si="310"/>
        <v>theater</v>
      </c>
      <c r="T3330" t="str">
        <f t="shared" si="311"/>
        <v>plays</v>
      </c>
    </row>
    <row r="3331" spans="1:20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312">ROUND(E3331/D3331*100,0)</f>
        <v>117</v>
      </c>
      <c r="P3331">
        <f t="shared" ref="P3331:P3394" si="313">ROUND(E3331/L3331,2)</f>
        <v>44.92</v>
      </c>
      <c r="Q3331" s="8">
        <f t="shared" ref="Q3331:Q3394" si="314">(((J3331/60)/60)/24)+DATE(1970,1,1)</f>
        <v>41837.323009259257</v>
      </c>
      <c r="R3331" s="8">
        <f t="shared" ref="R3331:R3394" si="315">(((I3331/60)/60)/24)+DATE(1970,1,1)</f>
        <v>41847.958333333336</v>
      </c>
      <c r="S3331" t="str">
        <f t="shared" ref="S3331:S3394" si="316">LEFT(N3331,SEARCH("/",N3331)-1)</f>
        <v>theater</v>
      </c>
      <c r="T3331" t="str">
        <f t="shared" ref="T3331:T3394" si="317">RIGHT(N3331,LEN(N3331)-SEARCH("/",N3331))</f>
        <v>plays</v>
      </c>
    </row>
    <row r="3332" spans="1:20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312"/>
        <v>106</v>
      </c>
      <c r="P3332">
        <f t="shared" si="313"/>
        <v>23.1</v>
      </c>
      <c r="Q3332" s="8">
        <f t="shared" si="314"/>
        <v>42065.887361111112</v>
      </c>
      <c r="R3332" s="8">
        <f t="shared" si="315"/>
        <v>42095.845694444448</v>
      </c>
      <c r="S3332" t="str">
        <f t="shared" si="316"/>
        <v>theater</v>
      </c>
      <c r="T3332" t="str">
        <f t="shared" si="317"/>
        <v>plays</v>
      </c>
    </row>
    <row r="3333" spans="1:20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312"/>
        <v>105</v>
      </c>
      <c r="P3333">
        <f t="shared" si="313"/>
        <v>80.400000000000006</v>
      </c>
      <c r="Q3333" s="8">
        <f t="shared" si="314"/>
        <v>42248.697754629626</v>
      </c>
      <c r="R3333" s="8">
        <f t="shared" si="315"/>
        <v>42283.697754629626</v>
      </c>
      <c r="S3333" t="str">
        <f t="shared" si="316"/>
        <v>theater</v>
      </c>
      <c r="T3333" t="str">
        <f t="shared" si="317"/>
        <v>plays</v>
      </c>
    </row>
    <row r="3334" spans="1:20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312"/>
        <v>100</v>
      </c>
      <c r="P3334">
        <f t="shared" si="313"/>
        <v>72.290000000000006</v>
      </c>
      <c r="Q3334" s="8">
        <f t="shared" si="314"/>
        <v>41809.860300925924</v>
      </c>
      <c r="R3334" s="8">
        <f t="shared" si="315"/>
        <v>41839.860300925924</v>
      </c>
      <c r="S3334" t="str">
        <f t="shared" si="316"/>
        <v>theater</v>
      </c>
      <c r="T3334" t="str">
        <f t="shared" si="317"/>
        <v>plays</v>
      </c>
    </row>
    <row r="3335" spans="1:20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312"/>
        <v>105</v>
      </c>
      <c r="P3335">
        <f t="shared" si="313"/>
        <v>32.97</v>
      </c>
      <c r="Q3335" s="8">
        <f t="shared" si="314"/>
        <v>42148.676851851851</v>
      </c>
      <c r="R3335" s="8">
        <f t="shared" si="315"/>
        <v>42170.676851851851</v>
      </c>
      <c r="S3335" t="str">
        <f t="shared" si="316"/>
        <v>theater</v>
      </c>
      <c r="T3335" t="str">
        <f t="shared" si="317"/>
        <v>plays</v>
      </c>
    </row>
    <row r="3336" spans="1:20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312"/>
        <v>139</v>
      </c>
      <c r="P3336">
        <f t="shared" si="313"/>
        <v>116.65</v>
      </c>
      <c r="Q3336" s="8">
        <f t="shared" si="314"/>
        <v>42185.521087962959</v>
      </c>
      <c r="R3336" s="8">
        <f t="shared" si="315"/>
        <v>42215.521087962959</v>
      </c>
      <c r="S3336" t="str">
        <f t="shared" si="316"/>
        <v>theater</v>
      </c>
      <c r="T3336" t="str">
        <f t="shared" si="317"/>
        <v>plays</v>
      </c>
    </row>
    <row r="3337" spans="1:20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312"/>
        <v>100</v>
      </c>
      <c r="P3337">
        <f t="shared" si="313"/>
        <v>79.62</v>
      </c>
      <c r="Q3337" s="8">
        <f t="shared" si="314"/>
        <v>41827.674143518518</v>
      </c>
      <c r="R3337" s="8">
        <f t="shared" si="315"/>
        <v>41854.958333333336</v>
      </c>
      <c r="S3337" t="str">
        <f t="shared" si="316"/>
        <v>theater</v>
      </c>
      <c r="T3337" t="str">
        <f t="shared" si="317"/>
        <v>plays</v>
      </c>
    </row>
    <row r="3338" spans="1:20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312"/>
        <v>100</v>
      </c>
      <c r="P3338">
        <f t="shared" si="313"/>
        <v>27.78</v>
      </c>
      <c r="Q3338" s="8">
        <f t="shared" si="314"/>
        <v>42437.398680555561</v>
      </c>
      <c r="R3338" s="8">
        <f t="shared" si="315"/>
        <v>42465.35701388889</v>
      </c>
      <c r="S3338" t="str">
        <f t="shared" si="316"/>
        <v>theater</v>
      </c>
      <c r="T3338" t="str">
        <f t="shared" si="317"/>
        <v>plays</v>
      </c>
    </row>
    <row r="3339" spans="1:20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312"/>
        <v>110</v>
      </c>
      <c r="P3339">
        <f t="shared" si="313"/>
        <v>81.03</v>
      </c>
      <c r="Q3339" s="8">
        <f t="shared" si="314"/>
        <v>41901.282025462962</v>
      </c>
      <c r="R3339" s="8">
        <f t="shared" si="315"/>
        <v>41922.875</v>
      </c>
      <c r="S3339" t="str">
        <f t="shared" si="316"/>
        <v>theater</v>
      </c>
      <c r="T3339" t="str">
        <f t="shared" si="317"/>
        <v>plays</v>
      </c>
    </row>
    <row r="3340" spans="1:20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312"/>
        <v>102</v>
      </c>
      <c r="P3340">
        <f t="shared" si="313"/>
        <v>136.85</v>
      </c>
      <c r="Q3340" s="8">
        <f t="shared" si="314"/>
        <v>42769.574999999997</v>
      </c>
      <c r="R3340" s="8">
        <f t="shared" si="315"/>
        <v>42790.574999999997</v>
      </c>
      <c r="S3340" t="str">
        <f t="shared" si="316"/>
        <v>theater</v>
      </c>
      <c r="T3340" t="str">
        <f t="shared" si="317"/>
        <v>plays</v>
      </c>
    </row>
    <row r="3341" spans="1:20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312"/>
        <v>104</v>
      </c>
      <c r="P3341">
        <f t="shared" si="313"/>
        <v>177.62</v>
      </c>
      <c r="Q3341" s="8">
        <f t="shared" si="314"/>
        <v>42549.665717592594</v>
      </c>
      <c r="R3341" s="8">
        <f t="shared" si="315"/>
        <v>42579.665717592594</v>
      </c>
      <c r="S3341" t="str">
        <f t="shared" si="316"/>
        <v>theater</v>
      </c>
      <c r="T3341" t="str">
        <f t="shared" si="317"/>
        <v>plays</v>
      </c>
    </row>
    <row r="3342" spans="1:20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312"/>
        <v>138</v>
      </c>
      <c r="P3342">
        <f t="shared" si="313"/>
        <v>109.08</v>
      </c>
      <c r="Q3342" s="8">
        <f t="shared" si="314"/>
        <v>42685.974004629628</v>
      </c>
      <c r="R3342" s="8">
        <f t="shared" si="315"/>
        <v>42710.974004629628</v>
      </c>
      <c r="S3342" t="str">
        <f t="shared" si="316"/>
        <v>theater</v>
      </c>
      <c r="T3342" t="str">
        <f t="shared" si="317"/>
        <v>plays</v>
      </c>
    </row>
    <row r="3343" spans="1:20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312"/>
        <v>100</v>
      </c>
      <c r="P3343">
        <f t="shared" si="313"/>
        <v>119.64</v>
      </c>
      <c r="Q3343" s="8">
        <f t="shared" si="314"/>
        <v>42510.798854166671</v>
      </c>
      <c r="R3343" s="8">
        <f t="shared" si="315"/>
        <v>42533.708333333328</v>
      </c>
      <c r="S3343" t="str">
        <f t="shared" si="316"/>
        <v>theater</v>
      </c>
      <c r="T3343" t="str">
        <f t="shared" si="317"/>
        <v>plays</v>
      </c>
    </row>
    <row r="3344" spans="1:20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312"/>
        <v>102</v>
      </c>
      <c r="P3344">
        <f t="shared" si="313"/>
        <v>78.209999999999994</v>
      </c>
      <c r="Q3344" s="8">
        <f t="shared" si="314"/>
        <v>42062.296412037031</v>
      </c>
      <c r="R3344" s="8">
        <f t="shared" si="315"/>
        <v>42095.207638888889</v>
      </c>
      <c r="S3344" t="str">
        <f t="shared" si="316"/>
        <v>theater</v>
      </c>
      <c r="T3344" t="str">
        <f t="shared" si="317"/>
        <v>plays</v>
      </c>
    </row>
    <row r="3345" spans="1:20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312"/>
        <v>171</v>
      </c>
      <c r="P3345">
        <f t="shared" si="313"/>
        <v>52.17</v>
      </c>
      <c r="Q3345" s="8">
        <f t="shared" si="314"/>
        <v>42452.916481481487</v>
      </c>
      <c r="R3345" s="8">
        <f t="shared" si="315"/>
        <v>42473.554166666669</v>
      </c>
      <c r="S3345" t="str">
        <f t="shared" si="316"/>
        <v>theater</v>
      </c>
      <c r="T3345" t="str">
        <f t="shared" si="317"/>
        <v>plays</v>
      </c>
    </row>
    <row r="3346" spans="1:20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312"/>
        <v>101</v>
      </c>
      <c r="P3346">
        <f t="shared" si="313"/>
        <v>114.13</v>
      </c>
      <c r="Q3346" s="8">
        <f t="shared" si="314"/>
        <v>41851.200150462959</v>
      </c>
      <c r="R3346" s="8">
        <f t="shared" si="315"/>
        <v>41881.200150462959</v>
      </c>
      <c r="S3346" t="str">
        <f t="shared" si="316"/>
        <v>theater</v>
      </c>
      <c r="T3346" t="str">
        <f t="shared" si="317"/>
        <v>plays</v>
      </c>
    </row>
    <row r="3347" spans="1:20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312"/>
        <v>130</v>
      </c>
      <c r="P3347">
        <f t="shared" si="313"/>
        <v>50</v>
      </c>
      <c r="Q3347" s="8">
        <f t="shared" si="314"/>
        <v>42053.106111111112</v>
      </c>
      <c r="R3347" s="8">
        <f t="shared" si="315"/>
        <v>42112.025694444441</v>
      </c>
      <c r="S3347" t="str">
        <f t="shared" si="316"/>
        <v>theater</v>
      </c>
      <c r="T3347" t="str">
        <f t="shared" si="317"/>
        <v>plays</v>
      </c>
    </row>
    <row r="3348" spans="1:20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312"/>
        <v>110</v>
      </c>
      <c r="P3348">
        <f t="shared" si="313"/>
        <v>91.67</v>
      </c>
      <c r="Q3348" s="8">
        <f t="shared" si="314"/>
        <v>42054.024421296301</v>
      </c>
      <c r="R3348" s="8">
        <f t="shared" si="315"/>
        <v>42061.024421296301</v>
      </c>
      <c r="S3348" t="str">
        <f t="shared" si="316"/>
        <v>theater</v>
      </c>
      <c r="T3348" t="str">
        <f t="shared" si="317"/>
        <v>plays</v>
      </c>
    </row>
    <row r="3349" spans="1:20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312"/>
        <v>119</v>
      </c>
      <c r="P3349">
        <f t="shared" si="313"/>
        <v>108.59</v>
      </c>
      <c r="Q3349" s="8">
        <f t="shared" si="314"/>
        <v>42484.551550925928</v>
      </c>
      <c r="R3349" s="8">
        <f t="shared" si="315"/>
        <v>42498.875</v>
      </c>
      <c r="S3349" t="str">
        <f t="shared" si="316"/>
        <v>theater</v>
      </c>
      <c r="T3349" t="str">
        <f t="shared" si="317"/>
        <v>plays</v>
      </c>
    </row>
    <row r="3350" spans="1:20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312"/>
        <v>100</v>
      </c>
      <c r="P3350">
        <f t="shared" si="313"/>
        <v>69.819999999999993</v>
      </c>
      <c r="Q3350" s="8">
        <f t="shared" si="314"/>
        <v>42466.558796296296</v>
      </c>
      <c r="R3350" s="8">
        <f t="shared" si="315"/>
        <v>42490.165972222225</v>
      </c>
      <c r="S3350" t="str">
        <f t="shared" si="316"/>
        <v>theater</v>
      </c>
      <c r="T3350" t="str">
        <f t="shared" si="317"/>
        <v>plays</v>
      </c>
    </row>
    <row r="3351" spans="1:20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312"/>
        <v>153</v>
      </c>
      <c r="P3351">
        <f t="shared" si="313"/>
        <v>109.57</v>
      </c>
      <c r="Q3351" s="8">
        <f t="shared" si="314"/>
        <v>42513.110787037032</v>
      </c>
      <c r="R3351" s="8">
        <f t="shared" si="315"/>
        <v>42534.708333333328</v>
      </c>
      <c r="S3351" t="str">
        <f t="shared" si="316"/>
        <v>theater</v>
      </c>
      <c r="T3351" t="str">
        <f t="shared" si="317"/>
        <v>plays</v>
      </c>
    </row>
    <row r="3352" spans="1:20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312"/>
        <v>104</v>
      </c>
      <c r="P3352">
        <f t="shared" si="313"/>
        <v>71.67</v>
      </c>
      <c r="Q3352" s="8">
        <f t="shared" si="314"/>
        <v>42302.701516203699</v>
      </c>
      <c r="R3352" s="8">
        <f t="shared" si="315"/>
        <v>42337.958333333328</v>
      </c>
      <c r="S3352" t="str">
        <f t="shared" si="316"/>
        <v>theater</v>
      </c>
      <c r="T3352" t="str">
        <f t="shared" si="317"/>
        <v>plays</v>
      </c>
    </row>
    <row r="3353" spans="1:20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312"/>
        <v>101</v>
      </c>
      <c r="P3353">
        <f t="shared" si="313"/>
        <v>93.61</v>
      </c>
      <c r="Q3353" s="8">
        <f t="shared" si="314"/>
        <v>41806.395428240743</v>
      </c>
      <c r="R3353" s="8">
        <f t="shared" si="315"/>
        <v>41843.458333333336</v>
      </c>
      <c r="S3353" t="str">
        <f t="shared" si="316"/>
        <v>theater</v>
      </c>
      <c r="T3353" t="str">
        <f t="shared" si="317"/>
        <v>plays</v>
      </c>
    </row>
    <row r="3354" spans="1:20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312"/>
        <v>108</v>
      </c>
      <c r="P3354">
        <f t="shared" si="313"/>
        <v>76.8</v>
      </c>
      <c r="Q3354" s="8">
        <f t="shared" si="314"/>
        <v>42495.992800925931</v>
      </c>
      <c r="R3354" s="8">
        <f t="shared" si="315"/>
        <v>42552.958333333328</v>
      </c>
      <c r="S3354" t="str">
        <f t="shared" si="316"/>
        <v>theater</v>
      </c>
      <c r="T3354" t="str">
        <f t="shared" si="317"/>
        <v>plays</v>
      </c>
    </row>
    <row r="3355" spans="1:20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312"/>
        <v>315</v>
      </c>
      <c r="P3355">
        <f t="shared" si="313"/>
        <v>35.799999999999997</v>
      </c>
      <c r="Q3355" s="8">
        <f t="shared" si="314"/>
        <v>42479.432291666672</v>
      </c>
      <c r="R3355" s="8">
        <f t="shared" si="315"/>
        <v>42492.958333333328</v>
      </c>
      <c r="S3355" t="str">
        <f t="shared" si="316"/>
        <v>theater</v>
      </c>
      <c r="T3355" t="str">
        <f t="shared" si="317"/>
        <v>plays</v>
      </c>
    </row>
    <row r="3356" spans="1:20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312"/>
        <v>102</v>
      </c>
      <c r="P3356">
        <f t="shared" si="313"/>
        <v>55.6</v>
      </c>
      <c r="Q3356" s="8">
        <f t="shared" si="314"/>
        <v>42270.7269212963</v>
      </c>
      <c r="R3356" s="8">
        <f t="shared" si="315"/>
        <v>42306.167361111111</v>
      </c>
      <c r="S3356" t="str">
        <f t="shared" si="316"/>
        <v>theater</v>
      </c>
      <c r="T3356" t="str">
        <f t="shared" si="317"/>
        <v>plays</v>
      </c>
    </row>
    <row r="3357" spans="1:20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312"/>
        <v>126</v>
      </c>
      <c r="P3357">
        <f t="shared" si="313"/>
        <v>147.33000000000001</v>
      </c>
      <c r="Q3357" s="8">
        <f t="shared" si="314"/>
        <v>42489.619525462964</v>
      </c>
      <c r="R3357" s="8">
        <f t="shared" si="315"/>
        <v>42500.470138888893</v>
      </c>
      <c r="S3357" t="str">
        <f t="shared" si="316"/>
        <v>theater</v>
      </c>
      <c r="T3357" t="str">
        <f t="shared" si="317"/>
        <v>plays</v>
      </c>
    </row>
    <row r="3358" spans="1:20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312"/>
        <v>101</v>
      </c>
      <c r="P3358">
        <f t="shared" si="313"/>
        <v>56.33</v>
      </c>
      <c r="Q3358" s="8">
        <f t="shared" si="314"/>
        <v>42536.815648148149</v>
      </c>
      <c r="R3358" s="8">
        <f t="shared" si="315"/>
        <v>42566.815648148149</v>
      </c>
      <c r="S3358" t="str">
        <f t="shared" si="316"/>
        <v>theater</v>
      </c>
      <c r="T3358" t="str">
        <f t="shared" si="317"/>
        <v>plays</v>
      </c>
    </row>
    <row r="3359" spans="1:20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312"/>
        <v>101</v>
      </c>
      <c r="P3359">
        <f t="shared" si="313"/>
        <v>96.19</v>
      </c>
      <c r="Q3359" s="8">
        <f t="shared" si="314"/>
        <v>41822.417939814812</v>
      </c>
      <c r="R3359" s="8">
        <f t="shared" si="315"/>
        <v>41852.417939814812</v>
      </c>
      <c r="S3359" t="str">
        <f t="shared" si="316"/>
        <v>theater</v>
      </c>
      <c r="T3359" t="str">
        <f t="shared" si="317"/>
        <v>plays</v>
      </c>
    </row>
    <row r="3360" spans="1:20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312"/>
        <v>103</v>
      </c>
      <c r="P3360">
        <f t="shared" si="313"/>
        <v>63.57</v>
      </c>
      <c r="Q3360" s="8">
        <f t="shared" si="314"/>
        <v>41932.311099537037</v>
      </c>
      <c r="R3360" s="8">
        <f t="shared" si="315"/>
        <v>41962.352766203709</v>
      </c>
      <c r="S3360" t="str">
        <f t="shared" si="316"/>
        <v>theater</v>
      </c>
      <c r="T3360" t="str">
        <f t="shared" si="317"/>
        <v>plays</v>
      </c>
    </row>
    <row r="3361" spans="1:20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312"/>
        <v>106</v>
      </c>
      <c r="P3361">
        <f t="shared" si="313"/>
        <v>184.78</v>
      </c>
      <c r="Q3361" s="8">
        <f t="shared" si="314"/>
        <v>42746.057106481487</v>
      </c>
      <c r="R3361" s="8">
        <f t="shared" si="315"/>
        <v>42791.057106481487</v>
      </c>
      <c r="S3361" t="str">
        <f t="shared" si="316"/>
        <v>theater</v>
      </c>
      <c r="T3361" t="str">
        <f t="shared" si="317"/>
        <v>plays</v>
      </c>
    </row>
    <row r="3362" spans="1:20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312"/>
        <v>101</v>
      </c>
      <c r="P3362">
        <f t="shared" si="313"/>
        <v>126.72</v>
      </c>
      <c r="Q3362" s="8">
        <f t="shared" si="314"/>
        <v>42697.082673611112</v>
      </c>
      <c r="R3362" s="8">
        <f t="shared" si="315"/>
        <v>42718.665972222225</v>
      </c>
      <c r="S3362" t="str">
        <f t="shared" si="316"/>
        <v>theater</v>
      </c>
      <c r="T3362" t="str">
        <f t="shared" si="317"/>
        <v>plays</v>
      </c>
    </row>
    <row r="3363" spans="1:20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312"/>
        <v>113</v>
      </c>
      <c r="P3363">
        <f t="shared" si="313"/>
        <v>83.43</v>
      </c>
      <c r="Q3363" s="8">
        <f t="shared" si="314"/>
        <v>41866.025347222225</v>
      </c>
      <c r="R3363" s="8">
        <f t="shared" si="315"/>
        <v>41883.665972222225</v>
      </c>
      <c r="S3363" t="str">
        <f t="shared" si="316"/>
        <v>theater</v>
      </c>
      <c r="T3363" t="str">
        <f t="shared" si="317"/>
        <v>plays</v>
      </c>
    </row>
    <row r="3364" spans="1:20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312"/>
        <v>218</v>
      </c>
      <c r="P3364">
        <f t="shared" si="313"/>
        <v>54.5</v>
      </c>
      <c r="Q3364" s="8">
        <f t="shared" si="314"/>
        <v>42056.091631944444</v>
      </c>
      <c r="R3364" s="8">
        <f t="shared" si="315"/>
        <v>42070.204861111109</v>
      </c>
      <c r="S3364" t="str">
        <f t="shared" si="316"/>
        <v>theater</v>
      </c>
      <c r="T3364" t="str">
        <f t="shared" si="317"/>
        <v>plays</v>
      </c>
    </row>
    <row r="3365" spans="1:20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312"/>
        <v>101</v>
      </c>
      <c r="P3365">
        <f t="shared" si="313"/>
        <v>302.31</v>
      </c>
      <c r="Q3365" s="8">
        <f t="shared" si="314"/>
        <v>41851.771354166667</v>
      </c>
      <c r="R3365" s="8">
        <f t="shared" si="315"/>
        <v>41870.666666666664</v>
      </c>
      <c r="S3365" t="str">
        <f t="shared" si="316"/>
        <v>theater</v>
      </c>
      <c r="T3365" t="str">
        <f t="shared" si="317"/>
        <v>plays</v>
      </c>
    </row>
    <row r="3366" spans="1:20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312"/>
        <v>106</v>
      </c>
      <c r="P3366">
        <f t="shared" si="313"/>
        <v>44.14</v>
      </c>
      <c r="Q3366" s="8">
        <f t="shared" si="314"/>
        <v>42422.977418981478</v>
      </c>
      <c r="R3366" s="8">
        <f t="shared" si="315"/>
        <v>42444.875</v>
      </c>
      <c r="S3366" t="str">
        <f t="shared" si="316"/>
        <v>theater</v>
      </c>
      <c r="T3366" t="str">
        <f t="shared" si="317"/>
        <v>plays</v>
      </c>
    </row>
    <row r="3367" spans="1:20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312"/>
        <v>104</v>
      </c>
      <c r="P3367">
        <f t="shared" si="313"/>
        <v>866.67</v>
      </c>
      <c r="Q3367" s="8">
        <f t="shared" si="314"/>
        <v>42321.101759259262</v>
      </c>
      <c r="R3367" s="8">
        <f t="shared" si="315"/>
        <v>42351.101759259262</v>
      </c>
      <c r="S3367" t="str">
        <f t="shared" si="316"/>
        <v>theater</v>
      </c>
      <c r="T3367" t="str">
        <f t="shared" si="317"/>
        <v>plays</v>
      </c>
    </row>
    <row r="3368" spans="1:20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312"/>
        <v>221</v>
      </c>
      <c r="P3368">
        <f t="shared" si="313"/>
        <v>61.39</v>
      </c>
      <c r="Q3368" s="8">
        <f t="shared" si="314"/>
        <v>42107.067557870367</v>
      </c>
      <c r="R3368" s="8">
        <f t="shared" si="315"/>
        <v>42137.067557870367</v>
      </c>
      <c r="S3368" t="str">
        <f t="shared" si="316"/>
        <v>theater</v>
      </c>
      <c r="T3368" t="str">
        <f t="shared" si="317"/>
        <v>plays</v>
      </c>
    </row>
    <row r="3369" spans="1:20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312"/>
        <v>119</v>
      </c>
      <c r="P3369">
        <f t="shared" si="313"/>
        <v>29.67</v>
      </c>
      <c r="Q3369" s="8">
        <f t="shared" si="314"/>
        <v>42192.933958333335</v>
      </c>
      <c r="R3369" s="8">
        <f t="shared" si="315"/>
        <v>42217.933958333335</v>
      </c>
      <c r="S3369" t="str">
        <f t="shared" si="316"/>
        <v>theater</v>
      </c>
      <c r="T3369" t="str">
        <f t="shared" si="317"/>
        <v>plays</v>
      </c>
    </row>
    <row r="3370" spans="1:20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312"/>
        <v>105</v>
      </c>
      <c r="P3370">
        <f t="shared" si="313"/>
        <v>45.48</v>
      </c>
      <c r="Q3370" s="8">
        <f t="shared" si="314"/>
        <v>41969.199756944443</v>
      </c>
      <c r="R3370" s="8">
        <f t="shared" si="315"/>
        <v>42005.208333333328</v>
      </c>
      <c r="S3370" t="str">
        <f t="shared" si="316"/>
        <v>theater</v>
      </c>
      <c r="T3370" t="str">
        <f t="shared" si="317"/>
        <v>plays</v>
      </c>
    </row>
    <row r="3371" spans="1:20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312"/>
        <v>104</v>
      </c>
      <c r="P3371">
        <f t="shared" si="313"/>
        <v>96.2</v>
      </c>
      <c r="Q3371" s="8">
        <f t="shared" si="314"/>
        <v>42690.041435185187</v>
      </c>
      <c r="R3371" s="8">
        <f t="shared" si="315"/>
        <v>42750.041435185187</v>
      </c>
      <c r="S3371" t="str">
        <f t="shared" si="316"/>
        <v>theater</v>
      </c>
      <c r="T3371" t="str">
        <f t="shared" si="317"/>
        <v>plays</v>
      </c>
    </row>
    <row r="3372" spans="1:20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312"/>
        <v>118</v>
      </c>
      <c r="P3372">
        <f t="shared" si="313"/>
        <v>67.92</v>
      </c>
      <c r="Q3372" s="8">
        <f t="shared" si="314"/>
        <v>42690.334317129629</v>
      </c>
      <c r="R3372" s="8">
        <f t="shared" si="315"/>
        <v>42721.333333333328</v>
      </c>
      <c r="S3372" t="str">
        <f t="shared" si="316"/>
        <v>theater</v>
      </c>
      <c r="T3372" t="str">
        <f t="shared" si="317"/>
        <v>plays</v>
      </c>
    </row>
    <row r="3373" spans="1:20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312"/>
        <v>139</v>
      </c>
      <c r="P3373">
        <f t="shared" si="313"/>
        <v>30.78</v>
      </c>
      <c r="Q3373" s="8">
        <f t="shared" si="314"/>
        <v>42312.874594907407</v>
      </c>
      <c r="R3373" s="8">
        <f t="shared" si="315"/>
        <v>42340.874594907407</v>
      </c>
      <c r="S3373" t="str">
        <f t="shared" si="316"/>
        <v>theater</v>
      </c>
      <c r="T3373" t="str">
        <f t="shared" si="317"/>
        <v>plays</v>
      </c>
    </row>
    <row r="3374" spans="1:20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312"/>
        <v>104</v>
      </c>
      <c r="P3374">
        <f t="shared" si="313"/>
        <v>38.33</v>
      </c>
      <c r="Q3374" s="8">
        <f t="shared" si="314"/>
        <v>41855.548101851848</v>
      </c>
      <c r="R3374" s="8">
        <f t="shared" si="315"/>
        <v>41876.207638888889</v>
      </c>
      <c r="S3374" t="str">
        <f t="shared" si="316"/>
        <v>theater</v>
      </c>
      <c r="T3374" t="str">
        <f t="shared" si="317"/>
        <v>plays</v>
      </c>
    </row>
    <row r="3375" spans="1:20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312"/>
        <v>100</v>
      </c>
      <c r="P3375">
        <f t="shared" si="313"/>
        <v>66.83</v>
      </c>
      <c r="Q3375" s="8">
        <f t="shared" si="314"/>
        <v>42179.854629629626</v>
      </c>
      <c r="R3375" s="8">
        <f t="shared" si="315"/>
        <v>42203.666666666672</v>
      </c>
      <c r="S3375" t="str">
        <f t="shared" si="316"/>
        <v>theater</v>
      </c>
      <c r="T3375" t="str">
        <f t="shared" si="317"/>
        <v>plays</v>
      </c>
    </row>
    <row r="3376" spans="1:20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312"/>
        <v>107</v>
      </c>
      <c r="P3376">
        <f t="shared" si="313"/>
        <v>71.73</v>
      </c>
      <c r="Q3376" s="8">
        <f t="shared" si="314"/>
        <v>42275.731666666667</v>
      </c>
      <c r="R3376" s="8">
        <f t="shared" si="315"/>
        <v>42305.731666666667</v>
      </c>
      <c r="S3376" t="str">
        <f t="shared" si="316"/>
        <v>theater</v>
      </c>
      <c r="T3376" t="str">
        <f t="shared" si="317"/>
        <v>plays</v>
      </c>
    </row>
    <row r="3377" spans="1:20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312"/>
        <v>100</v>
      </c>
      <c r="P3377">
        <f t="shared" si="313"/>
        <v>176.47</v>
      </c>
      <c r="Q3377" s="8">
        <f t="shared" si="314"/>
        <v>41765.610798611109</v>
      </c>
      <c r="R3377" s="8">
        <f t="shared" si="315"/>
        <v>41777.610798611109</v>
      </c>
      <c r="S3377" t="str">
        <f t="shared" si="316"/>
        <v>theater</v>
      </c>
      <c r="T3377" t="str">
        <f t="shared" si="317"/>
        <v>plays</v>
      </c>
    </row>
    <row r="3378" spans="1:20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312"/>
        <v>100</v>
      </c>
      <c r="P3378">
        <f t="shared" si="313"/>
        <v>421.11</v>
      </c>
      <c r="Q3378" s="8">
        <f t="shared" si="314"/>
        <v>42059.701319444444</v>
      </c>
      <c r="R3378" s="8">
        <f t="shared" si="315"/>
        <v>42119.659652777773</v>
      </c>
      <c r="S3378" t="str">
        <f t="shared" si="316"/>
        <v>theater</v>
      </c>
      <c r="T3378" t="str">
        <f t="shared" si="317"/>
        <v>plays</v>
      </c>
    </row>
    <row r="3379" spans="1:20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312"/>
        <v>101</v>
      </c>
      <c r="P3379">
        <f t="shared" si="313"/>
        <v>104.99</v>
      </c>
      <c r="Q3379" s="8">
        <f t="shared" si="314"/>
        <v>42053.732627314821</v>
      </c>
      <c r="R3379" s="8">
        <f t="shared" si="315"/>
        <v>42083.705555555556</v>
      </c>
      <c r="S3379" t="str">
        <f t="shared" si="316"/>
        <v>theater</v>
      </c>
      <c r="T3379" t="str">
        <f t="shared" si="317"/>
        <v>plays</v>
      </c>
    </row>
    <row r="3380" spans="1:20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312"/>
        <v>108</v>
      </c>
      <c r="P3380">
        <f t="shared" si="313"/>
        <v>28.19</v>
      </c>
      <c r="Q3380" s="8">
        <f t="shared" si="314"/>
        <v>41858.355393518519</v>
      </c>
      <c r="R3380" s="8">
        <f t="shared" si="315"/>
        <v>41882.547222222223</v>
      </c>
      <c r="S3380" t="str">
        <f t="shared" si="316"/>
        <v>theater</v>
      </c>
      <c r="T3380" t="str">
        <f t="shared" si="317"/>
        <v>plays</v>
      </c>
    </row>
    <row r="3381" spans="1:20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312"/>
        <v>104</v>
      </c>
      <c r="P3381">
        <f t="shared" si="313"/>
        <v>54.55</v>
      </c>
      <c r="Q3381" s="8">
        <f t="shared" si="314"/>
        <v>42225.513888888891</v>
      </c>
      <c r="R3381" s="8">
        <f t="shared" si="315"/>
        <v>42242.958333333328</v>
      </c>
      <c r="S3381" t="str">
        <f t="shared" si="316"/>
        <v>theater</v>
      </c>
      <c r="T3381" t="str">
        <f t="shared" si="317"/>
        <v>plays</v>
      </c>
    </row>
    <row r="3382" spans="1:20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312"/>
        <v>104</v>
      </c>
      <c r="P3382">
        <f t="shared" si="313"/>
        <v>111.89</v>
      </c>
      <c r="Q3382" s="8">
        <f t="shared" si="314"/>
        <v>41937.95344907407</v>
      </c>
      <c r="R3382" s="8">
        <f t="shared" si="315"/>
        <v>41972.995115740734</v>
      </c>
      <c r="S3382" t="str">
        <f t="shared" si="316"/>
        <v>theater</v>
      </c>
      <c r="T3382" t="str">
        <f t="shared" si="317"/>
        <v>plays</v>
      </c>
    </row>
    <row r="3383" spans="1:20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312"/>
        <v>102</v>
      </c>
      <c r="P3383">
        <f t="shared" si="313"/>
        <v>85.21</v>
      </c>
      <c r="Q3383" s="8">
        <f t="shared" si="314"/>
        <v>42044.184988425928</v>
      </c>
      <c r="R3383" s="8">
        <f t="shared" si="315"/>
        <v>42074.143321759257</v>
      </c>
      <c r="S3383" t="str">
        <f t="shared" si="316"/>
        <v>theater</v>
      </c>
      <c r="T3383" t="str">
        <f t="shared" si="317"/>
        <v>plays</v>
      </c>
    </row>
    <row r="3384" spans="1:20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312"/>
        <v>101</v>
      </c>
      <c r="P3384">
        <f t="shared" si="313"/>
        <v>76.650000000000006</v>
      </c>
      <c r="Q3384" s="8">
        <f t="shared" si="314"/>
        <v>42559.431203703702</v>
      </c>
      <c r="R3384" s="8">
        <f t="shared" si="315"/>
        <v>42583.957638888889</v>
      </c>
      <c r="S3384" t="str">
        <f t="shared" si="316"/>
        <v>theater</v>
      </c>
      <c r="T3384" t="str">
        <f t="shared" si="317"/>
        <v>plays</v>
      </c>
    </row>
    <row r="3385" spans="1:20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312"/>
        <v>112</v>
      </c>
      <c r="P3385">
        <f t="shared" si="313"/>
        <v>65.17</v>
      </c>
      <c r="Q3385" s="8">
        <f t="shared" si="314"/>
        <v>42524.782638888893</v>
      </c>
      <c r="R3385" s="8">
        <f t="shared" si="315"/>
        <v>42544.782638888893</v>
      </c>
      <c r="S3385" t="str">
        <f t="shared" si="316"/>
        <v>theater</v>
      </c>
      <c r="T3385" t="str">
        <f t="shared" si="317"/>
        <v>plays</v>
      </c>
    </row>
    <row r="3386" spans="1:20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312"/>
        <v>100</v>
      </c>
      <c r="P3386">
        <f t="shared" si="313"/>
        <v>93.76</v>
      </c>
      <c r="Q3386" s="8">
        <f t="shared" si="314"/>
        <v>42292.087592592594</v>
      </c>
      <c r="R3386" s="8">
        <f t="shared" si="315"/>
        <v>42329.125</v>
      </c>
      <c r="S3386" t="str">
        <f t="shared" si="316"/>
        <v>theater</v>
      </c>
      <c r="T3386" t="str">
        <f t="shared" si="317"/>
        <v>plays</v>
      </c>
    </row>
    <row r="3387" spans="1:20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312"/>
        <v>100</v>
      </c>
      <c r="P3387">
        <f t="shared" si="313"/>
        <v>133.33000000000001</v>
      </c>
      <c r="Q3387" s="8">
        <f t="shared" si="314"/>
        <v>41953.8675</v>
      </c>
      <c r="R3387" s="8">
        <f t="shared" si="315"/>
        <v>41983.8675</v>
      </c>
      <c r="S3387" t="str">
        <f t="shared" si="316"/>
        <v>theater</v>
      </c>
      <c r="T3387" t="str">
        <f t="shared" si="317"/>
        <v>plays</v>
      </c>
    </row>
    <row r="3388" spans="1:20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312"/>
        <v>105</v>
      </c>
      <c r="P3388">
        <f t="shared" si="313"/>
        <v>51.22</v>
      </c>
      <c r="Q3388" s="8">
        <f t="shared" si="314"/>
        <v>41946.644745370373</v>
      </c>
      <c r="R3388" s="8">
        <f t="shared" si="315"/>
        <v>41976.644745370373</v>
      </c>
      <c r="S3388" t="str">
        <f t="shared" si="316"/>
        <v>theater</v>
      </c>
      <c r="T3388" t="str">
        <f t="shared" si="317"/>
        <v>plays</v>
      </c>
    </row>
    <row r="3389" spans="1:20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312"/>
        <v>117</v>
      </c>
      <c r="P3389">
        <f t="shared" si="313"/>
        <v>100.17</v>
      </c>
      <c r="Q3389" s="8">
        <f t="shared" si="314"/>
        <v>41947.762592592589</v>
      </c>
      <c r="R3389" s="8">
        <f t="shared" si="315"/>
        <v>41987.762592592597</v>
      </c>
      <c r="S3389" t="str">
        <f t="shared" si="316"/>
        <v>theater</v>
      </c>
      <c r="T3389" t="str">
        <f t="shared" si="317"/>
        <v>plays</v>
      </c>
    </row>
    <row r="3390" spans="1:20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312"/>
        <v>104</v>
      </c>
      <c r="P3390">
        <f t="shared" si="313"/>
        <v>34.6</v>
      </c>
      <c r="Q3390" s="8">
        <f t="shared" si="314"/>
        <v>42143.461122685185</v>
      </c>
      <c r="R3390" s="8">
        <f t="shared" si="315"/>
        <v>42173.461122685185</v>
      </c>
      <c r="S3390" t="str">
        <f t="shared" si="316"/>
        <v>theater</v>
      </c>
      <c r="T3390" t="str">
        <f t="shared" si="317"/>
        <v>plays</v>
      </c>
    </row>
    <row r="3391" spans="1:20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312"/>
        <v>115</v>
      </c>
      <c r="P3391">
        <f t="shared" si="313"/>
        <v>184.68</v>
      </c>
      <c r="Q3391" s="8">
        <f t="shared" si="314"/>
        <v>42494.563449074078</v>
      </c>
      <c r="R3391" s="8">
        <f t="shared" si="315"/>
        <v>42524.563449074078</v>
      </c>
      <c r="S3391" t="str">
        <f t="shared" si="316"/>
        <v>theater</v>
      </c>
      <c r="T3391" t="str">
        <f t="shared" si="317"/>
        <v>plays</v>
      </c>
    </row>
    <row r="3392" spans="1:20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312"/>
        <v>102</v>
      </c>
      <c r="P3392">
        <f t="shared" si="313"/>
        <v>69.819999999999993</v>
      </c>
      <c r="Q3392" s="8">
        <f t="shared" si="314"/>
        <v>41815.774826388886</v>
      </c>
      <c r="R3392" s="8">
        <f t="shared" si="315"/>
        <v>41830.774826388886</v>
      </c>
      <c r="S3392" t="str">
        <f t="shared" si="316"/>
        <v>theater</v>
      </c>
      <c r="T3392" t="str">
        <f t="shared" si="317"/>
        <v>plays</v>
      </c>
    </row>
    <row r="3393" spans="1:20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312"/>
        <v>223</v>
      </c>
      <c r="P3393">
        <f t="shared" si="313"/>
        <v>61.94</v>
      </c>
      <c r="Q3393" s="8">
        <f t="shared" si="314"/>
        <v>41830.545694444445</v>
      </c>
      <c r="R3393" s="8">
        <f t="shared" si="315"/>
        <v>41859.936111111114</v>
      </c>
      <c r="S3393" t="str">
        <f t="shared" si="316"/>
        <v>theater</v>
      </c>
      <c r="T3393" t="str">
        <f t="shared" si="317"/>
        <v>plays</v>
      </c>
    </row>
    <row r="3394" spans="1:20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312"/>
        <v>100</v>
      </c>
      <c r="P3394">
        <f t="shared" si="313"/>
        <v>41.67</v>
      </c>
      <c r="Q3394" s="8">
        <f t="shared" si="314"/>
        <v>42446.845543981486</v>
      </c>
      <c r="R3394" s="8">
        <f t="shared" si="315"/>
        <v>42496.845543981486</v>
      </c>
      <c r="S3394" t="str">
        <f t="shared" si="316"/>
        <v>theater</v>
      </c>
      <c r="T3394" t="str">
        <f t="shared" si="317"/>
        <v>plays</v>
      </c>
    </row>
    <row r="3395" spans="1:20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318">ROUND(E3395/D3395*100,0)</f>
        <v>106</v>
      </c>
      <c r="P3395">
        <f t="shared" ref="P3395:P3458" si="319">ROUND(E3395/L3395,2)</f>
        <v>36.07</v>
      </c>
      <c r="Q3395" s="8">
        <f t="shared" ref="Q3395:Q3458" si="320">(((J3395/60)/60)/24)+DATE(1970,1,1)</f>
        <v>41923.921643518523</v>
      </c>
      <c r="R3395" s="8">
        <f t="shared" ref="R3395:R3458" si="321">(((I3395/60)/60)/24)+DATE(1970,1,1)</f>
        <v>41949.031944444447</v>
      </c>
      <c r="S3395" t="str">
        <f t="shared" ref="S3395:S3458" si="322">LEFT(N3395,SEARCH("/",N3395)-1)</f>
        <v>theater</v>
      </c>
      <c r="T3395" t="str">
        <f t="shared" ref="T3395:T3458" si="323">RIGHT(N3395,LEN(N3395)-SEARCH("/",N3395))</f>
        <v>plays</v>
      </c>
    </row>
    <row r="3396" spans="1:20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318"/>
        <v>142</v>
      </c>
      <c r="P3396">
        <f t="shared" si="319"/>
        <v>29</v>
      </c>
      <c r="Q3396" s="8">
        <f t="shared" si="320"/>
        <v>41817.59542824074</v>
      </c>
      <c r="R3396" s="8">
        <f t="shared" si="321"/>
        <v>41847.59542824074</v>
      </c>
      <c r="S3396" t="str">
        <f t="shared" si="322"/>
        <v>theater</v>
      </c>
      <c r="T3396" t="str">
        <f t="shared" si="323"/>
        <v>plays</v>
      </c>
    </row>
    <row r="3397" spans="1:20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318"/>
        <v>184</v>
      </c>
      <c r="P3397">
        <f t="shared" si="319"/>
        <v>24.21</v>
      </c>
      <c r="Q3397" s="8">
        <f t="shared" si="320"/>
        <v>42140.712314814817</v>
      </c>
      <c r="R3397" s="8">
        <f t="shared" si="321"/>
        <v>42154.756944444445</v>
      </c>
      <c r="S3397" t="str">
        <f t="shared" si="322"/>
        <v>theater</v>
      </c>
      <c r="T3397" t="str">
        <f t="shared" si="323"/>
        <v>plays</v>
      </c>
    </row>
    <row r="3398" spans="1:20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318"/>
        <v>104</v>
      </c>
      <c r="P3398">
        <f t="shared" si="319"/>
        <v>55.89</v>
      </c>
      <c r="Q3398" s="8">
        <f t="shared" si="320"/>
        <v>41764.44663194444</v>
      </c>
      <c r="R3398" s="8">
        <f t="shared" si="321"/>
        <v>41791.165972222225</v>
      </c>
      <c r="S3398" t="str">
        <f t="shared" si="322"/>
        <v>theater</v>
      </c>
      <c r="T3398" t="str">
        <f t="shared" si="323"/>
        <v>plays</v>
      </c>
    </row>
    <row r="3399" spans="1:20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318"/>
        <v>112</v>
      </c>
      <c r="P3399">
        <f t="shared" si="319"/>
        <v>11.67</v>
      </c>
      <c r="Q3399" s="8">
        <f t="shared" si="320"/>
        <v>42378.478344907402</v>
      </c>
      <c r="R3399" s="8">
        <f t="shared" si="321"/>
        <v>42418.916666666672</v>
      </c>
      <c r="S3399" t="str">
        <f t="shared" si="322"/>
        <v>theater</v>
      </c>
      <c r="T3399" t="str">
        <f t="shared" si="323"/>
        <v>plays</v>
      </c>
    </row>
    <row r="3400" spans="1:20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318"/>
        <v>111</v>
      </c>
      <c r="P3400">
        <f t="shared" si="319"/>
        <v>68.349999999999994</v>
      </c>
      <c r="Q3400" s="8">
        <f t="shared" si="320"/>
        <v>41941.75203703704</v>
      </c>
      <c r="R3400" s="8">
        <f t="shared" si="321"/>
        <v>41964.708333333328</v>
      </c>
      <c r="S3400" t="str">
        <f t="shared" si="322"/>
        <v>theater</v>
      </c>
      <c r="T3400" t="str">
        <f t="shared" si="323"/>
        <v>plays</v>
      </c>
    </row>
    <row r="3401" spans="1:20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318"/>
        <v>104</v>
      </c>
      <c r="P3401">
        <f t="shared" si="319"/>
        <v>27.07</v>
      </c>
      <c r="Q3401" s="8">
        <f t="shared" si="320"/>
        <v>42026.920428240745</v>
      </c>
      <c r="R3401" s="8">
        <f t="shared" si="321"/>
        <v>42056.920428240745</v>
      </c>
      <c r="S3401" t="str">
        <f t="shared" si="322"/>
        <v>theater</v>
      </c>
      <c r="T3401" t="str">
        <f t="shared" si="323"/>
        <v>plays</v>
      </c>
    </row>
    <row r="3402" spans="1:20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318"/>
        <v>100</v>
      </c>
      <c r="P3402">
        <f t="shared" si="319"/>
        <v>118.13</v>
      </c>
      <c r="Q3402" s="8">
        <f t="shared" si="320"/>
        <v>41834.953865740739</v>
      </c>
      <c r="R3402" s="8">
        <f t="shared" si="321"/>
        <v>41879.953865740739</v>
      </c>
      <c r="S3402" t="str">
        <f t="shared" si="322"/>
        <v>theater</v>
      </c>
      <c r="T3402" t="str">
        <f t="shared" si="323"/>
        <v>plays</v>
      </c>
    </row>
    <row r="3403" spans="1:20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318"/>
        <v>102</v>
      </c>
      <c r="P3403">
        <f t="shared" si="319"/>
        <v>44.76</v>
      </c>
      <c r="Q3403" s="8">
        <f t="shared" si="320"/>
        <v>42193.723912037036</v>
      </c>
      <c r="R3403" s="8">
        <f t="shared" si="321"/>
        <v>42223.723912037036</v>
      </c>
      <c r="S3403" t="str">
        <f t="shared" si="322"/>
        <v>theater</v>
      </c>
      <c r="T3403" t="str">
        <f t="shared" si="323"/>
        <v>plays</v>
      </c>
    </row>
    <row r="3404" spans="1:20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318"/>
        <v>110</v>
      </c>
      <c r="P3404">
        <f t="shared" si="319"/>
        <v>99.79</v>
      </c>
      <c r="Q3404" s="8">
        <f t="shared" si="320"/>
        <v>42290.61855324074</v>
      </c>
      <c r="R3404" s="8">
        <f t="shared" si="321"/>
        <v>42320.104861111111</v>
      </c>
      <c r="S3404" t="str">
        <f t="shared" si="322"/>
        <v>theater</v>
      </c>
      <c r="T3404" t="str">
        <f t="shared" si="323"/>
        <v>plays</v>
      </c>
    </row>
    <row r="3405" spans="1:20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318"/>
        <v>100</v>
      </c>
      <c r="P3405">
        <f t="shared" si="319"/>
        <v>117.65</v>
      </c>
      <c r="Q3405" s="8">
        <f t="shared" si="320"/>
        <v>42150.462083333332</v>
      </c>
      <c r="R3405" s="8">
        <f t="shared" si="321"/>
        <v>42180.462083333332</v>
      </c>
      <c r="S3405" t="str">
        <f t="shared" si="322"/>
        <v>theater</v>
      </c>
      <c r="T3405" t="str">
        <f t="shared" si="323"/>
        <v>plays</v>
      </c>
    </row>
    <row r="3406" spans="1:20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318"/>
        <v>122</v>
      </c>
      <c r="P3406">
        <f t="shared" si="319"/>
        <v>203.33</v>
      </c>
      <c r="Q3406" s="8">
        <f t="shared" si="320"/>
        <v>42152.503495370373</v>
      </c>
      <c r="R3406" s="8">
        <f t="shared" si="321"/>
        <v>42172.503495370373</v>
      </c>
      <c r="S3406" t="str">
        <f t="shared" si="322"/>
        <v>theater</v>
      </c>
      <c r="T3406" t="str">
        <f t="shared" si="323"/>
        <v>plays</v>
      </c>
    </row>
    <row r="3407" spans="1:20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318"/>
        <v>138</v>
      </c>
      <c r="P3407">
        <f t="shared" si="319"/>
        <v>28.32</v>
      </c>
      <c r="Q3407" s="8">
        <f t="shared" si="320"/>
        <v>42410.017199074078</v>
      </c>
      <c r="R3407" s="8">
        <f t="shared" si="321"/>
        <v>42430.999305555553</v>
      </c>
      <c r="S3407" t="str">
        <f t="shared" si="322"/>
        <v>theater</v>
      </c>
      <c r="T3407" t="str">
        <f t="shared" si="323"/>
        <v>plays</v>
      </c>
    </row>
    <row r="3408" spans="1:20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318"/>
        <v>100</v>
      </c>
      <c r="P3408">
        <f t="shared" si="319"/>
        <v>110.23</v>
      </c>
      <c r="Q3408" s="8">
        <f t="shared" si="320"/>
        <v>41791.492777777778</v>
      </c>
      <c r="R3408" s="8">
        <f t="shared" si="321"/>
        <v>41836.492777777778</v>
      </c>
      <c r="S3408" t="str">
        <f t="shared" si="322"/>
        <v>theater</v>
      </c>
      <c r="T3408" t="str">
        <f t="shared" si="323"/>
        <v>plays</v>
      </c>
    </row>
    <row r="3409" spans="1:20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318"/>
        <v>107</v>
      </c>
      <c r="P3409">
        <f t="shared" si="319"/>
        <v>31.97</v>
      </c>
      <c r="Q3409" s="8">
        <f t="shared" si="320"/>
        <v>41796.422326388885</v>
      </c>
      <c r="R3409" s="8">
        <f t="shared" si="321"/>
        <v>41826.422326388885</v>
      </c>
      <c r="S3409" t="str">
        <f t="shared" si="322"/>
        <v>theater</v>
      </c>
      <c r="T3409" t="str">
        <f t="shared" si="323"/>
        <v>plays</v>
      </c>
    </row>
    <row r="3410" spans="1:20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318"/>
        <v>211</v>
      </c>
      <c r="P3410">
        <f t="shared" si="319"/>
        <v>58.61</v>
      </c>
      <c r="Q3410" s="8">
        <f t="shared" si="320"/>
        <v>41808.991944444446</v>
      </c>
      <c r="R3410" s="8">
        <f t="shared" si="321"/>
        <v>41838.991944444446</v>
      </c>
      <c r="S3410" t="str">
        <f t="shared" si="322"/>
        <v>theater</v>
      </c>
      <c r="T3410" t="str">
        <f t="shared" si="323"/>
        <v>plays</v>
      </c>
    </row>
    <row r="3411" spans="1:20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318"/>
        <v>124</v>
      </c>
      <c r="P3411">
        <f t="shared" si="319"/>
        <v>29.43</v>
      </c>
      <c r="Q3411" s="8">
        <f t="shared" si="320"/>
        <v>42544.814328703709</v>
      </c>
      <c r="R3411" s="8">
        <f t="shared" si="321"/>
        <v>42582.873611111107</v>
      </c>
      <c r="S3411" t="str">
        <f t="shared" si="322"/>
        <v>theater</v>
      </c>
      <c r="T3411" t="str">
        <f t="shared" si="323"/>
        <v>plays</v>
      </c>
    </row>
    <row r="3412" spans="1:20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318"/>
        <v>109</v>
      </c>
      <c r="P3412">
        <f t="shared" si="319"/>
        <v>81.38</v>
      </c>
      <c r="Q3412" s="8">
        <f t="shared" si="320"/>
        <v>42500.041550925926</v>
      </c>
      <c r="R3412" s="8">
        <f t="shared" si="321"/>
        <v>42527.291666666672</v>
      </c>
      <c r="S3412" t="str">
        <f t="shared" si="322"/>
        <v>theater</v>
      </c>
      <c r="T3412" t="str">
        <f t="shared" si="323"/>
        <v>plays</v>
      </c>
    </row>
    <row r="3413" spans="1:20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318"/>
        <v>104</v>
      </c>
      <c r="P3413">
        <f t="shared" si="319"/>
        <v>199.17</v>
      </c>
      <c r="Q3413" s="8">
        <f t="shared" si="320"/>
        <v>42265.022824074069</v>
      </c>
      <c r="R3413" s="8">
        <f t="shared" si="321"/>
        <v>42285.022824074069</v>
      </c>
      <c r="S3413" t="str">
        <f t="shared" si="322"/>
        <v>theater</v>
      </c>
      <c r="T3413" t="str">
        <f t="shared" si="323"/>
        <v>plays</v>
      </c>
    </row>
    <row r="3414" spans="1:20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318"/>
        <v>100</v>
      </c>
      <c r="P3414">
        <f t="shared" si="319"/>
        <v>115.38</v>
      </c>
      <c r="Q3414" s="8">
        <f t="shared" si="320"/>
        <v>41879.959050925929</v>
      </c>
      <c r="R3414" s="8">
        <f t="shared" si="321"/>
        <v>41909.959050925929</v>
      </c>
      <c r="S3414" t="str">
        <f t="shared" si="322"/>
        <v>theater</v>
      </c>
      <c r="T3414" t="str">
        <f t="shared" si="323"/>
        <v>plays</v>
      </c>
    </row>
    <row r="3415" spans="1:20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318"/>
        <v>130</v>
      </c>
      <c r="P3415">
        <f t="shared" si="319"/>
        <v>46.43</v>
      </c>
      <c r="Q3415" s="8">
        <f t="shared" si="320"/>
        <v>42053.733078703706</v>
      </c>
      <c r="R3415" s="8">
        <f t="shared" si="321"/>
        <v>42063.207638888889</v>
      </c>
      <c r="S3415" t="str">
        <f t="shared" si="322"/>
        <v>theater</v>
      </c>
      <c r="T3415" t="str">
        <f t="shared" si="323"/>
        <v>plays</v>
      </c>
    </row>
    <row r="3416" spans="1:20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318"/>
        <v>104</v>
      </c>
      <c r="P3416">
        <f t="shared" si="319"/>
        <v>70.569999999999993</v>
      </c>
      <c r="Q3416" s="8">
        <f t="shared" si="320"/>
        <v>42675.832465277781</v>
      </c>
      <c r="R3416" s="8">
        <f t="shared" si="321"/>
        <v>42705.332638888889</v>
      </c>
      <c r="S3416" t="str">
        <f t="shared" si="322"/>
        <v>theater</v>
      </c>
      <c r="T3416" t="str">
        <f t="shared" si="323"/>
        <v>plays</v>
      </c>
    </row>
    <row r="3417" spans="1:20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318"/>
        <v>100</v>
      </c>
      <c r="P3417">
        <f t="shared" si="319"/>
        <v>22.22</v>
      </c>
      <c r="Q3417" s="8">
        <f t="shared" si="320"/>
        <v>42467.144166666665</v>
      </c>
      <c r="R3417" s="8">
        <f t="shared" si="321"/>
        <v>42477.979166666672</v>
      </c>
      <c r="S3417" t="str">
        <f t="shared" si="322"/>
        <v>theater</v>
      </c>
      <c r="T3417" t="str">
        <f t="shared" si="323"/>
        <v>plays</v>
      </c>
    </row>
    <row r="3418" spans="1:20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318"/>
        <v>120</v>
      </c>
      <c r="P3418">
        <f t="shared" si="319"/>
        <v>159.47</v>
      </c>
      <c r="Q3418" s="8">
        <f t="shared" si="320"/>
        <v>42089.412557870368</v>
      </c>
      <c r="R3418" s="8">
        <f t="shared" si="321"/>
        <v>42117.770833333328</v>
      </c>
      <c r="S3418" t="str">
        <f t="shared" si="322"/>
        <v>theater</v>
      </c>
      <c r="T3418" t="str">
        <f t="shared" si="323"/>
        <v>plays</v>
      </c>
    </row>
    <row r="3419" spans="1:20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318"/>
        <v>100</v>
      </c>
      <c r="P3419">
        <f t="shared" si="319"/>
        <v>37.78</v>
      </c>
      <c r="Q3419" s="8">
        <f t="shared" si="320"/>
        <v>41894.91375</v>
      </c>
      <c r="R3419" s="8">
        <f t="shared" si="321"/>
        <v>41938.029861111114</v>
      </c>
      <c r="S3419" t="str">
        <f t="shared" si="322"/>
        <v>theater</v>
      </c>
      <c r="T3419" t="str">
        <f t="shared" si="323"/>
        <v>plays</v>
      </c>
    </row>
    <row r="3420" spans="1:20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318"/>
        <v>101</v>
      </c>
      <c r="P3420">
        <f t="shared" si="319"/>
        <v>72.05</v>
      </c>
      <c r="Q3420" s="8">
        <f t="shared" si="320"/>
        <v>41752.83457175926</v>
      </c>
      <c r="R3420" s="8">
        <f t="shared" si="321"/>
        <v>41782.83457175926</v>
      </c>
      <c r="S3420" t="str">
        <f t="shared" si="322"/>
        <v>theater</v>
      </c>
      <c r="T3420" t="str">
        <f t="shared" si="323"/>
        <v>plays</v>
      </c>
    </row>
    <row r="3421" spans="1:20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318"/>
        <v>107</v>
      </c>
      <c r="P3421">
        <f t="shared" si="319"/>
        <v>63.7</v>
      </c>
      <c r="Q3421" s="8">
        <f t="shared" si="320"/>
        <v>42448.821585648147</v>
      </c>
      <c r="R3421" s="8">
        <f t="shared" si="321"/>
        <v>42466.895833333328</v>
      </c>
      <c r="S3421" t="str">
        <f t="shared" si="322"/>
        <v>theater</v>
      </c>
      <c r="T3421" t="str">
        <f t="shared" si="323"/>
        <v>plays</v>
      </c>
    </row>
    <row r="3422" spans="1:20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318"/>
        <v>138</v>
      </c>
      <c r="P3422">
        <f t="shared" si="319"/>
        <v>28.41</v>
      </c>
      <c r="Q3422" s="8">
        <f t="shared" si="320"/>
        <v>42405.090300925927</v>
      </c>
      <c r="R3422" s="8">
        <f t="shared" si="321"/>
        <v>42414</v>
      </c>
      <c r="S3422" t="str">
        <f t="shared" si="322"/>
        <v>theater</v>
      </c>
      <c r="T3422" t="str">
        <f t="shared" si="323"/>
        <v>plays</v>
      </c>
    </row>
    <row r="3423" spans="1:20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318"/>
        <v>101</v>
      </c>
      <c r="P3423">
        <f t="shared" si="319"/>
        <v>103.21</v>
      </c>
      <c r="Q3423" s="8">
        <f t="shared" si="320"/>
        <v>42037.791238425925</v>
      </c>
      <c r="R3423" s="8">
        <f t="shared" si="321"/>
        <v>42067.791238425925</v>
      </c>
      <c r="S3423" t="str">
        <f t="shared" si="322"/>
        <v>theater</v>
      </c>
      <c r="T3423" t="str">
        <f t="shared" si="323"/>
        <v>plays</v>
      </c>
    </row>
    <row r="3424" spans="1:20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318"/>
        <v>109</v>
      </c>
      <c r="P3424">
        <f t="shared" si="319"/>
        <v>71.150000000000006</v>
      </c>
      <c r="Q3424" s="8">
        <f t="shared" si="320"/>
        <v>42323.562222222223</v>
      </c>
      <c r="R3424" s="8">
        <f t="shared" si="321"/>
        <v>42352</v>
      </c>
      <c r="S3424" t="str">
        <f t="shared" si="322"/>
        <v>theater</v>
      </c>
      <c r="T3424" t="str">
        <f t="shared" si="323"/>
        <v>plays</v>
      </c>
    </row>
    <row r="3425" spans="1:20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318"/>
        <v>140</v>
      </c>
      <c r="P3425">
        <f t="shared" si="319"/>
        <v>35</v>
      </c>
      <c r="Q3425" s="8">
        <f t="shared" si="320"/>
        <v>42088.911354166667</v>
      </c>
      <c r="R3425" s="8">
        <f t="shared" si="321"/>
        <v>42118.911354166667</v>
      </c>
      <c r="S3425" t="str">
        <f t="shared" si="322"/>
        <v>theater</v>
      </c>
      <c r="T3425" t="str">
        <f t="shared" si="323"/>
        <v>plays</v>
      </c>
    </row>
    <row r="3426" spans="1:20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318"/>
        <v>104</v>
      </c>
      <c r="P3426">
        <f t="shared" si="319"/>
        <v>81.78</v>
      </c>
      <c r="Q3426" s="8">
        <f t="shared" si="320"/>
        <v>42018.676898148144</v>
      </c>
      <c r="R3426" s="8">
        <f t="shared" si="321"/>
        <v>42040.290972222225</v>
      </c>
      <c r="S3426" t="str">
        <f t="shared" si="322"/>
        <v>theater</v>
      </c>
      <c r="T3426" t="str">
        <f t="shared" si="323"/>
        <v>plays</v>
      </c>
    </row>
    <row r="3427" spans="1:20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318"/>
        <v>103</v>
      </c>
      <c r="P3427">
        <f t="shared" si="319"/>
        <v>297.02999999999997</v>
      </c>
      <c r="Q3427" s="8">
        <f t="shared" si="320"/>
        <v>41884.617314814815</v>
      </c>
      <c r="R3427" s="8">
        <f t="shared" si="321"/>
        <v>41916.617314814815</v>
      </c>
      <c r="S3427" t="str">
        <f t="shared" si="322"/>
        <v>theater</v>
      </c>
      <c r="T3427" t="str">
        <f t="shared" si="323"/>
        <v>plays</v>
      </c>
    </row>
    <row r="3428" spans="1:20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318"/>
        <v>108</v>
      </c>
      <c r="P3428">
        <f t="shared" si="319"/>
        <v>46.61</v>
      </c>
      <c r="Q3428" s="8">
        <f t="shared" si="320"/>
        <v>41884.056747685187</v>
      </c>
      <c r="R3428" s="8">
        <f t="shared" si="321"/>
        <v>41903.083333333336</v>
      </c>
      <c r="S3428" t="str">
        <f t="shared" si="322"/>
        <v>theater</v>
      </c>
      <c r="T3428" t="str">
        <f t="shared" si="323"/>
        <v>plays</v>
      </c>
    </row>
    <row r="3429" spans="1:20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318"/>
        <v>100</v>
      </c>
      <c r="P3429">
        <f t="shared" si="319"/>
        <v>51.72</v>
      </c>
      <c r="Q3429" s="8">
        <f t="shared" si="320"/>
        <v>41792.645277777774</v>
      </c>
      <c r="R3429" s="8">
        <f t="shared" si="321"/>
        <v>41822.645277777774</v>
      </c>
      <c r="S3429" t="str">
        <f t="shared" si="322"/>
        <v>theater</v>
      </c>
      <c r="T3429" t="str">
        <f t="shared" si="323"/>
        <v>plays</v>
      </c>
    </row>
    <row r="3430" spans="1:20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318"/>
        <v>103</v>
      </c>
      <c r="P3430">
        <f t="shared" si="319"/>
        <v>40.29</v>
      </c>
      <c r="Q3430" s="8">
        <f t="shared" si="320"/>
        <v>42038.720451388886</v>
      </c>
      <c r="R3430" s="8">
        <f t="shared" si="321"/>
        <v>42063.708333333328</v>
      </c>
      <c r="S3430" t="str">
        <f t="shared" si="322"/>
        <v>theater</v>
      </c>
      <c r="T3430" t="str">
        <f t="shared" si="323"/>
        <v>plays</v>
      </c>
    </row>
    <row r="3431" spans="1:20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318"/>
        <v>130</v>
      </c>
      <c r="P3431">
        <f t="shared" si="319"/>
        <v>16.25</v>
      </c>
      <c r="Q3431" s="8">
        <f t="shared" si="320"/>
        <v>42662.021539351852</v>
      </c>
      <c r="R3431" s="8">
        <f t="shared" si="321"/>
        <v>42676.021539351852</v>
      </c>
      <c r="S3431" t="str">
        <f t="shared" si="322"/>
        <v>theater</v>
      </c>
      <c r="T3431" t="str">
        <f t="shared" si="323"/>
        <v>plays</v>
      </c>
    </row>
    <row r="3432" spans="1:20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318"/>
        <v>109</v>
      </c>
      <c r="P3432">
        <f t="shared" si="319"/>
        <v>30.15</v>
      </c>
      <c r="Q3432" s="8">
        <f t="shared" si="320"/>
        <v>41820.945613425924</v>
      </c>
      <c r="R3432" s="8">
        <f t="shared" si="321"/>
        <v>41850.945613425924</v>
      </c>
      <c r="S3432" t="str">
        <f t="shared" si="322"/>
        <v>theater</v>
      </c>
      <c r="T3432" t="str">
        <f t="shared" si="323"/>
        <v>plays</v>
      </c>
    </row>
    <row r="3433" spans="1:20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318"/>
        <v>100</v>
      </c>
      <c r="P3433">
        <f t="shared" si="319"/>
        <v>95.24</v>
      </c>
      <c r="Q3433" s="8">
        <f t="shared" si="320"/>
        <v>41839.730937500004</v>
      </c>
      <c r="R3433" s="8">
        <f t="shared" si="321"/>
        <v>41869.730937500004</v>
      </c>
      <c r="S3433" t="str">
        <f t="shared" si="322"/>
        <v>theater</v>
      </c>
      <c r="T3433" t="str">
        <f t="shared" si="323"/>
        <v>plays</v>
      </c>
    </row>
    <row r="3434" spans="1:20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318"/>
        <v>110</v>
      </c>
      <c r="P3434">
        <f t="shared" si="319"/>
        <v>52.21</v>
      </c>
      <c r="Q3434" s="8">
        <f t="shared" si="320"/>
        <v>42380.581180555557</v>
      </c>
      <c r="R3434" s="8">
        <f t="shared" si="321"/>
        <v>42405.916666666672</v>
      </c>
      <c r="S3434" t="str">
        <f t="shared" si="322"/>
        <v>theater</v>
      </c>
      <c r="T3434" t="str">
        <f t="shared" si="323"/>
        <v>plays</v>
      </c>
    </row>
    <row r="3435" spans="1:20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318"/>
        <v>100</v>
      </c>
      <c r="P3435">
        <f t="shared" si="319"/>
        <v>134.15</v>
      </c>
      <c r="Q3435" s="8">
        <f t="shared" si="320"/>
        <v>41776.063136574077</v>
      </c>
      <c r="R3435" s="8">
        <f t="shared" si="321"/>
        <v>41807.125</v>
      </c>
      <c r="S3435" t="str">
        <f t="shared" si="322"/>
        <v>theater</v>
      </c>
      <c r="T3435" t="str">
        <f t="shared" si="323"/>
        <v>plays</v>
      </c>
    </row>
    <row r="3436" spans="1:20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318"/>
        <v>106</v>
      </c>
      <c r="P3436">
        <f t="shared" si="319"/>
        <v>62.83</v>
      </c>
      <c r="Q3436" s="8">
        <f t="shared" si="320"/>
        <v>41800.380428240744</v>
      </c>
      <c r="R3436" s="8">
        <f t="shared" si="321"/>
        <v>41830.380428240744</v>
      </c>
      <c r="S3436" t="str">
        <f t="shared" si="322"/>
        <v>theater</v>
      </c>
      <c r="T3436" t="str">
        <f t="shared" si="323"/>
        <v>plays</v>
      </c>
    </row>
    <row r="3437" spans="1:20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318"/>
        <v>112</v>
      </c>
      <c r="P3437">
        <f t="shared" si="319"/>
        <v>58.95</v>
      </c>
      <c r="Q3437" s="8">
        <f t="shared" si="320"/>
        <v>42572.61681712963</v>
      </c>
      <c r="R3437" s="8">
        <f t="shared" si="321"/>
        <v>42589.125</v>
      </c>
      <c r="S3437" t="str">
        <f t="shared" si="322"/>
        <v>theater</v>
      </c>
      <c r="T3437" t="str">
        <f t="shared" si="323"/>
        <v>plays</v>
      </c>
    </row>
    <row r="3438" spans="1:20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318"/>
        <v>106</v>
      </c>
      <c r="P3438">
        <f t="shared" si="319"/>
        <v>143.11000000000001</v>
      </c>
      <c r="Q3438" s="8">
        <f t="shared" si="320"/>
        <v>41851.541585648149</v>
      </c>
      <c r="R3438" s="8">
        <f t="shared" si="321"/>
        <v>41872.686111111114</v>
      </c>
      <c r="S3438" t="str">
        <f t="shared" si="322"/>
        <v>theater</v>
      </c>
      <c r="T3438" t="str">
        <f t="shared" si="323"/>
        <v>plays</v>
      </c>
    </row>
    <row r="3439" spans="1:20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318"/>
        <v>101</v>
      </c>
      <c r="P3439">
        <f t="shared" si="319"/>
        <v>84.17</v>
      </c>
      <c r="Q3439" s="8">
        <f t="shared" si="320"/>
        <v>42205.710879629631</v>
      </c>
      <c r="R3439" s="8">
        <f t="shared" si="321"/>
        <v>42235.710879629631</v>
      </c>
      <c r="S3439" t="str">
        <f t="shared" si="322"/>
        <v>theater</v>
      </c>
      <c r="T3439" t="str">
        <f t="shared" si="323"/>
        <v>plays</v>
      </c>
    </row>
    <row r="3440" spans="1:20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318"/>
        <v>104</v>
      </c>
      <c r="P3440">
        <f t="shared" si="319"/>
        <v>186.07</v>
      </c>
      <c r="Q3440" s="8">
        <f t="shared" si="320"/>
        <v>42100.927858796291</v>
      </c>
      <c r="R3440" s="8">
        <f t="shared" si="321"/>
        <v>42126.875</v>
      </c>
      <c r="S3440" t="str">
        <f t="shared" si="322"/>
        <v>theater</v>
      </c>
      <c r="T3440" t="str">
        <f t="shared" si="323"/>
        <v>plays</v>
      </c>
    </row>
    <row r="3441" spans="1:20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318"/>
        <v>135</v>
      </c>
      <c r="P3441">
        <f t="shared" si="319"/>
        <v>89.79</v>
      </c>
      <c r="Q3441" s="8">
        <f t="shared" si="320"/>
        <v>42374.911226851851</v>
      </c>
      <c r="R3441" s="8">
        <f t="shared" si="321"/>
        <v>42388.207638888889</v>
      </c>
      <c r="S3441" t="str">
        <f t="shared" si="322"/>
        <v>theater</v>
      </c>
      <c r="T3441" t="str">
        <f t="shared" si="323"/>
        <v>plays</v>
      </c>
    </row>
    <row r="3442" spans="1:20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318"/>
        <v>105</v>
      </c>
      <c r="P3442">
        <f t="shared" si="319"/>
        <v>64.16</v>
      </c>
      <c r="Q3442" s="8">
        <f t="shared" si="320"/>
        <v>41809.12300925926</v>
      </c>
      <c r="R3442" s="8">
        <f t="shared" si="321"/>
        <v>41831.677083333336</v>
      </c>
      <c r="S3442" t="str">
        <f t="shared" si="322"/>
        <v>theater</v>
      </c>
      <c r="T3442" t="str">
        <f t="shared" si="323"/>
        <v>plays</v>
      </c>
    </row>
    <row r="3443" spans="1:20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318"/>
        <v>103</v>
      </c>
      <c r="P3443">
        <f t="shared" si="319"/>
        <v>59.65</v>
      </c>
      <c r="Q3443" s="8">
        <f t="shared" si="320"/>
        <v>42294.429641203707</v>
      </c>
      <c r="R3443" s="8">
        <f t="shared" si="321"/>
        <v>42321.845138888893</v>
      </c>
      <c r="S3443" t="str">
        <f t="shared" si="322"/>
        <v>theater</v>
      </c>
      <c r="T3443" t="str">
        <f t="shared" si="323"/>
        <v>plays</v>
      </c>
    </row>
    <row r="3444" spans="1:20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318"/>
        <v>100</v>
      </c>
      <c r="P3444">
        <f t="shared" si="319"/>
        <v>31.25</v>
      </c>
      <c r="Q3444" s="8">
        <f t="shared" si="320"/>
        <v>42124.841111111105</v>
      </c>
      <c r="R3444" s="8">
        <f t="shared" si="321"/>
        <v>42154.841111111105</v>
      </c>
      <c r="S3444" t="str">
        <f t="shared" si="322"/>
        <v>theater</v>
      </c>
      <c r="T3444" t="str">
        <f t="shared" si="323"/>
        <v>plays</v>
      </c>
    </row>
    <row r="3445" spans="1:20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318"/>
        <v>186</v>
      </c>
      <c r="P3445">
        <f t="shared" si="319"/>
        <v>41.22</v>
      </c>
      <c r="Q3445" s="8">
        <f t="shared" si="320"/>
        <v>41861.524837962963</v>
      </c>
      <c r="R3445" s="8">
        <f t="shared" si="321"/>
        <v>41891.524837962963</v>
      </c>
      <c r="S3445" t="str">
        <f t="shared" si="322"/>
        <v>theater</v>
      </c>
      <c r="T3445" t="str">
        <f t="shared" si="323"/>
        <v>plays</v>
      </c>
    </row>
    <row r="3446" spans="1:20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318"/>
        <v>289</v>
      </c>
      <c r="P3446">
        <f t="shared" si="319"/>
        <v>43.35</v>
      </c>
      <c r="Q3446" s="8">
        <f t="shared" si="320"/>
        <v>42521.291504629626</v>
      </c>
      <c r="R3446" s="8">
        <f t="shared" si="321"/>
        <v>42529.582638888889</v>
      </c>
      <c r="S3446" t="str">
        <f t="shared" si="322"/>
        <v>theater</v>
      </c>
      <c r="T3446" t="str">
        <f t="shared" si="323"/>
        <v>plays</v>
      </c>
    </row>
    <row r="3447" spans="1:20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318"/>
        <v>100</v>
      </c>
      <c r="P3447">
        <f t="shared" si="319"/>
        <v>64.52</v>
      </c>
      <c r="Q3447" s="8">
        <f t="shared" si="320"/>
        <v>42272.530509259261</v>
      </c>
      <c r="R3447" s="8">
        <f t="shared" si="321"/>
        <v>42300.530509259261</v>
      </c>
      <c r="S3447" t="str">
        <f t="shared" si="322"/>
        <v>theater</v>
      </c>
      <c r="T3447" t="str">
        <f t="shared" si="323"/>
        <v>plays</v>
      </c>
    </row>
    <row r="3448" spans="1:20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318"/>
        <v>108</v>
      </c>
      <c r="P3448">
        <f t="shared" si="319"/>
        <v>43.28</v>
      </c>
      <c r="Q3448" s="8">
        <f t="shared" si="320"/>
        <v>42016.832465277781</v>
      </c>
      <c r="R3448" s="8">
        <f t="shared" si="321"/>
        <v>42040.513888888891</v>
      </c>
      <c r="S3448" t="str">
        <f t="shared" si="322"/>
        <v>theater</v>
      </c>
      <c r="T3448" t="str">
        <f t="shared" si="323"/>
        <v>plays</v>
      </c>
    </row>
    <row r="3449" spans="1:20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318"/>
        <v>108</v>
      </c>
      <c r="P3449">
        <f t="shared" si="319"/>
        <v>77</v>
      </c>
      <c r="Q3449" s="8">
        <f t="shared" si="320"/>
        <v>42402.889027777783</v>
      </c>
      <c r="R3449" s="8">
        <f t="shared" si="321"/>
        <v>42447.847361111111</v>
      </c>
      <c r="S3449" t="str">
        <f t="shared" si="322"/>
        <v>theater</v>
      </c>
      <c r="T3449" t="str">
        <f t="shared" si="323"/>
        <v>plays</v>
      </c>
    </row>
    <row r="3450" spans="1:20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318"/>
        <v>110</v>
      </c>
      <c r="P3450">
        <f t="shared" si="319"/>
        <v>51.22</v>
      </c>
      <c r="Q3450" s="8">
        <f t="shared" si="320"/>
        <v>41960.119085648148</v>
      </c>
      <c r="R3450" s="8">
        <f t="shared" si="321"/>
        <v>41990.119085648148</v>
      </c>
      <c r="S3450" t="str">
        <f t="shared" si="322"/>
        <v>theater</v>
      </c>
      <c r="T3450" t="str">
        <f t="shared" si="323"/>
        <v>plays</v>
      </c>
    </row>
    <row r="3451" spans="1:20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318"/>
        <v>171</v>
      </c>
      <c r="P3451">
        <f t="shared" si="319"/>
        <v>68.25</v>
      </c>
      <c r="Q3451" s="8">
        <f t="shared" si="320"/>
        <v>42532.052523148144</v>
      </c>
      <c r="R3451" s="8">
        <f t="shared" si="321"/>
        <v>42560.166666666672</v>
      </c>
      <c r="S3451" t="str">
        <f t="shared" si="322"/>
        <v>theater</v>
      </c>
      <c r="T3451" t="str">
        <f t="shared" si="323"/>
        <v>plays</v>
      </c>
    </row>
    <row r="3452" spans="1:20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318"/>
        <v>152</v>
      </c>
      <c r="P3452">
        <f t="shared" si="319"/>
        <v>19.489999999999998</v>
      </c>
      <c r="Q3452" s="8">
        <f t="shared" si="320"/>
        <v>42036.704525462963</v>
      </c>
      <c r="R3452" s="8">
        <f t="shared" si="321"/>
        <v>42096.662858796291</v>
      </c>
      <c r="S3452" t="str">
        <f t="shared" si="322"/>
        <v>theater</v>
      </c>
      <c r="T3452" t="str">
        <f t="shared" si="323"/>
        <v>plays</v>
      </c>
    </row>
    <row r="3453" spans="1:20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318"/>
        <v>101</v>
      </c>
      <c r="P3453">
        <f t="shared" si="319"/>
        <v>41.13</v>
      </c>
      <c r="Q3453" s="8">
        <f t="shared" si="320"/>
        <v>42088.723692129628</v>
      </c>
      <c r="R3453" s="8">
        <f t="shared" si="321"/>
        <v>42115.723692129628</v>
      </c>
      <c r="S3453" t="str">
        <f t="shared" si="322"/>
        <v>theater</v>
      </c>
      <c r="T3453" t="str">
        <f t="shared" si="323"/>
        <v>plays</v>
      </c>
    </row>
    <row r="3454" spans="1:20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318"/>
        <v>153</v>
      </c>
      <c r="P3454">
        <f t="shared" si="319"/>
        <v>41.41</v>
      </c>
      <c r="Q3454" s="8">
        <f t="shared" si="320"/>
        <v>41820.639189814814</v>
      </c>
      <c r="R3454" s="8">
        <f t="shared" si="321"/>
        <v>41843.165972222225</v>
      </c>
      <c r="S3454" t="str">
        <f t="shared" si="322"/>
        <v>theater</v>
      </c>
      <c r="T3454" t="str">
        <f t="shared" si="323"/>
        <v>plays</v>
      </c>
    </row>
    <row r="3455" spans="1:20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318"/>
        <v>128</v>
      </c>
      <c r="P3455">
        <f t="shared" si="319"/>
        <v>27.5</v>
      </c>
      <c r="Q3455" s="8">
        <f t="shared" si="320"/>
        <v>42535.97865740741</v>
      </c>
      <c r="R3455" s="8">
        <f t="shared" si="321"/>
        <v>42595.97865740741</v>
      </c>
      <c r="S3455" t="str">
        <f t="shared" si="322"/>
        <v>theater</v>
      </c>
      <c r="T3455" t="str">
        <f t="shared" si="323"/>
        <v>plays</v>
      </c>
    </row>
    <row r="3456" spans="1:20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318"/>
        <v>101</v>
      </c>
      <c r="P3456">
        <f t="shared" si="319"/>
        <v>33.57</v>
      </c>
      <c r="Q3456" s="8">
        <f t="shared" si="320"/>
        <v>41821.698599537034</v>
      </c>
      <c r="R3456" s="8">
        <f t="shared" si="321"/>
        <v>41851.698599537034</v>
      </c>
      <c r="S3456" t="str">
        <f t="shared" si="322"/>
        <v>theater</v>
      </c>
      <c r="T3456" t="str">
        <f t="shared" si="323"/>
        <v>plays</v>
      </c>
    </row>
    <row r="3457" spans="1:20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318"/>
        <v>101</v>
      </c>
      <c r="P3457">
        <f t="shared" si="319"/>
        <v>145.87</v>
      </c>
      <c r="Q3457" s="8">
        <f t="shared" si="320"/>
        <v>42626.7503125</v>
      </c>
      <c r="R3457" s="8">
        <f t="shared" si="321"/>
        <v>42656.7503125</v>
      </c>
      <c r="S3457" t="str">
        <f t="shared" si="322"/>
        <v>theater</v>
      </c>
      <c r="T3457" t="str">
        <f t="shared" si="323"/>
        <v>plays</v>
      </c>
    </row>
    <row r="3458" spans="1:20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318"/>
        <v>191</v>
      </c>
      <c r="P3458">
        <f t="shared" si="319"/>
        <v>358.69</v>
      </c>
      <c r="Q3458" s="8">
        <f t="shared" si="320"/>
        <v>41821.205636574072</v>
      </c>
      <c r="R3458" s="8">
        <f t="shared" si="321"/>
        <v>41852.290972222225</v>
      </c>
      <c r="S3458" t="str">
        <f t="shared" si="322"/>
        <v>theater</v>
      </c>
      <c r="T3458" t="str">
        <f t="shared" si="323"/>
        <v>plays</v>
      </c>
    </row>
    <row r="3459" spans="1:20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324">ROUND(E3459/D3459*100,0)</f>
        <v>140</v>
      </c>
      <c r="P3459">
        <f t="shared" ref="P3459:P3522" si="325">ROUND(E3459/L3459,2)</f>
        <v>50.98</v>
      </c>
      <c r="Q3459" s="8">
        <f t="shared" ref="Q3459:Q3522" si="326">(((J3459/60)/60)/24)+DATE(1970,1,1)</f>
        <v>42016.706678240742</v>
      </c>
      <c r="R3459" s="8">
        <f t="shared" ref="R3459:R3522" si="327">(((I3459/60)/60)/24)+DATE(1970,1,1)</f>
        <v>42047.249305555553</v>
      </c>
      <c r="S3459" t="str">
        <f t="shared" ref="S3459:S3522" si="328">LEFT(N3459,SEARCH("/",N3459)-1)</f>
        <v>theater</v>
      </c>
      <c r="T3459" t="str">
        <f t="shared" ref="T3459:T3522" si="329">RIGHT(N3459,LEN(N3459)-SEARCH("/",N3459))</f>
        <v>plays</v>
      </c>
    </row>
    <row r="3460" spans="1:20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324"/>
        <v>124</v>
      </c>
      <c r="P3460">
        <f t="shared" si="325"/>
        <v>45.04</v>
      </c>
      <c r="Q3460" s="8">
        <f t="shared" si="326"/>
        <v>42011.202581018515</v>
      </c>
      <c r="R3460" s="8">
        <f t="shared" si="327"/>
        <v>42038.185416666667</v>
      </c>
      <c r="S3460" t="str">
        <f t="shared" si="328"/>
        <v>theater</v>
      </c>
      <c r="T3460" t="str">
        <f t="shared" si="329"/>
        <v>plays</v>
      </c>
    </row>
    <row r="3461" spans="1:20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324"/>
        <v>126</v>
      </c>
      <c r="P3461">
        <f t="shared" si="325"/>
        <v>17.53</v>
      </c>
      <c r="Q3461" s="8">
        <f t="shared" si="326"/>
        <v>42480.479861111111</v>
      </c>
      <c r="R3461" s="8">
        <f t="shared" si="327"/>
        <v>42510.479861111111</v>
      </c>
      <c r="S3461" t="str">
        <f t="shared" si="328"/>
        <v>theater</v>
      </c>
      <c r="T3461" t="str">
        <f t="shared" si="329"/>
        <v>plays</v>
      </c>
    </row>
    <row r="3462" spans="1:20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324"/>
        <v>190</v>
      </c>
      <c r="P3462">
        <f t="shared" si="325"/>
        <v>50</v>
      </c>
      <c r="Q3462" s="8">
        <f t="shared" si="326"/>
        <v>41852.527222222219</v>
      </c>
      <c r="R3462" s="8">
        <f t="shared" si="327"/>
        <v>41866.527222222219</v>
      </c>
      <c r="S3462" t="str">
        <f t="shared" si="328"/>
        <v>theater</v>
      </c>
      <c r="T3462" t="str">
        <f t="shared" si="329"/>
        <v>plays</v>
      </c>
    </row>
    <row r="3463" spans="1:20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324"/>
        <v>139</v>
      </c>
      <c r="P3463">
        <f t="shared" si="325"/>
        <v>57.92</v>
      </c>
      <c r="Q3463" s="8">
        <f t="shared" si="326"/>
        <v>42643.632858796293</v>
      </c>
      <c r="R3463" s="8">
        <f t="shared" si="327"/>
        <v>42672.125</v>
      </c>
      <c r="S3463" t="str">
        <f t="shared" si="328"/>
        <v>theater</v>
      </c>
      <c r="T3463" t="str">
        <f t="shared" si="329"/>
        <v>plays</v>
      </c>
    </row>
    <row r="3464" spans="1:20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324"/>
        <v>202</v>
      </c>
      <c r="P3464">
        <f t="shared" si="325"/>
        <v>29.71</v>
      </c>
      <c r="Q3464" s="8">
        <f t="shared" si="326"/>
        <v>42179.898472222223</v>
      </c>
      <c r="R3464" s="8">
        <f t="shared" si="327"/>
        <v>42195.75</v>
      </c>
      <c r="S3464" t="str">
        <f t="shared" si="328"/>
        <v>theater</v>
      </c>
      <c r="T3464" t="str">
        <f t="shared" si="329"/>
        <v>plays</v>
      </c>
    </row>
    <row r="3465" spans="1:20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324"/>
        <v>103</v>
      </c>
      <c r="P3465">
        <f t="shared" si="325"/>
        <v>90.68</v>
      </c>
      <c r="Q3465" s="8">
        <f t="shared" si="326"/>
        <v>42612.918807870374</v>
      </c>
      <c r="R3465" s="8">
        <f t="shared" si="327"/>
        <v>42654.165972222225</v>
      </c>
      <c r="S3465" t="str">
        <f t="shared" si="328"/>
        <v>theater</v>
      </c>
      <c r="T3465" t="str">
        <f t="shared" si="329"/>
        <v>plays</v>
      </c>
    </row>
    <row r="3466" spans="1:20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324"/>
        <v>102</v>
      </c>
      <c r="P3466">
        <f t="shared" si="325"/>
        <v>55.01</v>
      </c>
      <c r="Q3466" s="8">
        <f t="shared" si="326"/>
        <v>42575.130057870367</v>
      </c>
      <c r="R3466" s="8">
        <f t="shared" si="327"/>
        <v>42605.130057870367</v>
      </c>
      <c r="S3466" t="str">
        <f t="shared" si="328"/>
        <v>theater</v>
      </c>
      <c r="T3466" t="str">
        <f t="shared" si="329"/>
        <v>plays</v>
      </c>
    </row>
    <row r="3467" spans="1:20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324"/>
        <v>103</v>
      </c>
      <c r="P3467">
        <f t="shared" si="325"/>
        <v>57.22</v>
      </c>
      <c r="Q3467" s="8">
        <f t="shared" si="326"/>
        <v>42200.625833333332</v>
      </c>
      <c r="R3467" s="8">
        <f t="shared" si="327"/>
        <v>42225.666666666672</v>
      </c>
      <c r="S3467" t="str">
        <f t="shared" si="328"/>
        <v>theater</v>
      </c>
      <c r="T3467" t="str">
        <f t="shared" si="329"/>
        <v>plays</v>
      </c>
    </row>
    <row r="3468" spans="1:20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324"/>
        <v>127</v>
      </c>
      <c r="P3468">
        <f t="shared" si="325"/>
        <v>72.95</v>
      </c>
      <c r="Q3468" s="8">
        <f t="shared" si="326"/>
        <v>42420.019097222219</v>
      </c>
      <c r="R3468" s="8">
        <f t="shared" si="327"/>
        <v>42479.977430555555</v>
      </c>
      <c r="S3468" t="str">
        <f t="shared" si="328"/>
        <v>theater</v>
      </c>
      <c r="T3468" t="str">
        <f t="shared" si="329"/>
        <v>plays</v>
      </c>
    </row>
    <row r="3469" spans="1:20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324"/>
        <v>101</v>
      </c>
      <c r="P3469">
        <f t="shared" si="325"/>
        <v>64.47</v>
      </c>
      <c r="Q3469" s="8">
        <f t="shared" si="326"/>
        <v>42053.671666666662</v>
      </c>
      <c r="R3469" s="8">
        <f t="shared" si="327"/>
        <v>42083.630000000005</v>
      </c>
      <c r="S3469" t="str">
        <f t="shared" si="328"/>
        <v>theater</v>
      </c>
      <c r="T3469" t="str">
        <f t="shared" si="329"/>
        <v>plays</v>
      </c>
    </row>
    <row r="3470" spans="1:20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324"/>
        <v>122</v>
      </c>
      <c r="P3470">
        <f t="shared" si="325"/>
        <v>716.35</v>
      </c>
      <c r="Q3470" s="8">
        <f t="shared" si="326"/>
        <v>42605.765381944439</v>
      </c>
      <c r="R3470" s="8">
        <f t="shared" si="327"/>
        <v>42634.125</v>
      </c>
      <c r="S3470" t="str">
        <f t="shared" si="328"/>
        <v>theater</v>
      </c>
      <c r="T3470" t="str">
        <f t="shared" si="329"/>
        <v>plays</v>
      </c>
    </row>
    <row r="3471" spans="1:20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324"/>
        <v>113</v>
      </c>
      <c r="P3471">
        <f t="shared" si="325"/>
        <v>50.4</v>
      </c>
      <c r="Q3471" s="8">
        <f t="shared" si="326"/>
        <v>42458.641724537039</v>
      </c>
      <c r="R3471" s="8">
        <f t="shared" si="327"/>
        <v>42488.641724537039</v>
      </c>
      <c r="S3471" t="str">
        <f t="shared" si="328"/>
        <v>theater</v>
      </c>
      <c r="T3471" t="str">
        <f t="shared" si="329"/>
        <v>plays</v>
      </c>
    </row>
    <row r="3472" spans="1:20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324"/>
        <v>150</v>
      </c>
      <c r="P3472">
        <f t="shared" si="325"/>
        <v>41.67</v>
      </c>
      <c r="Q3472" s="8">
        <f t="shared" si="326"/>
        <v>42529.022013888884</v>
      </c>
      <c r="R3472" s="8">
        <f t="shared" si="327"/>
        <v>42566.901388888888</v>
      </c>
      <c r="S3472" t="str">
        <f t="shared" si="328"/>
        <v>theater</v>
      </c>
      <c r="T3472" t="str">
        <f t="shared" si="329"/>
        <v>plays</v>
      </c>
    </row>
    <row r="3473" spans="1:20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324"/>
        <v>215</v>
      </c>
      <c r="P3473">
        <f t="shared" si="325"/>
        <v>35.770000000000003</v>
      </c>
      <c r="Q3473" s="8">
        <f t="shared" si="326"/>
        <v>41841.820486111108</v>
      </c>
      <c r="R3473" s="8">
        <f t="shared" si="327"/>
        <v>41882.833333333336</v>
      </c>
      <c r="S3473" t="str">
        <f t="shared" si="328"/>
        <v>theater</v>
      </c>
      <c r="T3473" t="str">
        <f t="shared" si="329"/>
        <v>plays</v>
      </c>
    </row>
    <row r="3474" spans="1:20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324"/>
        <v>102</v>
      </c>
      <c r="P3474">
        <f t="shared" si="325"/>
        <v>88.74</v>
      </c>
      <c r="Q3474" s="8">
        <f t="shared" si="326"/>
        <v>41928.170497685183</v>
      </c>
      <c r="R3474" s="8">
        <f t="shared" si="327"/>
        <v>41949.249305555553</v>
      </c>
      <c r="S3474" t="str">
        <f t="shared" si="328"/>
        <v>theater</v>
      </c>
      <c r="T3474" t="str">
        <f t="shared" si="329"/>
        <v>plays</v>
      </c>
    </row>
    <row r="3475" spans="1:20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324"/>
        <v>100</v>
      </c>
      <c r="P3475">
        <f t="shared" si="325"/>
        <v>148.47999999999999</v>
      </c>
      <c r="Q3475" s="8">
        <f t="shared" si="326"/>
        <v>42062.834444444445</v>
      </c>
      <c r="R3475" s="8">
        <f t="shared" si="327"/>
        <v>42083.852083333331</v>
      </c>
      <c r="S3475" t="str">
        <f t="shared" si="328"/>
        <v>theater</v>
      </c>
      <c r="T3475" t="str">
        <f t="shared" si="329"/>
        <v>plays</v>
      </c>
    </row>
    <row r="3476" spans="1:20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324"/>
        <v>101</v>
      </c>
      <c r="P3476">
        <f t="shared" si="325"/>
        <v>51.79</v>
      </c>
      <c r="Q3476" s="8">
        <f t="shared" si="326"/>
        <v>42541.501516203702</v>
      </c>
      <c r="R3476" s="8">
        <f t="shared" si="327"/>
        <v>42571.501516203702</v>
      </c>
      <c r="S3476" t="str">
        <f t="shared" si="328"/>
        <v>theater</v>
      </c>
      <c r="T3476" t="str">
        <f t="shared" si="329"/>
        <v>plays</v>
      </c>
    </row>
    <row r="3477" spans="1:20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324"/>
        <v>113</v>
      </c>
      <c r="P3477">
        <f t="shared" si="325"/>
        <v>20</v>
      </c>
      <c r="Q3477" s="8">
        <f t="shared" si="326"/>
        <v>41918.880833333329</v>
      </c>
      <c r="R3477" s="8">
        <f t="shared" si="327"/>
        <v>41946</v>
      </c>
      <c r="S3477" t="str">
        <f t="shared" si="328"/>
        <v>theater</v>
      </c>
      <c r="T3477" t="str">
        <f t="shared" si="329"/>
        <v>plays</v>
      </c>
    </row>
    <row r="3478" spans="1:20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324"/>
        <v>104</v>
      </c>
      <c r="P3478">
        <f t="shared" si="325"/>
        <v>52</v>
      </c>
      <c r="Q3478" s="8">
        <f t="shared" si="326"/>
        <v>41921.279976851853</v>
      </c>
      <c r="R3478" s="8">
        <f t="shared" si="327"/>
        <v>41939.125</v>
      </c>
      <c r="S3478" t="str">
        <f t="shared" si="328"/>
        <v>theater</v>
      </c>
      <c r="T3478" t="str">
        <f t="shared" si="329"/>
        <v>plays</v>
      </c>
    </row>
    <row r="3479" spans="1:20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324"/>
        <v>115</v>
      </c>
      <c r="P3479">
        <f t="shared" si="325"/>
        <v>53.23</v>
      </c>
      <c r="Q3479" s="8">
        <f t="shared" si="326"/>
        <v>42128.736608796295</v>
      </c>
      <c r="R3479" s="8">
        <f t="shared" si="327"/>
        <v>42141.125</v>
      </c>
      <c r="S3479" t="str">
        <f t="shared" si="328"/>
        <v>theater</v>
      </c>
      <c r="T3479" t="str">
        <f t="shared" si="329"/>
        <v>plays</v>
      </c>
    </row>
    <row r="3480" spans="1:20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324"/>
        <v>113</v>
      </c>
      <c r="P3480">
        <f t="shared" si="325"/>
        <v>39.6</v>
      </c>
      <c r="Q3480" s="8">
        <f t="shared" si="326"/>
        <v>42053.916921296302</v>
      </c>
      <c r="R3480" s="8">
        <f t="shared" si="327"/>
        <v>42079.875</v>
      </c>
      <c r="S3480" t="str">
        <f t="shared" si="328"/>
        <v>theater</v>
      </c>
      <c r="T3480" t="str">
        <f t="shared" si="329"/>
        <v>plays</v>
      </c>
    </row>
    <row r="3481" spans="1:20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324"/>
        <v>128</v>
      </c>
      <c r="P3481">
        <f t="shared" si="325"/>
        <v>34.25</v>
      </c>
      <c r="Q3481" s="8">
        <f t="shared" si="326"/>
        <v>41781.855092592588</v>
      </c>
      <c r="R3481" s="8">
        <f t="shared" si="327"/>
        <v>41811.855092592588</v>
      </c>
      <c r="S3481" t="str">
        <f t="shared" si="328"/>
        <v>theater</v>
      </c>
      <c r="T3481" t="str">
        <f t="shared" si="329"/>
        <v>plays</v>
      </c>
    </row>
    <row r="3482" spans="1:20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324"/>
        <v>143</v>
      </c>
      <c r="P3482">
        <f t="shared" si="325"/>
        <v>164.62</v>
      </c>
      <c r="Q3482" s="8">
        <f t="shared" si="326"/>
        <v>42171.317442129628</v>
      </c>
      <c r="R3482" s="8">
        <f t="shared" si="327"/>
        <v>42195.875</v>
      </c>
      <c r="S3482" t="str">
        <f t="shared" si="328"/>
        <v>theater</v>
      </c>
      <c r="T3482" t="str">
        <f t="shared" si="329"/>
        <v>plays</v>
      </c>
    </row>
    <row r="3483" spans="1:20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324"/>
        <v>119</v>
      </c>
      <c r="P3483">
        <f t="shared" si="325"/>
        <v>125.05</v>
      </c>
      <c r="Q3483" s="8">
        <f t="shared" si="326"/>
        <v>41989.24754629629</v>
      </c>
      <c r="R3483" s="8">
        <f t="shared" si="327"/>
        <v>42006.24754629629</v>
      </c>
      <c r="S3483" t="str">
        <f t="shared" si="328"/>
        <v>theater</v>
      </c>
      <c r="T3483" t="str">
        <f t="shared" si="329"/>
        <v>plays</v>
      </c>
    </row>
    <row r="3484" spans="1:20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324"/>
        <v>138</v>
      </c>
      <c r="P3484">
        <f t="shared" si="325"/>
        <v>51.88</v>
      </c>
      <c r="Q3484" s="8">
        <f t="shared" si="326"/>
        <v>41796.771597222221</v>
      </c>
      <c r="R3484" s="8">
        <f t="shared" si="327"/>
        <v>41826.771597222221</v>
      </c>
      <c r="S3484" t="str">
        <f t="shared" si="328"/>
        <v>theater</v>
      </c>
      <c r="T3484" t="str">
        <f t="shared" si="329"/>
        <v>plays</v>
      </c>
    </row>
    <row r="3485" spans="1:20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324"/>
        <v>160</v>
      </c>
      <c r="P3485">
        <f t="shared" si="325"/>
        <v>40.29</v>
      </c>
      <c r="Q3485" s="8">
        <f t="shared" si="326"/>
        <v>41793.668761574074</v>
      </c>
      <c r="R3485" s="8">
        <f t="shared" si="327"/>
        <v>41823.668761574074</v>
      </c>
      <c r="S3485" t="str">
        <f t="shared" si="328"/>
        <v>theater</v>
      </c>
      <c r="T3485" t="str">
        <f t="shared" si="329"/>
        <v>plays</v>
      </c>
    </row>
    <row r="3486" spans="1:20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324"/>
        <v>114</v>
      </c>
      <c r="P3486">
        <f t="shared" si="325"/>
        <v>64.91</v>
      </c>
      <c r="Q3486" s="8">
        <f t="shared" si="326"/>
        <v>42506.760405092587</v>
      </c>
      <c r="R3486" s="8">
        <f t="shared" si="327"/>
        <v>42536.760405092587</v>
      </c>
      <c r="S3486" t="str">
        <f t="shared" si="328"/>
        <v>theater</v>
      </c>
      <c r="T3486" t="str">
        <f t="shared" si="329"/>
        <v>plays</v>
      </c>
    </row>
    <row r="3487" spans="1:20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324"/>
        <v>101</v>
      </c>
      <c r="P3487">
        <f t="shared" si="325"/>
        <v>55.33</v>
      </c>
      <c r="Q3487" s="8">
        <f t="shared" si="326"/>
        <v>42372.693055555559</v>
      </c>
      <c r="R3487" s="8">
        <f t="shared" si="327"/>
        <v>42402.693055555559</v>
      </c>
      <c r="S3487" t="str">
        <f t="shared" si="328"/>
        <v>theater</v>
      </c>
      <c r="T3487" t="str">
        <f t="shared" si="329"/>
        <v>plays</v>
      </c>
    </row>
    <row r="3488" spans="1:20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324"/>
        <v>155</v>
      </c>
      <c r="P3488">
        <f t="shared" si="325"/>
        <v>83.14</v>
      </c>
      <c r="Q3488" s="8">
        <f t="shared" si="326"/>
        <v>42126.87501157407</v>
      </c>
      <c r="R3488" s="8">
        <f t="shared" si="327"/>
        <v>42158.290972222225</v>
      </c>
      <c r="S3488" t="str">
        <f t="shared" si="328"/>
        <v>theater</v>
      </c>
      <c r="T3488" t="str">
        <f t="shared" si="329"/>
        <v>plays</v>
      </c>
    </row>
    <row r="3489" spans="1:20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324"/>
        <v>128</v>
      </c>
      <c r="P3489">
        <f t="shared" si="325"/>
        <v>38.71</v>
      </c>
      <c r="Q3489" s="8">
        <f t="shared" si="326"/>
        <v>42149.940416666665</v>
      </c>
      <c r="R3489" s="8">
        <f t="shared" si="327"/>
        <v>42179.940416666665</v>
      </c>
      <c r="S3489" t="str">
        <f t="shared" si="328"/>
        <v>theater</v>
      </c>
      <c r="T3489" t="str">
        <f t="shared" si="329"/>
        <v>plays</v>
      </c>
    </row>
    <row r="3490" spans="1:20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324"/>
        <v>121</v>
      </c>
      <c r="P3490">
        <f t="shared" si="325"/>
        <v>125.38</v>
      </c>
      <c r="Q3490" s="8">
        <f t="shared" si="326"/>
        <v>42087.768055555556</v>
      </c>
      <c r="R3490" s="8">
        <f t="shared" si="327"/>
        <v>42111.666666666672</v>
      </c>
      <c r="S3490" t="str">
        <f t="shared" si="328"/>
        <v>theater</v>
      </c>
      <c r="T3490" t="str">
        <f t="shared" si="329"/>
        <v>plays</v>
      </c>
    </row>
    <row r="3491" spans="1:20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324"/>
        <v>113</v>
      </c>
      <c r="P3491">
        <f t="shared" si="325"/>
        <v>78.260000000000005</v>
      </c>
      <c r="Q3491" s="8">
        <f t="shared" si="326"/>
        <v>41753.635775462964</v>
      </c>
      <c r="R3491" s="8">
        <f t="shared" si="327"/>
        <v>41783.875</v>
      </c>
      <c r="S3491" t="str">
        <f t="shared" si="328"/>
        <v>theater</v>
      </c>
      <c r="T3491" t="str">
        <f t="shared" si="329"/>
        <v>plays</v>
      </c>
    </row>
    <row r="3492" spans="1:20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324"/>
        <v>128</v>
      </c>
      <c r="P3492">
        <f t="shared" si="325"/>
        <v>47.22</v>
      </c>
      <c r="Q3492" s="8">
        <f t="shared" si="326"/>
        <v>42443.802361111113</v>
      </c>
      <c r="R3492" s="8">
        <f t="shared" si="327"/>
        <v>42473.802361111113</v>
      </c>
      <c r="S3492" t="str">
        <f t="shared" si="328"/>
        <v>theater</v>
      </c>
      <c r="T3492" t="str">
        <f t="shared" si="329"/>
        <v>plays</v>
      </c>
    </row>
    <row r="3493" spans="1:20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324"/>
        <v>158</v>
      </c>
      <c r="P3493">
        <f t="shared" si="325"/>
        <v>79.099999999999994</v>
      </c>
      <c r="Q3493" s="8">
        <f t="shared" si="326"/>
        <v>42121.249814814815</v>
      </c>
      <c r="R3493" s="8">
        <f t="shared" si="327"/>
        <v>42142.249814814815</v>
      </c>
      <c r="S3493" t="str">
        <f t="shared" si="328"/>
        <v>theater</v>
      </c>
      <c r="T3493" t="str">
        <f t="shared" si="329"/>
        <v>plays</v>
      </c>
    </row>
    <row r="3494" spans="1:20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324"/>
        <v>105</v>
      </c>
      <c r="P3494">
        <f t="shared" si="325"/>
        <v>114.29</v>
      </c>
      <c r="Q3494" s="8">
        <f t="shared" si="326"/>
        <v>42268.009224537032</v>
      </c>
      <c r="R3494" s="8">
        <f t="shared" si="327"/>
        <v>42303.009224537032</v>
      </c>
      <c r="S3494" t="str">
        <f t="shared" si="328"/>
        <v>theater</v>
      </c>
      <c r="T3494" t="str">
        <f t="shared" si="329"/>
        <v>plays</v>
      </c>
    </row>
    <row r="3495" spans="1:20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324"/>
        <v>100</v>
      </c>
      <c r="P3495">
        <f t="shared" si="325"/>
        <v>51.72</v>
      </c>
      <c r="Q3495" s="8">
        <f t="shared" si="326"/>
        <v>41848.866157407407</v>
      </c>
      <c r="R3495" s="8">
        <f t="shared" si="327"/>
        <v>41868.21597222222</v>
      </c>
      <c r="S3495" t="str">
        <f t="shared" si="328"/>
        <v>theater</v>
      </c>
      <c r="T3495" t="str">
        <f t="shared" si="329"/>
        <v>plays</v>
      </c>
    </row>
    <row r="3496" spans="1:20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324"/>
        <v>100</v>
      </c>
      <c r="P3496">
        <f t="shared" si="325"/>
        <v>30.77</v>
      </c>
      <c r="Q3496" s="8">
        <f t="shared" si="326"/>
        <v>42689.214988425927</v>
      </c>
      <c r="R3496" s="8">
        <f t="shared" si="327"/>
        <v>42700.25</v>
      </c>
      <c r="S3496" t="str">
        <f t="shared" si="328"/>
        <v>theater</v>
      </c>
      <c r="T3496" t="str">
        <f t="shared" si="329"/>
        <v>plays</v>
      </c>
    </row>
    <row r="3497" spans="1:20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324"/>
        <v>107</v>
      </c>
      <c r="P3497">
        <f t="shared" si="325"/>
        <v>74.209999999999994</v>
      </c>
      <c r="Q3497" s="8">
        <f t="shared" si="326"/>
        <v>41915.762835648151</v>
      </c>
      <c r="R3497" s="8">
        <f t="shared" si="327"/>
        <v>41944.720833333333</v>
      </c>
      <c r="S3497" t="str">
        <f t="shared" si="328"/>
        <v>theater</v>
      </c>
      <c r="T3497" t="str">
        <f t="shared" si="329"/>
        <v>plays</v>
      </c>
    </row>
    <row r="3498" spans="1:20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324"/>
        <v>124</v>
      </c>
      <c r="P3498">
        <f t="shared" si="325"/>
        <v>47.85</v>
      </c>
      <c r="Q3498" s="8">
        <f t="shared" si="326"/>
        <v>42584.846828703703</v>
      </c>
      <c r="R3498" s="8">
        <f t="shared" si="327"/>
        <v>42624.846828703703</v>
      </c>
      <c r="S3498" t="str">
        <f t="shared" si="328"/>
        <v>theater</v>
      </c>
      <c r="T3498" t="str">
        <f t="shared" si="329"/>
        <v>plays</v>
      </c>
    </row>
    <row r="3499" spans="1:20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324"/>
        <v>109</v>
      </c>
      <c r="P3499">
        <f t="shared" si="325"/>
        <v>34.409999999999997</v>
      </c>
      <c r="Q3499" s="8">
        <f t="shared" si="326"/>
        <v>42511.741944444439</v>
      </c>
      <c r="R3499" s="8">
        <f t="shared" si="327"/>
        <v>42523.916666666672</v>
      </c>
      <c r="S3499" t="str">
        <f t="shared" si="328"/>
        <v>theater</v>
      </c>
      <c r="T3499" t="str">
        <f t="shared" si="329"/>
        <v>plays</v>
      </c>
    </row>
    <row r="3500" spans="1:20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324"/>
        <v>102</v>
      </c>
      <c r="P3500">
        <f t="shared" si="325"/>
        <v>40.24</v>
      </c>
      <c r="Q3500" s="8">
        <f t="shared" si="326"/>
        <v>42459.15861111111</v>
      </c>
      <c r="R3500" s="8">
        <f t="shared" si="327"/>
        <v>42518.905555555553</v>
      </c>
      <c r="S3500" t="str">
        <f t="shared" si="328"/>
        <v>theater</v>
      </c>
      <c r="T3500" t="str">
        <f t="shared" si="329"/>
        <v>plays</v>
      </c>
    </row>
    <row r="3501" spans="1:20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324"/>
        <v>106</v>
      </c>
      <c r="P3501">
        <f t="shared" si="325"/>
        <v>60.29</v>
      </c>
      <c r="Q3501" s="8">
        <f t="shared" si="326"/>
        <v>42132.036168981482</v>
      </c>
      <c r="R3501" s="8">
        <f t="shared" si="327"/>
        <v>42186.290972222225</v>
      </c>
      <c r="S3501" t="str">
        <f t="shared" si="328"/>
        <v>theater</v>
      </c>
      <c r="T3501" t="str">
        <f t="shared" si="329"/>
        <v>plays</v>
      </c>
    </row>
    <row r="3502" spans="1:20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324"/>
        <v>106</v>
      </c>
      <c r="P3502">
        <f t="shared" si="325"/>
        <v>25.31</v>
      </c>
      <c r="Q3502" s="8">
        <f t="shared" si="326"/>
        <v>42419.91942129629</v>
      </c>
      <c r="R3502" s="8">
        <f t="shared" si="327"/>
        <v>42436.207638888889</v>
      </c>
      <c r="S3502" t="str">
        <f t="shared" si="328"/>
        <v>theater</v>
      </c>
      <c r="T3502" t="str">
        <f t="shared" si="329"/>
        <v>plays</v>
      </c>
    </row>
    <row r="3503" spans="1:20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324"/>
        <v>101</v>
      </c>
      <c r="P3503">
        <f t="shared" si="325"/>
        <v>35.950000000000003</v>
      </c>
      <c r="Q3503" s="8">
        <f t="shared" si="326"/>
        <v>42233.763831018514</v>
      </c>
      <c r="R3503" s="8">
        <f t="shared" si="327"/>
        <v>42258.763831018514</v>
      </c>
      <c r="S3503" t="str">
        <f t="shared" si="328"/>
        <v>theater</v>
      </c>
      <c r="T3503" t="str">
        <f t="shared" si="329"/>
        <v>plays</v>
      </c>
    </row>
    <row r="3504" spans="1:20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324"/>
        <v>105</v>
      </c>
      <c r="P3504">
        <f t="shared" si="325"/>
        <v>136</v>
      </c>
      <c r="Q3504" s="8">
        <f t="shared" si="326"/>
        <v>42430.839398148149</v>
      </c>
      <c r="R3504" s="8">
        <f t="shared" si="327"/>
        <v>42445.165972222225</v>
      </c>
      <c r="S3504" t="str">
        <f t="shared" si="328"/>
        <v>theater</v>
      </c>
      <c r="T3504" t="str">
        <f t="shared" si="329"/>
        <v>plays</v>
      </c>
    </row>
    <row r="3505" spans="1:20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324"/>
        <v>108</v>
      </c>
      <c r="P3505">
        <f t="shared" si="325"/>
        <v>70.760000000000005</v>
      </c>
      <c r="Q3505" s="8">
        <f t="shared" si="326"/>
        <v>42545.478333333333</v>
      </c>
      <c r="R3505" s="8">
        <f t="shared" si="327"/>
        <v>42575.478333333333</v>
      </c>
      <c r="S3505" t="str">
        <f t="shared" si="328"/>
        <v>theater</v>
      </c>
      <c r="T3505" t="str">
        <f t="shared" si="329"/>
        <v>plays</v>
      </c>
    </row>
    <row r="3506" spans="1:20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324"/>
        <v>100</v>
      </c>
      <c r="P3506">
        <f t="shared" si="325"/>
        <v>125</v>
      </c>
      <c r="Q3506" s="8">
        <f t="shared" si="326"/>
        <v>42297.748738425929</v>
      </c>
      <c r="R3506" s="8">
        <f t="shared" si="327"/>
        <v>42327.790405092594</v>
      </c>
      <c r="S3506" t="str">
        <f t="shared" si="328"/>
        <v>theater</v>
      </c>
      <c r="T3506" t="str">
        <f t="shared" si="329"/>
        <v>plays</v>
      </c>
    </row>
    <row r="3507" spans="1:20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324"/>
        <v>104</v>
      </c>
      <c r="P3507">
        <f t="shared" si="325"/>
        <v>66.510000000000005</v>
      </c>
      <c r="Q3507" s="8">
        <f t="shared" si="326"/>
        <v>41760.935706018521</v>
      </c>
      <c r="R3507" s="8">
        <f t="shared" si="327"/>
        <v>41772.166666666664</v>
      </c>
      <c r="S3507" t="str">
        <f t="shared" si="328"/>
        <v>theater</v>
      </c>
      <c r="T3507" t="str">
        <f t="shared" si="329"/>
        <v>plays</v>
      </c>
    </row>
    <row r="3508" spans="1:20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324"/>
        <v>102</v>
      </c>
      <c r="P3508">
        <f t="shared" si="325"/>
        <v>105</v>
      </c>
      <c r="Q3508" s="8">
        <f t="shared" si="326"/>
        <v>41829.734259259261</v>
      </c>
      <c r="R3508" s="8">
        <f t="shared" si="327"/>
        <v>41874.734259259261</v>
      </c>
      <c r="S3508" t="str">
        <f t="shared" si="328"/>
        <v>theater</v>
      </c>
      <c r="T3508" t="str">
        <f t="shared" si="329"/>
        <v>plays</v>
      </c>
    </row>
    <row r="3509" spans="1:20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324"/>
        <v>104</v>
      </c>
      <c r="P3509">
        <f t="shared" si="325"/>
        <v>145</v>
      </c>
      <c r="Q3509" s="8">
        <f t="shared" si="326"/>
        <v>42491.92288194444</v>
      </c>
      <c r="R3509" s="8">
        <f t="shared" si="327"/>
        <v>42521.92288194444</v>
      </c>
      <c r="S3509" t="str">
        <f t="shared" si="328"/>
        <v>theater</v>
      </c>
      <c r="T3509" t="str">
        <f t="shared" si="329"/>
        <v>plays</v>
      </c>
    </row>
    <row r="3510" spans="1:20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324"/>
        <v>180</v>
      </c>
      <c r="P3510">
        <f t="shared" si="325"/>
        <v>12</v>
      </c>
      <c r="Q3510" s="8">
        <f t="shared" si="326"/>
        <v>42477.729780092588</v>
      </c>
      <c r="R3510" s="8">
        <f t="shared" si="327"/>
        <v>42500.875</v>
      </c>
      <c r="S3510" t="str">
        <f t="shared" si="328"/>
        <v>theater</v>
      </c>
      <c r="T3510" t="str">
        <f t="shared" si="329"/>
        <v>plays</v>
      </c>
    </row>
    <row r="3511" spans="1:20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324"/>
        <v>106</v>
      </c>
      <c r="P3511">
        <f t="shared" si="325"/>
        <v>96.67</v>
      </c>
      <c r="Q3511" s="8">
        <f t="shared" si="326"/>
        <v>41950.859560185185</v>
      </c>
      <c r="R3511" s="8">
        <f t="shared" si="327"/>
        <v>41964.204861111109</v>
      </c>
      <c r="S3511" t="str">
        <f t="shared" si="328"/>
        <v>theater</v>
      </c>
      <c r="T3511" t="str">
        <f t="shared" si="329"/>
        <v>plays</v>
      </c>
    </row>
    <row r="3512" spans="1:20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324"/>
        <v>101</v>
      </c>
      <c r="P3512">
        <f t="shared" si="325"/>
        <v>60.33</v>
      </c>
      <c r="Q3512" s="8">
        <f t="shared" si="326"/>
        <v>41802.62090277778</v>
      </c>
      <c r="R3512" s="8">
        <f t="shared" si="327"/>
        <v>41822.62090277778</v>
      </c>
      <c r="S3512" t="str">
        <f t="shared" si="328"/>
        <v>theater</v>
      </c>
      <c r="T3512" t="str">
        <f t="shared" si="329"/>
        <v>plays</v>
      </c>
    </row>
    <row r="3513" spans="1:20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324"/>
        <v>101</v>
      </c>
      <c r="P3513">
        <f t="shared" si="325"/>
        <v>79.89</v>
      </c>
      <c r="Q3513" s="8">
        <f t="shared" si="326"/>
        <v>41927.873784722222</v>
      </c>
      <c r="R3513" s="8">
        <f t="shared" si="327"/>
        <v>41950.770833333336</v>
      </c>
      <c r="S3513" t="str">
        <f t="shared" si="328"/>
        <v>theater</v>
      </c>
      <c r="T3513" t="str">
        <f t="shared" si="329"/>
        <v>plays</v>
      </c>
    </row>
    <row r="3514" spans="1:20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324"/>
        <v>100</v>
      </c>
      <c r="P3514">
        <f t="shared" si="325"/>
        <v>58.82</v>
      </c>
      <c r="Q3514" s="8">
        <f t="shared" si="326"/>
        <v>42057.536944444444</v>
      </c>
      <c r="R3514" s="8">
        <f t="shared" si="327"/>
        <v>42117.49527777778</v>
      </c>
      <c r="S3514" t="str">
        <f t="shared" si="328"/>
        <v>theater</v>
      </c>
      <c r="T3514" t="str">
        <f t="shared" si="329"/>
        <v>plays</v>
      </c>
    </row>
    <row r="3515" spans="1:20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324"/>
        <v>118</v>
      </c>
      <c r="P3515">
        <f t="shared" si="325"/>
        <v>75.34</v>
      </c>
      <c r="Q3515" s="8">
        <f t="shared" si="326"/>
        <v>41781.096203703702</v>
      </c>
      <c r="R3515" s="8">
        <f t="shared" si="327"/>
        <v>41794.207638888889</v>
      </c>
      <c r="S3515" t="str">
        <f t="shared" si="328"/>
        <v>theater</v>
      </c>
      <c r="T3515" t="str">
        <f t="shared" si="329"/>
        <v>plays</v>
      </c>
    </row>
    <row r="3516" spans="1:20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324"/>
        <v>110</v>
      </c>
      <c r="P3516">
        <f t="shared" si="325"/>
        <v>55</v>
      </c>
      <c r="Q3516" s="8">
        <f t="shared" si="326"/>
        <v>42020.846666666665</v>
      </c>
      <c r="R3516" s="8">
        <f t="shared" si="327"/>
        <v>42037.207638888889</v>
      </c>
      <c r="S3516" t="str">
        <f t="shared" si="328"/>
        <v>theater</v>
      </c>
      <c r="T3516" t="str">
        <f t="shared" si="329"/>
        <v>plays</v>
      </c>
    </row>
    <row r="3517" spans="1:20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324"/>
        <v>103</v>
      </c>
      <c r="P3517">
        <f t="shared" si="325"/>
        <v>66.959999999999994</v>
      </c>
      <c r="Q3517" s="8">
        <f t="shared" si="326"/>
        <v>42125.772812499999</v>
      </c>
      <c r="R3517" s="8">
        <f t="shared" si="327"/>
        <v>42155.772812499999</v>
      </c>
      <c r="S3517" t="str">
        <f t="shared" si="328"/>
        <v>theater</v>
      </c>
      <c r="T3517" t="str">
        <f t="shared" si="329"/>
        <v>plays</v>
      </c>
    </row>
    <row r="3518" spans="1:20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324"/>
        <v>100</v>
      </c>
      <c r="P3518">
        <f t="shared" si="325"/>
        <v>227.27</v>
      </c>
      <c r="Q3518" s="8">
        <f t="shared" si="326"/>
        <v>41856.010069444441</v>
      </c>
      <c r="R3518" s="8">
        <f t="shared" si="327"/>
        <v>41890.125</v>
      </c>
      <c r="S3518" t="str">
        <f t="shared" si="328"/>
        <v>theater</v>
      </c>
      <c r="T3518" t="str">
        <f t="shared" si="329"/>
        <v>plays</v>
      </c>
    </row>
    <row r="3519" spans="1:20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324"/>
        <v>100</v>
      </c>
      <c r="P3519">
        <f t="shared" si="325"/>
        <v>307.69</v>
      </c>
      <c r="Q3519" s="8">
        <f t="shared" si="326"/>
        <v>41794.817523148151</v>
      </c>
      <c r="R3519" s="8">
        <f t="shared" si="327"/>
        <v>41824.458333333336</v>
      </c>
      <c r="S3519" t="str">
        <f t="shared" si="328"/>
        <v>theater</v>
      </c>
      <c r="T3519" t="str">
        <f t="shared" si="329"/>
        <v>plays</v>
      </c>
    </row>
    <row r="3520" spans="1:20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324"/>
        <v>110</v>
      </c>
      <c r="P3520">
        <f t="shared" si="325"/>
        <v>50.02</v>
      </c>
      <c r="Q3520" s="8">
        <f t="shared" si="326"/>
        <v>41893.783553240741</v>
      </c>
      <c r="R3520" s="8">
        <f t="shared" si="327"/>
        <v>41914.597916666666</v>
      </c>
      <c r="S3520" t="str">
        <f t="shared" si="328"/>
        <v>theater</v>
      </c>
      <c r="T3520" t="str">
        <f t="shared" si="329"/>
        <v>plays</v>
      </c>
    </row>
    <row r="3521" spans="1:20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324"/>
        <v>101</v>
      </c>
      <c r="P3521">
        <f t="shared" si="325"/>
        <v>72.39</v>
      </c>
      <c r="Q3521" s="8">
        <f t="shared" si="326"/>
        <v>42037.598958333328</v>
      </c>
      <c r="R3521" s="8">
        <f t="shared" si="327"/>
        <v>42067.598958333328</v>
      </c>
      <c r="S3521" t="str">
        <f t="shared" si="328"/>
        <v>theater</v>
      </c>
      <c r="T3521" t="str">
        <f t="shared" si="329"/>
        <v>plays</v>
      </c>
    </row>
    <row r="3522" spans="1:20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324"/>
        <v>101</v>
      </c>
      <c r="P3522">
        <f t="shared" si="325"/>
        <v>95.95</v>
      </c>
      <c r="Q3522" s="8">
        <f t="shared" si="326"/>
        <v>42227.824212962965</v>
      </c>
      <c r="R3522" s="8">
        <f t="shared" si="327"/>
        <v>42253.57430555555</v>
      </c>
      <c r="S3522" t="str">
        <f t="shared" si="328"/>
        <v>theater</v>
      </c>
      <c r="T3522" t="str">
        <f t="shared" si="329"/>
        <v>plays</v>
      </c>
    </row>
    <row r="3523" spans="1:20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330">ROUND(E3523/D3523*100,0)</f>
        <v>169</v>
      </c>
      <c r="P3523">
        <f t="shared" ref="P3523:P3586" si="331">ROUND(E3523/L3523,2)</f>
        <v>45.62</v>
      </c>
      <c r="Q3523" s="8">
        <f t="shared" ref="Q3523:Q3586" si="332">(((J3523/60)/60)/24)+DATE(1970,1,1)</f>
        <v>41881.361342592594</v>
      </c>
      <c r="R3523" s="8">
        <f t="shared" ref="R3523:R3586" si="333">(((I3523/60)/60)/24)+DATE(1970,1,1)</f>
        <v>41911.361342592594</v>
      </c>
      <c r="S3523" t="str">
        <f t="shared" ref="S3523:S3586" si="334">LEFT(N3523,SEARCH("/",N3523)-1)</f>
        <v>theater</v>
      </c>
      <c r="T3523" t="str">
        <f t="shared" ref="T3523:T3586" si="335">RIGHT(N3523,LEN(N3523)-SEARCH("/",N3523))</f>
        <v>plays</v>
      </c>
    </row>
    <row r="3524" spans="1:20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330"/>
        <v>100</v>
      </c>
      <c r="P3524">
        <f t="shared" si="331"/>
        <v>41.03</v>
      </c>
      <c r="Q3524" s="8">
        <f t="shared" si="332"/>
        <v>42234.789884259255</v>
      </c>
      <c r="R3524" s="8">
        <f t="shared" si="333"/>
        <v>42262.420833333337</v>
      </c>
      <c r="S3524" t="str">
        <f t="shared" si="334"/>
        <v>theater</v>
      </c>
      <c r="T3524" t="str">
        <f t="shared" si="335"/>
        <v>plays</v>
      </c>
    </row>
    <row r="3525" spans="1:20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330"/>
        <v>114</v>
      </c>
      <c r="P3525">
        <f t="shared" si="331"/>
        <v>56.83</v>
      </c>
      <c r="Q3525" s="8">
        <f t="shared" si="332"/>
        <v>42581.397546296299</v>
      </c>
      <c r="R3525" s="8">
        <f t="shared" si="333"/>
        <v>42638.958333333328</v>
      </c>
      <c r="S3525" t="str">
        <f t="shared" si="334"/>
        <v>theater</v>
      </c>
      <c r="T3525" t="str">
        <f t="shared" si="335"/>
        <v>plays</v>
      </c>
    </row>
    <row r="3526" spans="1:20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330"/>
        <v>102</v>
      </c>
      <c r="P3526">
        <f t="shared" si="331"/>
        <v>137.24</v>
      </c>
      <c r="Q3526" s="8">
        <f t="shared" si="332"/>
        <v>41880.76357638889</v>
      </c>
      <c r="R3526" s="8">
        <f t="shared" si="333"/>
        <v>41895.166666666664</v>
      </c>
      <c r="S3526" t="str">
        <f t="shared" si="334"/>
        <v>theater</v>
      </c>
      <c r="T3526" t="str">
        <f t="shared" si="335"/>
        <v>plays</v>
      </c>
    </row>
    <row r="3527" spans="1:20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330"/>
        <v>106</v>
      </c>
      <c r="P3527">
        <f t="shared" si="331"/>
        <v>75.709999999999994</v>
      </c>
      <c r="Q3527" s="8">
        <f t="shared" si="332"/>
        <v>42214.6956712963</v>
      </c>
      <c r="R3527" s="8">
        <f t="shared" si="333"/>
        <v>42225.666666666672</v>
      </c>
      <c r="S3527" t="str">
        <f t="shared" si="334"/>
        <v>theater</v>
      </c>
      <c r="T3527" t="str">
        <f t="shared" si="335"/>
        <v>plays</v>
      </c>
    </row>
    <row r="3528" spans="1:20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330"/>
        <v>102</v>
      </c>
      <c r="P3528">
        <f t="shared" si="331"/>
        <v>99</v>
      </c>
      <c r="Q3528" s="8">
        <f t="shared" si="332"/>
        <v>42460.335312499999</v>
      </c>
      <c r="R3528" s="8">
        <f t="shared" si="333"/>
        <v>42488.249305555553</v>
      </c>
      <c r="S3528" t="str">
        <f t="shared" si="334"/>
        <v>theater</v>
      </c>
      <c r="T3528" t="str">
        <f t="shared" si="335"/>
        <v>plays</v>
      </c>
    </row>
    <row r="3529" spans="1:20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330"/>
        <v>117</v>
      </c>
      <c r="P3529">
        <f t="shared" si="331"/>
        <v>81.569999999999993</v>
      </c>
      <c r="Q3529" s="8">
        <f t="shared" si="332"/>
        <v>42167.023206018523</v>
      </c>
      <c r="R3529" s="8">
        <f t="shared" si="333"/>
        <v>42196.165972222225</v>
      </c>
      <c r="S3529" t="str">
        <f t="shared" si="334"/>
        <v>theater</v>
      </c>
      <c r="T3529" t="str">
        <f t="shared" si="335"/>
        <v>plays</v>
      </c>
    </row>
    <row r="3530" spans="1:20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330"/>
        <v>101</v>
      </c>
      <c r="P3530">
        <f t="shared" si="331"/>
        <v>45.11</v>
      </c>
      <c r="Q3530" s="8">
        <f t="shared" si="332"/>
        <v>42733.50136574074</v>
      </c>
      <c r="R3530" s="8">
        <f t="shared" si="333"/>
        <v>42753.50136574074</v>
      </c>
      <c r="S3530" t="str">
        <f t="shared" si="334"/>
        <v>theater</v>
      </c>
      <c r="T3530" t="str">
        <f t="shared" si="335"/>
        <v>plays</v>
      </c>
    </row>
    <row r="3531" spans="1:20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330"/>
        <v>132</v>
      </c>
      <c r="P3531">
        <f t="shared" si="331"/>
        <v>36.67</v>
      </c>
      <c r="Q3531" s="8">
        <f t="shared" si="332"/>
        <v>42177.761782407411</v>
      </c>
      <c r="R3531" s="8">
        <f t="shared" si="333"/>
        <v>42198.041666666672</v>
      </c>
      <c r="S3531" t="str">
        <f t="shared" si="334"/>
        <v>theater</v>
      </c>
      <c r="T3531" t="str">
        <f t="shared" si="335"/>
        <v>plays</v>
      </c>
    </row>
    <row r="3532" spans="1:20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330"/>
        <v>100</v>
      </c>
      <c r="P3532">
        <f t="shared" si="331"/>
        <v>125</v>
      </c>
      <c r="Q3532" s="8">
        <f t="shared" si="332"/>
        <v>42442.623344907406</v>
      </c>
      <c r="R3532" s="8">
        <f t="shared" si="333"/>
        <v>42470.833333333328</v>
      </c>
      <c r="S3532" t="str">
        <f t="shared" si="334"/>
        <v>theater</v>
      </c>
      <c r="T3532" t="str">
        <f t="shared" si="335"/>
        <v>plays</v>
      </c>
    </row>
    <row r="3533" spans="1:20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330"/>
        <v>128</v>
      </c>
      <c r="P3533">
        <f t="shared" si="331"/>
        <v>49.23</v>
      </c>
      <c r="Q3533" s="8">
        <f t="shared" si="332"/>
        <v>42521.654328703706</v>
      </c>
      <c r="R3533" s="8">
        <f t="shared" si="333"/>
        <v>42551.654328703706</v>
      </c>
      <c r="S3533" t="str">
        <f t="shared" si="334"/>
        <v>theater</v>
      </c>
      <c r="T3533" t="str">
        <f t="shared" si="335"/>
        <v>plays</v>
      </c>
    </row>
    <row r="3534" spans="1:20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330"/>
        <v>119</v>
      </c>
      <c r="P3534">
        <f t="shared" si="331"/>
        <v>42.3</v>
      </c>
      <c r="Q3534" s="8">
        <f t="shared" si="332"/>
        <v>41884.599849537037</v>
      </c>
      <c r="R3534" s="8">
        <f t="shared" si="333"/>
        <v>41900.165972222225</v>
      </c>
      <c r="S3534" t="str">
        <f t="shared" si="334"/>
        <v>theater</v>
      </c>
      <c r="T3534" t="str">
        <f t="shared" si="335"/>
        <v>plays</v>
      </c>
    </row>
    <row r="3535" spans="1:20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330"/>
        <v>126</v>
      </c>
      <c r="P3535">
        <f t="shared" si="331"/>
        <v>78.88</v>
      </c>
      <c r="Q3535" s="8">
        <f t="shared" si="332"/>
        <v>42289.761192129634</v>
      </c>
      <c r="R3535" s="8">
        <f t="shared" si="333"/>
        <v>42319.802858796291</v>
      </c>
      <c r="S3535" t="str">
        <f t="shared" si="334"/>
        <v>theater</v>
      </c>
      <c r="T3535" t="str">
        <f t="shared" si="335"/>
        <v>plays</v>
      </c>
    </row>
    <row r="3536" spans="1:20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330"/>
        <v>156</v>
      </c>
      <c r="P3536">
        <f t="shared" si="331"/>
        <v>38.28</v>
      </c>
      <c r="Q3536" s="8">
        <f t="shared" si="332"/>
        <v>42243.6252662037</v>
      </c>
      <c r="R3536" s="8">
        <f t="shared" si="333"/>
        <v>42278.6252662037</v>
      </c>
      <c r="S3536" t="str">
        <f t="shared" si="334"/>
        <v>theater</v>
      </c>
      <c r="T3536" t="str">
        <f t="shared" si="335"/>
        <v>plays</v>
      </c>
    </row>
    <row r="3537" spans="1:20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330"/>
        <v>103</v>
      </c>
      <c r="P3537">
        <f t="shared" si="331"/>
        <v>44.85</v>
      </c>
      <c r="Q3537" s="8">
        <f t="shared" si="332"/>
        <v>42248.640162037031</v>
      </c>
      <c r="R3537" s="8">
        <f t="shared" si="333"/>
        <v>42279.75</v>
      </c>
      <c r="S3537" t="str">
        <f t="shared" si="334"/>
        <v>theater</v>
      </c>
      <c r="T3537" t="str">
        <f t="shared" si="335"/>
        <v>plays</v>
      </c>
    </row>
    <row r="3538" spans="1:20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330"/>
        <v>153</v>
      </c>
      <c r="P3538">
        <f t="shared" si="331"/>
        <v>13.53</v>
      </c>
      <c r="Q3538" s="8">
        <f t="shared" si="332"/>
        <v>42328.727141203708</v>
      </c>
      <c r="R3538" s="8">
        <f t="shared" si="333"/>
        <v>42358.499305555553</v>
      </c>
      <c r="S3538" t="str">
        <f t="shared" si="334"/>
        <v>theater</v>
      </c>
      <c r="T3538" t="str">
        <f t="shared" si="335"/>
        <v>plays</v>
      </c>
    </row>
    <row r="3539" spans="1:20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330"/>
        <v>180</v>
      </c>
      <c r="P3539">
        <f t="shared" si="331"/>
        <v>43.5</v>
      </c>
      <c r="Q3539" s="8">
        <f t="shared" si="332"/>
        <v>41923.354351851849</v>
      </c>
      <c r="R3539" s="8">
        <f t="shared" si="333"/>
        <v>41960.332638888889</v>
      </c>
      <c r="S3539" t="str">
        <f t="shared" si="334"/>
        <v>theater</v>
      </c>
      <c r="T3539" t="str">
        <f t="shared" si="335"/>
        <v>plays</v>
      </c>
    </row>
    <row r="3540" spans="1:20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330"/>
        <v>128</v>
      </c>
      <c r="P3540">
        <f t="shared" si="331"/>
        <v>30.95</v>
      </c>
      <c r="Q3540" s="8">
        <f t="shared" si="332"/>
        <v>42571.420601851853</v>
      </c>
      <c r="R3540" s="8">
        <f t="shared" si="333"/>
        <v>42599.420601851853</v>
      </c>
      <c r="S3540" t="str">
        <f t="shared" si="334"/>
        <v>theater</v>
      </c>
      <c r="T3540" t="str">
        <f t="shared" si="335"/>
        <v>plays</v>
      </c>
    </row>
    <row r="3541" spans="1:20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330"/>
        <v>120</v>
      </c>
      <c r="P3541">
        <f t="shared" si="331"/>
        <v>55.23</v>
      </c>
      <c r="Q3541" s="8">
        <f t="shared" si="332"/>
        <v>42600.756041666667</v>
      </c>
      <c r="R3541" s="8">
        <f t="shared" si="333"/>
        <v>42621.756041666667</v>
      </c>
      <c r="S3541" t="str">
        <f t="shared" si="334"/>
        <v>theater</v>
      </c>
      <c r="T3541" t="str">
        <f t="shared" si="335"/>
        <v>plays</v>
      </c>
    </row>
    <row r="3542" spans="1:20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330"/>
        <v>123</v>
      </c>
      <c r="P3542">
        <f t="shared" si="331"/>
        <v>46.13</v>
      </c>
      <c r="Q3542" s="8">
        <f t="shared" si="332"/>
        <v>42517.003368055557</v>
      </c>
      <c r="R3542" s="8">
        <f t="shared" si="333"/>
        <v>42547.003368055557</v>
      </c>
      <c r="S3542" t="str">
        <f t="shared" si="334"/>
        <v>theater</v>
      </c>
      <c r="T3542" t="str">
        <f t="shared" si="335"/>
        <v>plays</v>
      </c>
    </row>
    <row r="3543" spans="1:20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330"/>
        <v>105</v>
      </c>
      <c r="P3543">
        <f t="shared" si="331"/>
        <v>39.380000000000003</v>
      </c>
      <c r="Q3543" s="8">
        <f t="shared" si="332"/>
        <v>42222.730034722219</v>
      </c>
      <c r="R3543" s="8">
        <f t="shared" si="333"/>
        <v>42247.730034722219</v>
      </c>
      <c r="S3543" t="str">
        <f t="shared" si="334"/>
        <v>theater</v>
      </c>
      <c r="T3543" t="str">
        <f t="shared" si="335"/>
        <v>plays</v>
      </c>
    </row>
    <row r="3544" spans="1:20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330"/>
        <v>102</v>
      </c>
      <c r="P3544">
        <f t="shared" si="331"/>
        <v>66.150000000000006</v>
      </c>
      <c r="Q3544" s="8">
        <f t="shared" si="332"/>
        <v>41829.599791666667</v>
      </c>
      <c r="R3544" s="8">
        <f t="shared" si="333"/>
        <v>41889.599791666667</v>
      </c>
      <c r="S3544" t="str">
        <f t="shared" si="334"/>
        <v>theater</v>
      </c>
      <c r="T3544" t="str">
        <f t="shared" si="335"/>
        <v>plays</v>
      </c>
    </row>
    <row r="3545" spans="1:20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330"/>
        <v>105</v>
      </c>
      <c r="P3545">
        <f t="shared" si="331"/>
        <v>54.14</v>
      </c>
      <c r="Q3545" s="8">
        <f t="shared" si="332"/>
        <v>42150.755312499998</v>
      </c>
      <c r="R3545" s="8">
        <f t="shared" si="333"/>
        <v>42180.755312499998</v>
      </c>
      <c r="S3545" t="str">
        <f t="shared" si="334"/>
        <v>theater</v>
      </c>
      <c r="T3545" t="str">
        <f t="shared" si="335"/>
        <v>plays</v>
      </c>
    </row>
    <row r="3546" spans="1:20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330"/>
        <v>100</v>
      </c>
      <c r="P3546">
        <f t="shared" si="331"/>
        <v>104.17</v>
      </c>
      <c r="Q3546" s="8">
        <f t="shared" si="332"/>
        <v>42040.831678240742</v>
      </c>
      <c r="R3546" s="8">
        <f t="shared" si="333"/>
        <v>42070.831678240742</v>
      </c>
      <c r="S3546" t="str">
        <f t="shared" si="334"/>
        <v>theater</v>
      </c>
      <c r="T3546" t="str">
        <f t="shared" si="335"/>
        <v>plays</v>
      </c>
    </row>
    <row r="3547" spans="1:20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330"/>
        <v>100</v>
      </c>
      <c r="P3547">
        <f t="shared" si="331"/>
        <v>31.38</v>
      </c>
      <c r="Q3547" s="8">
        <f t="shared" si="332"/>
        <v>42075.807395833333</v>
      </c>
      <c r="R3547" s="8">
        <f t="shared" si="333"/>
        <v>42105.807395833333</v>
      </c>
      <c r="S3547" t="str">
        <f t="shared" si="334"/>
        <v>theater</v>
      </c>
      <c r="T3547" t="str">
        <f t="shared" si="335"/>
        <v>plays</v>
      </c>
    </row>
    <row r="3548" spans="1:20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330"/>
        <v>102</v>
      </c>
      <c r="P3548">
        <f t="shared" si="331"/>
        <v>59.21</v>
      </c>
      <c r="Q3548" s="8">
        <f t="shared" si="332"/>
        <v>42073.660694444443</v>
      </c>
      <c r="R3548" s="8">
        <f t="shared" si="333"/>
        <v>42095.165972222225</v>
      </c>
      <c r="S3548" t="str">
        <f t="shared" si="334"/>
        <v>theater</v>
      </c>
      <c r="T3548" t="str">
        <f t="shared" si="335"/>
        <v>plays</v>
      </c>
    </row>
    <row r="3549" spans="1:20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330"/>
        <v>114</v>
      </c>
      <c r="P3549">
        <f t="shared" si="331"/>
        <v>119.18</v>
      </c>
      <c r="Q3549" s="8">
        <f t="shared" si="332"/>
        <v>42480.078715277778</v>
      </c>
      <c r="R3549" s="8">
        <f t="shared" si="333"/>
        <v>42504.165972222225</v>
      </c>
      <c r="S3549" t="str">
        <f t="shared" si="334"/>
        <v>theater</v>
      </c>
      <c r="T3549" t="str">
        <f t="shared" si="335"/>
        <v>plays</v>
      </c>
    </row>
    <row r="3550" spans="1:20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330"/>
        <v>102</v>
      </c>
      <c r="P3550">
        <f t="shared" si="331"/>
        <v>164.62</v>
      </c>
      <c r="Q3550" s="8">
        <f t="shared" si="332"/>
        <v>42411.942291666666</v>
      </c>
      <c r="R3550" s="8">
        <f t="shared" si="333"/>
        <v>42434.041666666672</v>
      </c>
      <c r="S3550" t="str">
        <f t="shared" si="334"/>
        <v>theater</v>
      </c>
      <c r="T3550" t="str">
        <f t="shared" si="335"/>
        <v>plays</v>
      </c>
    </row>
    <row r="3551" spans="1:20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330"/>
        <v>102</v>
      </c>
      <c r="P3551">
        <f t="shared" si="331"/>
        <v>24.29</v>
      </c>
      <c r="Q3551" s="8">
        <f t="shared" si="332"/>
        <v>42223.394363425927</v>
      </c>
      <c r="R3551" s="8">
        <f t="shared" si="333"/>
        <v>42251.394363425927</v>
      </c>
      <c r="S3551" t="str">
        <f t="shared" si="334"/>
        <v>theater</v>
      </c>
      <c r="T3551" t="str">
        <f t="shared" si="335"/>
        <v>plays</v>
      </c>
    </row>
    <row r="3552" spans="1:20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330"/>
        <v>105</v>
      </c>
      <c r="P3552">
        <f t="shared" si="331"/>
        <v>40.94</v>
      </c>
      <c r="Q3552" s="8">
        <f t="shared" si="332"/>
        <v>42462.893495370372</v>
      </c>
      <c r="R3552" s="8">
        <f t="shared" si="333"/>
        <v>42492.893495370372</v>
      </c>
      <c r="S3552" t="str">
        <f t="shared" si="334"/>
        <v>theater</v>
      </c>
      <c r="T3552" t="str">
        <f t="shared" si="335"/>
        <v>plays</v>
      </c>
    </row>
    <row r="3553" spans="1:20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330"/>
        <v>102</v>
      </c>
      <c r="P3553">
        <f t="shared" si="331"/>
        <v>61.1</v>
      </c>
      <c r="Q3553" s="8">
        <f t="shared" si="332"/>
        <v>41753.515856481477</v>
      </c>
      <c r="R3553" s="8">
        <f t="shared" si="333"/>
        <v>41781.921527777777</v>
      </c>
      <c r="S3553" t="str">
        <f t="shared" si="334"/>
        <v>theater</v>
      </c>
      <c r="T3553" t="str">
        <f t="shared" si="335"/>
        <v>plays</v>
      </c>
    </row>
    <row r="3554" spans="1:20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330"/>
        <v>100</v>
      </c>
      <c r="P3554">
        <f t="shared" si="331"/>
        <v>38.65</v>
      </c>
      <c r="Q3554" s="8">
        <f t="shared" si="332"/>
        <v>41788.587083333332</v>
      </c>
      <c r="R3554" s="8">
        <f t="shared" si="333"/>
        <v>41818.587083333332</v>
      </c>
      <c r="S3554" t="str">
        <f t="shared" si="334"/>
        <v>theater</v>
      </c>
      <c r="T3554" t="str">
        <f t="shared" si="335"/>
        <v>plays</v>
      </c>
    </row>
    <row r="3555" spans="1:20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330"/>
        <v>106</v>
      </c>
      <c r="P3555">
        <f t="shared" si="331"/>
        <v>56.2</v>
      </c>
      <c r="Q3555" s="8">
        <f t="shared" si="332"/>
        <v>42196.028703703705</v>
      </c>
      <c r="R3555" s="8">
        <f t="shared" si="333"/>
        <v>42228</v>
      </c>
      <c r="S3555" t="str">
        <f t="shared" si="334"/>
        <v>theater</v>
      </c>
      <c r="T3555" t="str">
        <f t="shared" si="335"/>
        <v>plays</v>
      </c>
    </row>
    <row r="3556" spans="1:20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330"/>
        <v>113</v>
      </c>
      <c r="P3556">
        <f t="shared" si="331"/>
        <v>107</v>
      </c>
      <c r="Q3556" s="8">
        <f t="shared" si="332"/>
        <v>42016.050451388888</v>
      </c>
      <c r="R3556" s="8">
        <f t="shared" si="333"/>
        <v>42046.708333333328</v>
      </c>
      <c r="S3556" t="str">
        <f t="shared" si="334"/>
        <v>theater</v>
      </c>
      <c r="T3556" t="str">
        <f t="shared" si="335"/>
        <v>plays</v>
      </c>
    </row>
    <row r="3557" spans="1:20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330"/>
        <v>100</v>
      </c>
      <c r="P3557">
        <f t="shared" si="331"/>
        <v>171.43</v>
      </c>
      <c r="Q3557" s="8">
        <f t="shared" si="332"/>
        <v>42661.442060185189</v>
      </c>
      <c r="R3557" s="8">
        <f t="shared" si="333"/>
        <v>42691.483726851846</v>
      </c>
      <c r="S3557" t="str">
        <f t="shared" si="334"/>
        <v>theater</v>
      </c>
      <c r="T3557" t="str">
        <f t="shared" si="335"/>
        <v>plays</v>
      </c>
    </row>
    <row r="3558" spans="1:20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330"/>
        <v>100</v>
      </c>
      <c r="P3558">
        <f t="shared" si="331"/>
        <v>110.5</v>
      </c>
      <c r="Q3558" s="8">
        <f t="shared" si="332"/>
        <v>41808.649583333332</v>
      </c>
      <c r="R3558" s="8">
        <f t="shared" si="333"/>
        <v>41868.649583333332</v>
      </c>
      <c r="S3558" t="str">
        <f t="shared" si="334"/>
        <v>theater</v>
      </c>
      <c r="T3558" t="str">
        <f t="shared" si="335"/>
        <v>plays</v>
      </c>
    </row>
    <row r="3559" spans="1:20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330"/>
        <v>100</v>
      </c>
      <c r="P3559">
        <f t="shared" si="331"/>
        <v>179.28</v>
      </c>
      <c r="Q3559" s="8">
        <f t="shared" si="332"/>
        <v>41730.276747685188</v>
      </c>
      <c r="R3559" s="8">
        <f t="shared" si="333"/>
        <v>41764.276747685188</v>
      </c>
      <c r="S3559" t="str">
        <f t="shared" si="334"/>
        <v>theater</v>
      </c>
      <c r="T3559" t="str">
        <f t="shared" si="335"/>
        <v>plays</v>
      </c>
    </row>
    <row r="3560" spans="1:20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330"/>
        <v>144</v>
      </c>
      <c r="P3560">
        <f t="shared" si="331"/>
        <v>22.91</v>
      </c>
      <c r="Q3560" s="8">
        <f t="shared" si="332"/>
        <v>42139.816840277781</v>
      </c>
      <c r="R3560" s="8">
        <f t="shared" si="333"/>
        <v>42181.875</v>
      </c>
      <c r="S3560" t="str">
        <f t="shared" si="334"/>
        <v>theater</v>
      </c>
      <c r="T3560" t="str">
        <f t="shared" si="335"/>
        <v>plays</v>
      </c>
    </row>
    <row r="3561" spans="1:20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330"/>
        <v>104</v>
      </c>
      <c r="P3561">
        <f t="shared" si="331"/>
        <v>43.13</v>
      </c>
      <c r="Q3561" s="8">
        <f t="shared" si="332"/>
        <v>42194.096157407403</v>
      </c>
      <c r="R3561" s="8">
        <f t="shared" si="333"/>
        <v>42216.373611111107</v>
      </c>
      <c r="S3561" t="str">
        <f t="shared" si="334"/>
        <v>theater</v>
      </c>
      <c r="T3561" t="str">
        <f t="shared" si="335"/>
        <v>plays</v>
      </c>
    </row>
    <row r="3562" spans="1:20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330"/>
        <v>108</v>
      </c>
      <c r="P3562">
        <f t="shared" si="331"/>
        <v>46.89</v>
      </c>
      <c r="Q3562" s="8">
        <f t="shared" si="332"/>
        <v>42115.889652777783</v>
      </c>
      <c r="R3562" s="8">
        <f t="shared" si="333"/>
        <v>42151.114583333328</v>
      </c>
      <c r="S3562" t="str">
        <f t="shared" si="334"/>
        <v>theater</v>
      </c>
      <c r="T3562" t="str">
        <f t="shared" si="335"/>
        <v>plays</v>
      </c>
    </row>
    <row r="3563" spans="1:20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330"/>
        <v>102</v>
      </c>
      <c r="P3563">
        <f t="shared" si="331"/>
        <v>47.41</v>
      </c>
      <c r="Q3563" s="8">
        <f t="shared" si="332"/>
        <v>42203.680300925931</v>
      </c>
      <c r="R3563" s="8">
        <f t="shared" si="333"/>
        <v>42221.774999999994</v>
      </c>
      <c r="S3563" t="str">
        <f t="shared" si="334"/>
        <v>theater</v>
      </c>
      <c r="T3563" t="str">
        <f t="shared" si="335"/>
        <v>plays</v>
      </c>
    </row>
    <row r="3564" spans="1:20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330"/>
        <v>149</v>
      </c>
      <c r="P3564">
        <f t="shared" si="331"/>
        <v>15.13</v>
      </c>
      <c r="Q3564" s="8">
        <f t="shared" si="332"/>
        <v>42433.761886574073</v>
      </c>
      <c r="R3564" s="8">
        <f t="shared" si="333"/>
        <v>42442.916666666672</v>
      </c>
      <c r="S3564" t="str">
        <f t="shared" si="334"/>
        <v>theater</v>
      </c>
      <c r="T3564" t="str">
        <f t="shared" si="335"/>
        <v>plays</v>
      </c>
    </row>
    <row r="3565" spans="1:20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330"/>
        <v>105</v>
      </c>
      <c r="P3565">
        <f t="shared" si="331"/>
        <v>21.1</v>
      </c>
      <c r="Q3565" s="8">
        <f t="shared" si="332"/>
        <v>42555.671944444446</v>
      </c>
      <c r="R3565" s="8">
        <f t="shared" si="333"/>
        <v>42583.791666666672</v>
      </c>
      <c r="S3565" t="str">
        <f t="shared" si="334"/>
        <v>theater</v>
      </c>
      <c r="T3565" t="str">
        <f t="shared" si="335"/>
        <v>plays</v>
      </c>
    </row>
    <row r="3566" spans="1:20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330"/>
        <v>101</v>
      </c>
      <c r="P3566">
        <f t="shared" si="331"/>
        <v>59.12</v>
      </c>
      <c r="Q3566" s="8">
        <f t="shared" si="332"/>
        <v>42236.623252314821</v>
      </c>
      <c r="R3566" s="8">
        <f t="shared" si="333"/>
        <v>42282.666666666672</v>
      </c>
      <c r="S3566" t="str">
        <f t="shared" si="334"/>
        <v>theater</v>
      </c>
      <c r="T3566" t="str">
        <f t="shared" si="335"/>
        <v>plays</v>
      </c>
    </row>
    <row r="3567" spans="1:20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330"/>
        <v>131</v>
      </c>
      <c r="P3567">
        <f t="shared" si="331"/>
        <v>97.92</v>
      </c>
      <c r="Q3567" s="8">
        <f t="shared" si="332"/>
        <v>41974.743148148147</v>
      </c>
      <c r="R3567" s="8">
        <f t="shared" si="333"/>
        <v>42004.743148148147</v>
      </c>
      <c r="S3567" t="str">
        <f t="shared" si="334"/>
        <v>theater</v>
      </c>
      <c r="T3567" t="str">
        <f t="shared" si="335"/>
        <v>plays</v>
      </c>
    </row>
    <row r="3568" spans="1:20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330"/>
        <v>105</v>
      </c>
      <c r="P3568">
        <f t="shared" si="331"/>
        <v>55.13</v>
      </c>
      <c r="Q3568" s="8">
        <f t="shared" si="332"/>
        <v>41997.507905092592</v>
      </c>
      <c r="R3568" s="8">
        <f t="shared" si="333"/>
        <v>42027.507905092592</v>
      </c>
      <c r="S3568" t="str">
        <f t="shared" si="334"/>
        <v>theater</v>
      </c>
      <c r="T3568" t="str">
        <f t="shared" si="335"/>
        <v>plays</v>
      </c>
    </row>
    <row r="3569" spans="1:20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330"/>
        <v>109</v>
      </c>
      <c r="P3569">
        <f t="shared" si="331"/>
        <v>26.54</v>
      </c>
      <c r="Q3569" s="8">
        <f t="shared" si="332"/>
        <v>42135.810694444444</v>
      </c>
      <c r="R3569" s="8">
        <f t="shared" si="333"/>
        <v>42165.810694444444</v>
      </c>
      <c r="S3569" t="str">
        <f t="shared" si="334"/>
        <v>theater</v>
      </c>
      <c r="T3569" t="str">
        <f t="shared" si="335"/>
        <v>plays</v>
      </c>
    </row>
    <row r="3570" spans="1:20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330"/>
        <v>111</v>
      </c>
      <c r="P3570">
        <f t="shared" si="331"/>
        <v>58.42</v>
      </c>
      <c r="Q3570" s="8">
        <f t="shared" si="332"/>
        <v>41869.740671296298</v>
      </c>
      <c r="R3570" s="8">
        <f t="shared" si="333"/>
        <v>41899.740671296298</v>
      </c>
      <c r="S3570" t="str">
        <f t="shared" si="334"/>
        <v>theater</v>
      </c>
      <c r="T3570" t="str">
        <f t="shared" si="335"/>
        <v>plays</v>
      </c>
    </row>
    <row r="3571" spans="1:20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330"/>
        <v>100</v>
      </c>
      <c r="P3571">
        <f t="shared" si="331"/>
        <v>122.54</v>
      </c>
      <c r="Q3571" s="8">
        <f t="shared" si="332"/>
        <v>41982.688611111109</v>
      </c>
      <c r="R3571" s="8">
        <f t="shared" si="333"/>
        <v>42012.688611111109</v>
      </c>
      <c r="S3571" t="str">
        <f t="shared" si="334"/>
        <v>theater</v>
      </c>
      <c r="T3571" t="str">
        <f t="shared" si="335"/>
        <v>plays</v>
      </c>
    </row>
    <row r="3572" spans="1:20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330"/>
        <v>114</v>
      </c>
      <c r="P3572">
        <f t="shared" si="331"/>
        <v>87.96</v>
      </c>
      <c r="Q3572" s="8">
        <f t="shared" si="332"/>
        <v>41976.331979166673</v>
      </c>
      <c r="R3572" s="8">
        <f t="shared" si="333"/>
        <v>42004.291666666672</v>
      </c>
      <c r="S3572" t="str">
        <f t="shared" si="334"/>
        <v>theater</v>
      </c>
      <c r="T3572" t="str">
        <f t="shared" si="335"/>
        <v>plays</v>
      </c>
    </row>
    <row r="3573" spans="1:20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330"/>
        <v>122</v>
      </c>
      <c r="P3573">
        <f t="shared" si="331"/>
        <v>73.239999999999995</v>
      </c>
      <c r="Q3573" s="8">
        <f t="shared" si="332"/>
        <v>41912.858946759261</v>
      </c>
      <c r="R3573" s="8">
        <f t="shared" si="333"/>
        <v>41942.858946759261</v>
      </c>
      <c r="S3573" t="str">
        <f t="shared" si="334"/>
        <v>theater</v>
      </c>
      <c r="T3573" t="str">
        <f t="shared" si="335"/>
        <v>plays</v>
      </c>
    </row>
    <row r="3574" spans="1:20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330"/>
        <v>100</v>
      </c>
      <c r="P3574">
        <f t="shared" si="331"/>
        <v>55.56</v>
      </c>
      <c r="Q3574" s="8">
        <f t="shared" si="332"/>
        <v>42146.570393518516</v>
      </c>
      <c r="R3574" s="8">
        <f t="shared" si="333"/>
        <v>42176.570393518516</v>
      </c>
      <c r="S3574" t="str">
        <f t="shared" si="334"/>
        <v>theater</v>
      </c>
      <c r="T3574" t="str">
        <f t="shared" si="335"/>
        <v>plays</v>
      </c>
    </row>
    <row r="3575" spans="1:20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330"/>
        <v>103</v>
      </c>
      <c r="P3575">
        <f t="shared" si="331"/>
        <v>39.54</v>
      </c>
      <c r="Q3575" s="8">
        <f t="shared" si="332"/>
        <v>41921.375532407408</v>
      </c>
      <c r="R3575" s="8">
        <f t="shared" si="333"/>
        <v>41951.417199074072</v>
      </c>
      <c r="S3575" t="str">
        <f t="shared" si="334"/>
        <v>theater</v>
      </c>
      <c r="T3575" t="str">
        <f t="shared" si="335"/>
        <v>plays</v>
      </c>
    </row>
    <row r="3576" spans="1:20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330"/>
        <v>106</v>
      </c>
      <c r="P3576">
        <f t="shared" si="331"/>
        <v>136.78</v>
      </c>
      <c r="Q3576" s="8">
        <f t="shared" si="332"/>
        <v>41926.942685185182</v>
      </c>
      <c r="R3576" s="8">
        <f t="shared" si="333"/>
        <v>41956.984351851846</v>
      </c>
      <c r="S3576" t="str">
        <f t="shared" si="334"/>
        <v>theater</v>
      </c>
      <c r="T3576" t="str">
        <f t="shared" si="335"/>
        <v>plays</v>
      </c>
    </row>
    <row r="3577" spans="1:20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330"/>
        <v>101</v>
      </c>
      <c r="P3577">
        <f t="shared" si="331"/>
        <v>99.34</v>
      </c>
      <c r="Q3577" s="8">
        <f t="shared" si="332"/>
        <v>42561.783877314811</v>
      </c>
      <c r="R3577" s="8">
        <f t="shared" si="333"/>
        <v>42593.165972222225</v>
      </c>
      <c r="S3577" t="str">
        <f t="shared" si="334"/>
        <v>theater</v>
      </c>
      <c r="T3577" t="str">
        <f t="shared" si="335"/>
        <v>plays</v>
      </c>
    </row>
    <row r="3578" spans="1:20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330"/>
        <v>100</v>
      </c>
      <c r="P3578">
        <f t="shared" si="331"/>
        <v>20</v>
      </c>
      <c r="Q3578" s="8">
        <f t="shared" si="332"/>
        <v>42649.54923611111</v>
      </c>
      <c r="R3578" s="8">
        <f t="shared" si="333"/>
        <v>42709.590902777782</v>
      </c>
      <c r="S3578" t="str">
        <f t="shared" si="334"/>
        <v>theater</v>
      </c>
      <c r="T3578" t="str">
        <f t="shared" si="335"/>
        <v>plays</v>
      </c>
    </row>
    <row r="3579" spans="1:20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330"/>
        <v>130</v>
      </c>
      <c r="P3579">
        <f t="shared" si="331"/>
        <v>28.89</v>
      </c>
      <c r="Q3579" s="8">
        <f t="shared" si="332"/>
        <v>42093.786840277782</v>
      </c>
      <c r="R3579" s="8">
        <f t="shared" si="333"/>
        <v>42120.26944444445</v>
      </c>
      <c r="S3579" t="str">
        <f t="shared" si="334"/>
        <v>theater</v>
      </c>
      <c r="T3579" t="str">
        <f t="shared" si="335"/>
        <v>plays</v>
      </c>
    </row>
    <row r="3580" spans="1:20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330"/>
        <v>100</v>
      </c>
      <c r="P3580">
        <f t="shared" si="331"/>
        <v>40.549999999999997</v>
      </c>
      <c r="Q3580" s="8">
        <f t="shared" si="332"/>
        <v>42460.733530092592</v>
      </c>
      <c r="R3580" s="8">
        <f t="shared" si="333"/>
        <v>42490.733530092592</v>
      </c>
      <c r="S3580" t="str">
        <f t="shared" si="334"/>
        <v>theater</v>
      </c>
      <c r="T3580" t="str">
        <f t="shared" si="335"/>
        <v>plays</v>
      </c>
    </row>
    <row r="3581" spans="1:20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330"/>
        <v>100</v>
      </c>
      <c r="P3581">
        <f t="shared" si="331"/>
        <v>35.71</v>
      </c>
      <c r="Q3581" s="8">
        <f t="shared" si="332"/>
        <v>42430.762222222227</v>
      </c>
      <c r="R3581" s="8">
        <f t="shared" si="333"/>
        <v>42460.720555555556</v>
      </c>
      <c r="S3581" t="str">
        <f t="shared" si="334"/>
        <v>theater</v>
      </c>
      <c r="T3581" t="str">
        <f t="shared" si="335"/>
        <v>plays</v>
      </c>
    </row>
    <row r="3582" spans="1:20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330"/>
        <v>114</v>
      </c>
      <c r="P3582">
        <f t="shared" si="331"/>
        <v>37.96</v>
      </c>
      <c r="Q3582" s="8">
        <f t="shared" si="332"/>
        <v>42026.176180555558</v>
      </c>
      <c r="R3582" s="8">
        <f t="shared" si="333"/>
        <v>42064.207638888889</v>
      </c>
      <c r="S3582" t="str">
        <f t="shared" si="334"/>
        <v>theater</v>
      </c>
      <c r="T3582" t="str">
        <f t="shared" si="335"/>
        <v>plays</v>
      </c>
    </row>
    <row r="3583" spans="1:20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330"/>
        <v>100</v>
      </c>
      <c r="P3583">
        <f t="shared" si="331"/>
        <v>33.33</v>
      </c>
      <c r="Q3583" s="8">
        <f t="shared" si="332"/>
        <v>41836.471180555556</v>
      </c>
      <c r="R3583" s="8">
        <f t="shared" si="333"/>
        <v>41850.471180555556</v>
      </c>
      <c r="S3583" t="str">
        <f t="shared" si="334"/>
        <v>theater</v>
      </c>
      <c r="T3583" t="str">
        <f t="shared" si="335"/>
        <v>plays</v>
      </c>
    </row>
    <row r="3584" spans="1:20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330"/>
        <v>287</v>
      </c>
      <c r="P3584">
        <f t="shared" si="331"/>
        <v>58.57</v>
      </c>
      <c r="Q3584" s="8">
        <f t="shared" si="332"/>
        <v>42451.095856481479</v>
      </c>
      <c r="R3584" s="8">
        <f t="shared" si="333"/>
        <v>42465.095856481479</v>
      </c>
      <c r="S3584" t="str">
        <f t="shared" si="334"/>
        <v>theater</v>
      </c>
      <c r="T3584" t="str">
        <f t="shared" si="335"/>
        <v>plays</v>
      </c>
    </row>
    <row r="3585" spans="1:20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330"/>
        <v>109</v>
      </c>
      <c r="P3585">
        <f t="shared" si="331"/>
        <v>135.63</v>
      </c>
      <c r="Q3585" s="8">
        <f t="shared" si="332"/>
        <v>42418.425983796296</v>
      </c>
      <c r="R3585" s="8">
        <f t="shared" si="333"/>
        <v>42478.384317129632</v>
      </c>
      <c r="S3585" t="str">
        <f t="shared" si="334"/>
        <v>theater</v>
      </c>
      <c r="T3585" t="str">
        <f t="shared" si="335"/>
        <v>plays</v>
      </c>
    </row>
    <row r="3586" spans="1:20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330"/>
        <v>116</v>
      </c>
      <c r="P3586">
        <f t="shared" si="331"/>
        <v>30.94</v>
      </c>
      <c r="Q3586" s="8">
        <f t="shared" si="332"/>
        <v>42168.316481481481</v>
      </c>
      <c r="R3586" s="8">
        <f t="shared" si="333"/>
        <v>42198.316481481481</v>
      </c>
      <c r="S3586" t="str">
        <f t="shared" si="334"/>
        <v>theater</v>
      </c>
      <c r="T3586" t="str">
        <f t="shared" si="335"/>
        <v>plays</v>
      </c>
    </row>
    <row r="3587" spans="1:20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336">ROUND(E3587/D3587*100,0)</f>
        <v>119</v>
      </c>
      <c r="P3587">
        <f t="shared" ref="P3587:P3650" si="337">ROUND(E3587/L3587,2)</f>
        <v>176.09</v>
      </c>
      <c r="Q3587" s="8">
        <f t="shared" ref="Q3587:Q3650" si="338">(((J3587/60)/60)/24)+DATE(1970,1,1)</f>
        <v>41964.716319444444</v>
      </c>
      <c r="R3587" s="8">
        <f t="shared" ref="R3587:R3650" si="339">(((I3587/60)/60)/24)+DATE(1970,1,1)</f>
        <v>41994.716319444444</v>
      </c>
      <c r="S3587" t="str">
        <f t="shared" ref="S3587:S3650" si="340">LEFT(N3587,SEARCH("/",N3587)-1)</f>
        <v>theater</v>
      </c>
      <c r="T3587" t="str">
        <f t="shared" ref="T3587:T3650" si="341">RIGHT(N3587,LEN(N3587)-SEARCH("/",N3587))</f>
        <v>plays</v>
      </c>
    </row>
    <row r="3588" spans="1:20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336"/>
        <v>109</v>
      </c>
      <c r="P3588">
        <f t="shared" si="337"/>
        <v>151.97999999999999</v>
      </c>
      <c r="Q3588" s="8">
        <f t="shared" si="338"/>
        <v>42576.697569444441</v>
      </c>
      <c r="R3588" s="8">
        <f t="shared" si="339"/>
        <v>42636.697569444441</v>
      </c>
      <c r="S3588" t="str">
        <f t="shared" si="340"/>
        <v>theater</v>
      </c>
      <c r="T3588" t="str">
        <f t="shared" si="341"/>
        <v>plays</v>
      </c>
    </row>
    <row r="3589" spans="1:20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336"/>
        <v>127</v>
      </c>
      <c r="P3589">
        <f t="shared" si="337"/>
        <v>22.61</v>
      </c>
      <c r="Q3589" s="8">
        <f t="shared" si="338"/>
        <v>42503.539976851855</v>
      </c>
      <c r="R3589" s="8">
        <f t="shared" si="339"/>
        <v>42548.791666666672</v>
      </c>
      <c r="S3589" t="str">
        <f t="shared" si="340"/>
        <v>theater</v>
      </c>
      <c r="T3589" t="str">
        <f t="shared" si="341"/>
        <v>plays</v>
      </c>
    </row>
    <row r="3590" spans="1:20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336"/>
        <v>101</v>
      </c>
      <c r="P3590">
        <f t="shared" si="337"/>
        <v>18.27</v>
      </c>
      <c r="Q3590" s="8">
        <f t="shared" si="338"/>
        <v>42101.828819444447</v>
      </c>
      <c r="R3590" s="8">
        <f t="shared" si="339"/>
        <v>42123.958333333328</v>
      </c>
      <c r="S3590" t="str">
        <f t="shared" si="340"/>
        <v>theater</v>
      </c>
      <c r="T3590" t="str">
        <f t="shared" si="341"/>
        <v>plays</v>
      </c>
    </row>
    <row r="3591" spans="1:20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336"/>
        <v>128</v>
      </c>
      <c r="P3591">
        <f t="shared" si="337"/>
        <v>82.26</v>
      </c>
      <c r="Q3591" s="8">
        <f t="shared" si="338"/>
        <v>42125.647534722222</v>
      </c>
      <c r="R3591" s="8">
        <f t="shared" si="339"/>
        <v>42150.647534722222</v>
      </c>
      <c r="S3591" t="str">
        <f t="shared" si="340"/>
        <v>theater</v>
      </c>
      <c r="T3591" t="str">
        <f t="shared" si="341"/>
        <v>plays</v>
      </c>
    </row>
    <row r="3592" spans="1:20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336"/>
        <v>100</v>
      </c>
      <c r="P3592">
        <f t="shared" si="337"/>
        <v>68.53</v>
      </c>
      <c r="Q3592" s="8">
        <f t="shared" si="338"/>
        <v>41902.333726851852</v>
      </c>
      <c r="R3592" s="8">
        <f t="shared" si="339"/>
        <v>41932.333726851852</v>
      </c>
      <c r="S3592" t="str">
        <f t="shared" si="340"/>
        <v>theater</v>
      </c>
      <c r="T3592" t="str">
        <f t="shared" si="341"/>
        <v>plays</v>
      </c>
    </row>
    <row r="3593" spans="1:20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336"/>
        <v>175</v>
      </c>
      <c r="P3593">
        <f t="shared" si="337"/>
        <v>68.06</v>
      </c>
      <c r="Q3593" s="8">
        <f t="shared" si="338"/>
        <v>42003.948425925926</v>
      </c>
      <c r="R3593" s="8">
        <f t="shared" si="339"/>
        <v>42028.207638888889</v>
      </c>
      <c r="S3593" t="str">
        <f t="shared" si="340"/>
        <v>theater</v>
      </c>
      <c r="T3593" t="str">
        <f t="shared" si="341"/>
        <v>plays</v>
      </c>
    </row>
    <row r="3594" spans="1:20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336"/>
        <v>127</v>
      </c>
      <c r="P3594">
        <f t="shared" si="337"/>
        <v>72.709999999999994</v>
      </c>
      <c r="Q3594" s="8">
        <f t="shared" si="338"/>
        <v>41988.829942129625</v>
      </c>
      <c r="R3594" s="8">
        <f t="shared" si="339"/>
        <v>42046.207638888889</v>
      </c>
      <c r="S3594" t="str">
        <f t="shared" si="340"/>
        <v>theater</v>
      </c>
      <c r="T3594" t="str">
        <f t="shared" si="341"/>
        <v>plays</v>
      </c>
    </row>
    <row r="3595" spans="1:20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336"/>
        <v>111</v>
      </c>
      <c r="P3595">
        <f t="shared" si="337"/>
        <v>77.19</v>
      </c>
      <c r="Q3595" s="8">
        <f t="shared" si="338"/>
        <v>41974.898599537039</v>
      </c>
      <c r="R3595" s="8">
        <f t="shared" si="339"/>
        <v>42009.851388888885</v>
      </c>
      <c r="S3595" t="str">
        <f t="shared" si="340"/>
        <v>theater</v>
      </c>
      <c r="T3595" t="str">
        <f t="shared" si="341"/>
        <v>plays</v>
      </c>
    </row>
    <row r="3596" spans="1:20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336"/>
        <v>126</v>
      </c>
      <c r="P3596">
        <f t="shared" si="337"/>
        <v>55.97</v>
      </c>
      <c r="Q3596" s="8">
        <f t="shared" si="338"/>
        <v>42592.066921296297</v>
      </c>
      <c r="R3596" s="8">
        <f t="shared" si="339"/>
        <v>42617.066921296297</v>
      </c>
      <c r="S3596" t="str">
        <f t="shared" si="340"/>
        <v>theater</v>
      </c>
      <c r="T3596" t="str">
        <f t="shared" si="341"/>
        <v>plays</v>
      </c>
    </row>
    <row r="3597" spans="1:20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336"/>
        <v>119</v>
      </c>
      <c r="P3597">
        <f t="shared" si="337"/>
        <v>49.69</v>
      </c>
      <c r="Q3597" s="8">
        <f t="shared" si="338"/>
        <v>42050.008368055554</v>
      </c>
      <c r="R3597" s="8">
        <f t="shared" si="339"/>
        <v>42076.290972222225</v>
      </c>
      <c r="S3597" t="str">
        <f t="shared" si="340"/>
        <v>theater</v>
      </c>
      <c r="T3597" t="str">
        <f t="shared" si="341"/>
        <v>plays</v>
      </c>
    </row>
    <row r="3598" spans="1:20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336"/>
        <v>108</v>
      </c>
      <c r="P3598">
        <f t="shared" si="337"/>
        <v>79</v>
      </c>
      <c r="Q3598" s="8">
        <f t="shared" si="338"/>
        <v>41856.715069444443</v>
      </c>
      <c r="R3598" s="8">
        <f t="shared" si="339"/>
        <v>41877.715069444443</v>
      </c>
      <c r="S3598" t="str">
        <f t="shared" si="340"/>
        <v>theater</v>
      </c>
      <c r="T3598" t="str">
        <f t="shared" si="341"/>
        <v>plays</v>
      </c>
    </row>
    <row r="3599" spans="1:20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336"/>
        <v>103</v>
      </c>
      <c r="P3599">
        <f t="shared" si="337"/>
        <v>77.73</v>
      </c>
      <c r="Q3599" s="8">
        <f t="shared" si="338"/>
        <v>42417.585532407407</v>
      </c>
      <c r="R3599" s="8">
        <f t="shared" si="339"/>
        <v>42432.249305555553</v>
      </c>
      <c r="S3599" t="str">
        <f t="shared" si="340"/>
        <v>theater</v>
      </c>
      <c r="T3599" t="str">
        <f t="shared" si="341"/>
        <v>plays</v>
      </c>
    </row>
    <row r="3600" spans="1:20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336"/>
        <v>110</v>
      </c>
      <c r="P3600">
        <f t="shared" si="337"/>
        <v>40.78</v>
      </c>
      <c r="Q3600" s="8">
        <f t="shared" si="338"/>
        <v>41866.79886574074</v>
      </c>
      <c r="R3600" s="8">
        <f t="shared" si="339"/>
        <v>41885.207638888889</v>
      </c>
      <c r="S3600" t="str">
        <f t="shared" si="340"/>
        <v>theater</v>
      </c>
      <c r="T3600" t="str">
        <f t="shared" si="341"/>
        <v>plays</v>
      </c>
    </row>
    <row r="3601" spans="1:20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336"/>
        <v>202</v>
      </c>
      <c r="P3601">
        <f t="shared" si="337"/>
        <v>59.41</v>
      </c>
      <c r="Q3601" s="8">
        <f t="shared" si="338"/>
        <v>42220.79487268519</v>
      </c>
      <c r="R3601" s="8">
        <f t="shared" si="339"/>
        <v>42246</v>
      </c>
      <c r="S3601" t="str">
        <f t="shared" si="340"/>
        <v>theater</v>
      </c>
      <c r="T3601" t="str">
        <f t="shared" si="341"/>
        <v>plays</v>
      </c>
    </row>
    <row r="3602" spans="1:20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336"/>
        <v>130</v>
      </c>
      <c r="P3602">
        <f t="shared" si="337"/>
        <v>3.25</v>
      </c>
      <c r="Q3602" s="8">
        <f t="shared" si="338"/>
        <v>42628.849120370374</v>
      </c>
      <c r="R3602" s="8">
        <f t="shared" si="339"/>
        <v>42656.849120370374</v>
      </c>
      <c r="S3602" t="str">
        <f t="shared" si="340"/>
        <v>theater</v>
      </c>
      <c r="T3602" t="str">
        <f t="shared" si="341"/>
        <v>plays</v>
      </c>
    </row>
    <row r="3603" spans="1:20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336"/>
        <v>104</v>
      </c>
      <c r="P3603">
        <f t="shared" si="337"/>
        <v>39.380000000000003</v>
      </c>
      <c r="Q3603" s="8">
        <f t="shared" si="338"/>
        <v>41990.99863425926</v>
      </c>
      <c r="R3603" s="8">
        <f t="shared" si="339"/>
        <v>42020.99863425926</v>
      </c>
      <c r="S3603" t="str">
        <f t="shared" si="340"/>
        <v>theater</v>
      </c>
      <c r="T3603" t="str">
        <f t="shared" si="341"/>
        <v>plays</v>
      </c>
    </row>
    <row r="3604" spans="1:20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336"/>
        <v>100</v>
      </c>
      <c r="P3604">
        <f t="shared" si="337"/>
        <v>81.67</v>
      </c>
      <c r="Q3604" s="8">
        <f t="shared" si="338"/>
        <v>42447.894432870366</v>
      </c>
      <c r="R3604" s="8">
        <f t="shared" si="339"/>
        <v>42507.894432870366</v>
      </c>
      <c r="S3604" t="str">
        <f t="shared" si="340"/>
        <v>theater</v>
      </c>
      <c r="T3604" t="str">
        <f t="shared" si="341"/>
        <v>plays</v>
      </c>
    </row>
    <row r="3605" spans="1:20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336"/>
        <v>171</v>
      </c>
      <c r="P3605">
        <f t="shared" si="337"/>
        <v>44.91</v>
      </c>
      <c r="Q3605" s="8">
        <f t="shared" si="338"/>
        <v>42283.864351851851</v>
      </c>
      <c r="R3605" s="8">
        <f t="shared" si="339"/>
        <v>42313.906018518523</v>
      </c>
      <c r="S3605" t="str">
        <f t="shared" si="340"/>
        <v>theater</v>
      </c>
      <c r="T3605" t="str">
        <f t="shared" si="341"/>
        <v>plays</v>
      </c>
    </row>
    <row r="3606" spans="1:20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336"/>
        <v>113</v>
      </c>
      <c r="P3606">
        <f t="shared" si="337"/>
        <v>49.06</v>
      </c>
      <c r="Q3606" s="8">
        <f t="shared" si="338"/>
        <v>42483.015694444446</v>
      </c>
      <c r="R3606" s="8">
        <f t="shared" si="339"/>
        <v>42489.290972222225</v>
      </c>
      <c r="S3606" t="str">
        <f t="shared" si="340"/>
        <v>theater</v>
      </c>
      <c r="T3606" t="str">
        <f t="shared" si="341"/>
        <v>plays</v>
      </c>
    </row>
    <row r="3607" spans="1:20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336"/>
        <v>184</v>
      </c>
      <c r="P3607">
        <f t="shared" si="337"/>
        <v>30.67</v>
      </c>
      <c r="Q3607" s="8">
        <f t="shared" si="338"/>
        <v>42383.793124999997</v>
      </c>
      <c r="R3607" s="8">
        <f t="shared" si="339"/>
        <v>42413.793124999997</v>
      </c>
      <c r="S3607" t="str">
        <f t="shared" si="340"/>
        <v>theater</v>
      </c>
      <c r="T3607" t="str">
        <f t="shared" si="341"/>
        <v>plays</v>
      </c>
    </row>
    <row r="3608" spans="1:20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336"/>
        <v>130</v>
      </c>
      <c r="P3608">
        <f t="shared" si="337"/>
        <v>61.06</v>
      </c>
      <c r="Q3608" s="8">
        <f t="shared" si="338"/>
        <v>42566.604826388888</v>
      </c>
      <c r="R3608" s="8">
        <f t="shared" si="339"/>
        <v>42596.604826388888</v>
      </c>
      <c r="S3608" t="str">
        <f t="shared" si="340"/>
        <v>theater</v>
      </c>
      <c r="T3608" t="str">
        <f t="shared" si="341"/>
        <v>plays</v>
      </c>
    </row>
    <row r="3609" spans="1:20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336"/>
        <v>105</v>
      </c>
      <c r="P3609">
        <f t="shared" si="337"/>
        <v>29</v>
      </c>
      <c r="Q3609" s="8">
        <f t="shared" si="338"/>
        <v>42338.963912037041</v>
      </c>
      <c r="R3609" s="8">
        <f t="shared" si="339"/>
        <v>42353</v>
      </c>
      <c r="S3609" t="str">
        <f t="shared" si="340"/>
        <v>theater</v>
      </c>
      <c r="T3609" t="str">
        <f t="shared" si="341"/>
        <v>plays</v>
      </c>
    </row>
    <row r="3610" spans="1:20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336"/>
        <v>100</v>
      </c>
      <c r="P3610">
        <f t="shared" si="337"/>
        <v>29.63</v>
      </c>
      <c r="Q3610" s="8">
        <f t="shared" si="338"/>
        <v>42506.709375000006</v>
      </c>
      <c r="R3610" s="8">
        <f t="shared" si="339"/>
        <v>42538.583333333328</v>
      </c>
      <c r="S3610" t="str">
        <f t="shared" si="340"/>
        <v>theater</v>
      </c>
      <c r="T3610" t="str">
        <f t="shared" si="341"/>
        <v>plays</v>
      </c>
    </row>
    <row r="3611" spans="1:20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336"/>
        <v>153</v>
      </c>
      <c r="P3611">
        <f t="shared" si="337"/>
        <v>143.1</v>
      </c>
      <c r="Q3611" s="8">
        <f t="shared" si="338"/>
        <v>42429.991724537031</v>
      </c>
      <c r="R3611" s="8">
        <f t="shared" si="339"/>
        <v>42459.950057870374</v>
      </c>
      <c r="S3611" t="str">
        <f t="shared" si="340"/>
        <v>theater</v>
      </c>
      <c r="T3611" t="str">
        <f t="shared" si="341"/>
        <v>plays</v>
      </c>
    </row>
    <row r="3612" spans="1:20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336"/>
        <v>162</v>
      </c>
      <c r="P3612">
        <f t="shared" si="337"/>
        <v>52.35</v>
      </c>
      <c r="Q3612" s="8">
        <f t="shared" si="338"/>
        <v>42203.432129629626</v>
      </c>
      <c r="R3612" s="8">
        <f t="shared" si="339"/>
        <v>42233.432129629626</v>
      </c>
      <c r="S3612" t="str">
        <f t="shared" si="340"/>
        <v>theater</v>
      </c>
      <c r="T3612" t="str">
        <f t="shared" si="341"/>
        <v>plays</v>
      </c>
    </row>
    <row r="3613" spans="1:20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336"/>
        <v>136</v>
      </c>
      <c r="P3613">
        <f t="shared" si="337"/>
        <v>66.67</v>
      </c>
      <c r="Q3613" s="8">
        <f t="shared" si="338"/>
        <v>42072.370381944449</v>
      </c>
      <c r="R3613" s="8">
        <f t="shared" si="339"/>
        <v>42102.370381944449</v>
      </c>
      <c r="S3613" t="str">
        <f t="shared" si="340"/>
        <v>theater</v>
      </c>
      <c r="T3613" t="str">
        <f t="shared" si="341"/>
        <v>plays</v>
      </c>
    </row>
    <row r="3614" spans="1:20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336"/>
        <v>144</v>
      </c>
      <c r="P3614">
        <f t="shared" si="337"/>
        <v>126.67</v>
      </c>
      <c r="Q3614" s="8">
        <f t="shared" si="338"/>
        <v>41789.726979166669</v>
      </c>
      <c r="R3614" s="8">
        <f t="shared" si="339"/>
        <v>41799.726979166669</v>
      </c>
      <c r="S3614" t="str">
        <f t="shared" si="340"/>
        <v>theater</v>
      </c>
      <c r="T3614" t="str">
        <f t="shared" si="341"/>
        <v>plays</v>
      </c>
    </row>
    <row r="3615" spans="1:20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336"/>
        <v>100</v>
      </c>
      <c r="P3615">
        <f t="shared" si="337"/>
        <v>62.5</v>
      </c>
      <c r="Q3615" s="8">
        <f t="shared" si="338"/>
        <v>41788.58997685185</v>
      </c>
      <c r="R3615" s="8">
        <f t="shared" si="339"/>
        <v>41818.58997685185</v>
      </c>
      <c r="S3615" t="str">
        <f t="shared" si="340"/>
        <v>theater</v>
      </c>
      <c r="T3615" t="str">
        <f t="shared" si="341"/>
        <v>plays</v>
      </c>
    </row>
    <row r="3616" spans="1:20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336"/>
        <v>101</v>
      </c>
      <c r="P3616">
        <f t="shared" si="337"/>
        <v>35.49</v>
      </c>
      <c r="Q3616" s="8">
        <f t="shared" si="338"/>
        <v>42144.041851851856</v>
      </c>
      <c r="R3616" s="8">
        <f t="shared" si="339"/>
        <v>42174.041851851856</v>
      </c>
      <c r="S3616" t="str">
        <f t="shared" si="340"/>
        <v>theater</v>
      </c>
      <c r="T3616" t="str">
        <f t="shared" si="341"/>
        <v>plays</v>
      </c>
    </row>
    <row r="3617" spans="1:20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336"/>
        <v>107</v>
      </c>
      <c r="P3617">
        <f t="shared" si="337"/>
        <v>37.08</v>
      </c>
      <c r="Q3617" s="8">
        <f t="shared" si="338"/>
        <v>42318.593703703707</v>
      </c>
      <c r="R3617" s="8">
        <f t="shared" si="339"/>
        <v>42348.593703703707</v>
      </c>
      <c r="S3617" t="str">
        <f t="shared" si="340"/>
        <v>theater</v>
      </c>
      <c r="T3617" t="str">
        <f t="shared" si="341"/>
        <v>plays</v>
      </c>
    </row>
    <row r="3618" spans="1:20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336"/>
        <v>125</v>
      </c>
      <c r="P3618">
        <f t="shared" si="337"/>
        <v>69.33</v>
      </c>
      <c r="Q3618" s="8">
        <f t="shared" si="338"/>
        <v>42052.949814814812</v>
      </c>
      <c r="R3618" s="8">
        <f t="shared" si="339"/>
        <v>42082.908148148148</v>
      </c>
      <c r="S3618" t="str">
        <f t="shared" si="340"/>
        <v>theater</v>
      </c>
      <c r="T3618" t="str">
        <f t="shared" si="341"/>
        <v>plays</v>
      </c>
    </row>
    <row r="3619" spans="1:20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336"/>
        <v>119</v>
      </c>
      <c r="P3619">
        <f t="shared" si="337"/>
        <v>17.25</v>
      </c>
      <c r="Q3619" s="8">
        <f t="shared" si="338"/>
        <v>42779.610289351855</v>
      </c>
      <c r="R3619" s="8">
        <f t="shared" si="339"/>
        <v>42794</v>
      </c>
      <c r="S3619" t="str">
        <f t="shared" si="340"/>
        <v>theater</v>
      </c>
      <c r="T3619" t="str">
        <f t="shared" si="341"/>
        <v>plays</v>
      </c>
    </row>
    <row r="3620" spans="1:20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336"/>
        <v>101</v>
      </c>
      <c r="P3620">
        <f t="shared" si="337"/>
        <v>36.07</v>
      </c>
      <c r="Q3620" s="8">
        <f t="shared" si="338"/>
        <v>42128.627893518518</v>
      </c>
      <c r="R3620" s="8">
        <f t="shared" si="339"/>
        <v>42158.627893518518</v>
      </c>
      <c r="S3620" t="str">
        <f t="shared" si="340"/>
        <v>theater</v>
      </c>
      <c r="T3620" t="str">
        <f t="shared" si="341"/>
        <v>plays</v>
      </c>
    </row>
    <row r="3621" spans="1:20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336"/>
        <v>113</v>
      </c>
      <c r="P3621">
        <f t="shared" si="337"/>
        <v>66.47</v>
      </c>
      <c r="Q3621" s="8">
        <f t="shared" si="338"/>
        <v>42661.132245370376</v>
      </c>
      <c r="R3621" s="8">
        <f t="shared" si="339"/>
        <v>42693.916666666672</v>
      </c>
      <c r="S3621" t="str">
        <f t="shared" si="340"/>
        <v>theater</v>
      </c>
      <c r="T3621" t="str">
        <f t="shared" si="341"/>
        <v>plays</v>
      </c>
    </row>
    <row r="3622" spans="1:20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336"/>
        <v>105</v>
      </c>
      <c r="P3622">
        <f t="shared" si="337"/>
        <v>56.07</v>
      </c>
      <c r="Q3622" s="8">
        <f t="shared" si="338"/>
        <v>42037.938206018516</v>
      </c>
      <c r="R3622" s="8">
        <f t="shared" si="339"/>
        <v>42068.166666666672</v>
      </c>
      <c r="S3622" t="str">
        <f t="shared" si="340"/>
        <v>theater</v>
      </c>
      <c r="T3622" t="str">
        <f t="shared" si="341"/>
        <v>plays</v>
      </c>
    </row>
    <row r="3623" spans="1:20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336"/>
        <v>110</v>
      </c>
      <c r="P3623">
        <f t="shared" si="337"/>
        <v>47.03</v>
      </c>
      <c r="Q3623" s="8">
        <f t="shared" si="338"/>
        <v>42619.935694444444</v>
      </c>
      <c r="R3623" s="8">
        <f t="shared" si="339"/>
        <v>42643.875</v>
      </c>
      <c r="S3623" t="str">
        <f t="shared" si="340"/>
        <v>theater</v>
      </c>
      <c r="T3623" t="str">
        <f t="shared" si="341"/>
        <v>plays</v>
      </c>
    </row>
    <row r="3624" spans="1:20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336"/>
        <v>100</v>
      </c>
      <c r="P3624">
        <f t="shared" si="337"/>
        <v>47.67</v>
      </c>
      <c r="Q3624" s="8">
        <f t="shared" si="338"/>
        <v>41877.221886574072</v>
      </c>
      <c r="R3624" s="8">
        <f t="shared" si="339"/>
        <v>41910.140972222223</v>
      </c>
      <c r="S3624" t="str">
        <f t="shared" si="340"/>
        <v>theater</v>
      </c>
      <c r="T3624" t="str">
        <f t="shared" si="341"/>
        <v>plays</v>
      </c>
    </row>
    <row r="3625" spans="1:20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336"/>
        <v>120</v>
      </c>
      <c r="P3625">
        <f t="shared" si="337"/>
        <v>88.24</v>
      </c>
      <c r="Q3625" s="8">
        <f t="shared" si="338"/>
        <v>41828.736921296295</v>
      </c>
      <c r="R3625" s="8">
        <f t="shared" si="339"/>
        <v>41846.291666666664</v>
      </c>
      <c r="S3625" t="str">
        <f t="shared" si="340"/>
        <v>theater</v>
      </c>
      <c r="T3625" t="str">
        <f t="shared" si="341"/>
        <v>plays</v>
      </c>
    </row>
    <row r="3626" spans="1:20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336"/>
        <v>105</v>
      </c>
      <c r="P3626">
        <f t="shared" si="337"/>
        <v>80.72</v>
      </c>
      <c r="Q3626" s="8">
        <f t="shared" si="338"/>
        <v>42545.774189814809</v>
      </c>
      <c r="R3626" s="8">
        <f t="shared" si="339"/>
        <v>42605.774189814809</v>
      </c>
      <c r="S3626" t="str">
        <f t="shared" si="340"/>
        <v>theater</v>
      </c>
      <c r="T3626" t="str">
        <f t="shared" si="341"/>
        <v>plays</v>
      </c>
    </row>
    <row r="3627" spans="1:20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336"/>
        <v>103</v>
      </c>
      <c r="P3627">
        <f t="shared" si="337"/>
        <v>39.49</v>
      </c>
      <c r="Q3627" s="8">
        <f t="shared" si="338"/>
        <v>42157.652511574073</v>
      </c>
      <c r="R3627" s="8">
        <f t="shared" si="339"/>
        <v>42187.652511574073</v>
      </c>
      <c r="S3627" t="str">
        <f t="shared" si="340"/>
        <v>theater</v>
      </c>
      <c r="T3627" t="str">
        <f t="shared" si="341"/>
        <v>plays</v>
      </c>
    </row>
    <row r="3628" spans="1:20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336"/>
        <v>102</v>
      </c>
      <c r="P3628">
        <f t="shared" si="337"/>
        <v>84.85</v>
      </c>
      <c r="Q3628" s="8">
        <f t="shared" si="338"/>
        <v>41846.667326388888</v>
      </c>
      <c r="R3628" s="8">
        <f t="shared" si="339"/>
        <v>41867.667326388888</v>
      </c>
      <c r="S3628" t="str">
        <f t="shared" si="340"/>
        <v>theater</v>
      </c>
      <c r="T3628" t="str">
        <f t="shared" si="341"/>
        <v>plays</v>
      </c>
    </row>
    <row r="3629" spans="1:20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336"/>
        <v>100</v>
      </c>
      <c r="P3629">
        <f t="shared" si="337"/>
        <v>68.97</v>
      </c>
      <c r="Q3629" s="8">
        <f t="shared" si="338"/>
        <v>42460.741747685184</v>
      </c>
      <c r="R3629" s="8">
        <f t="shared" si="339"/>
        <v>42511.165972222225</v>
      </c>
      <c r="S3629" t="str">
        <f t="shared" si="340"/>
        <v>theater</v>
      </c>
      <c r="T3629" t="str">
        <f t="shared" si="341"/>
        <v>plays</v>
      </c>
    </row>
    <row r="3630" spans="1:20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336"/>
        <v>0</v>
      </c>
      <c r="P3630" t="e">
        <f t="shared" si="337"/>
        <v>#DIV/0!</v>
      </c>
      <c r="Q3630" s="8">
        <f t="shared" si="338"/>
        <v>42291.833287037036</v>
      </c>
      <c r="R3630" s="8">
        <f t="shared" si="339"/>
        <v>42351.874953703707</v>
      </c>
      <c r="S3630" t="str">
        <f t="shared" si="340"/>
        <v>theater</v>
      </c>
      <c r="T3630" t="str">
        <f t="shared" si="341"/>
        <v>musical</v>
      </c>
    </row>
    <row r="3631" spans="1:20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336"/>
        <v>0</v>
      </c>
      <c r="P3631">
        <f t="shared" si="337"/>
        <v>1</v>
      </c>
      <c r="Q3631" s="8">
        <f t="shared" si="338"/>
        <v>42437.094490740739</v>
      </c>
      <c r="R3631" s="8">
        <f t="shared" si="339"/>
        <v>42495.708333333328</v>
      </c>
      <c r="S3631" t="str">
        <f t="shared" si="340"/>
        <v>theater</v>
      </c>
      <c r="T3631" t="str">
        <f t="shared" si="341"/>
        <v>musical</v>
      </c>
    </row>
    <row r="3632" spans="1:20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336"/>
        <v>0</v>
      </c>
      <c r="P3632">
        <f t="shared" si="337"/>
        <v>1</v>
      </c>
      <c r="Q3632" s="8">
        <f t="shared" si="338"/>
        <v>41942.84710648148</v>
      </c>
      <c r="R3632" s="8">
        <f t="shared" si="339"/>
        <v>41972.888773148152</v>
      </c>
      <c r="S3632" t="str">
        <f t="shared" si="340"/>
        <v>theater</v>
      </c>
      <c r="T3632" t="str">
        <f t="shared" si="341"/>
        <v>musical</v>
      </c>
    </row>
    <row r="3633" spans="1:20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336"/>
        <v>51</v>
      </c>
      <c r="P3633">
        <f t="shared" si="337"/>
        <v>147.88</v>
      </c>
      <c r="Q3633" s="8">
        <f t="shared" si="338"/>
        <v>41880.753437499996</v>
      </c>
      <c r="R3633" s="8">
        <f t="shared" si="339"/>
        <v>41905.165972222225</v>
      </c>
      <c r="S3633" t="str">
        <f t="shared" si="340"/>
        <v>theater</v>
      </c>
      <c r="T3633" t="str">
        <f t="shared" si="341"/>
        <v>musical</v>
      </c>
    </row>
    <row r="3634" spans="1:20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336"/>
        <v>20</v>
      </c>
      <c r="P3634">
        <f t="shared" si="337"/>
        <v>100</v>
      </c>
      <c r="Q3634" s="8">
        <f t="shared" si="338"/>
        <v>41946.936909722222</v>
      </c>
      <c r="R3634" s="8">
        <f t="shared" si="339"/>
        <v>41966.936909722222</v>
      </c>
      <c r="S3634" t="str">
        <f t="shared" si="340"/>
        <v>theater</v>
      </c>
      <c r="T3634" t="str">
        <f t="shared" si="341"/>
        <v>musical</v>
      </c>
    </row>
    <row r="3635" spans="1:20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336"/>
        <v>35</v>
      </c>
      <c r="P3635">
        <f t="shared" si="337"/>
        <v>56.84</v>
      </c>
      <c r="Q3635" s="8">
        <f t="shared" si="338"/>
        <v>42649.623460648145</v>
      </c>
      <c r="R3635" s="8">
        <f t="shared" si="339"/>
        <v>42693.041666666672</v>
      </c>
      <c r="S3635" t="str">
        <f t="shared" si="340"/>
        <v>theater</v>
      </c>
      <c r="T3635" t="str">
        <f t="shared" si="341"/>
        <v>musical</v>
      </c>
    </row>
    <row r="3636" spans="1:20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336"/>
        <v>4</v>
      </c>
      <c r="P3636">
        <f t="shared" si="337"/>
        <v>176.94</v>
      </c>
      <c r="Q3636" s="8">
        <f t="shared" si="338"/>
        <v>42701.166365740741</v>
      </c>
      <c r="R3636" s="8">
        <f t="shared" si="339"/>
        <v>42749.165972222225</v>
      </c>
      <c r="S3636" t="str">
        <f t="shared" si="340"/>
        <v>theater</v>
      </c>
      <c r="T3636" t="str">
        <f t="shared" si="341"/>
        <v>musical</v>
      </c>
    </row>
    <row r="3637" spans="1:20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336"/>
        <v>36</v>
      </c>
      <c r="P3637">
        <f t="shared" si="337"/>
        <v>127.6</v>
      </c>
      <c r="Q3637" s="8">
        <f t="shared" si="338"/>
        <v>42450.88282407407</v>
      </c>
      <c r="R3637" s="8">
        <f t="shared" si="339"/>
        <v>42480.88282407407</v>
      </c>
      <c r="S3637" t="str">
        <f t="shared" si="340"/>
        <v>theater</v>
      </c>
      <c r="T3637" t="str">
        <f t="shared" si="341"/>
        <v>musical</v>
      </c>
    </row>
    <row r="3638" spans="1:20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336"/>
        <v>0</v>
      </c>
      <c r="P3638" t="e">
        <f t="shared" si="337"/>
        <v>#DIV/0!</v>
      </c>
      <c r="Q3638" s="8">
        <f t="shared" si="338"/>
        <v>42226.694780092599</v>
      </c>
      <c r="R3638" s="8">
        <f t="shared" si="339"/>
        <v>42261.694780092599</v>
      </c>
      <c r="S3638" t="str">
        <f t="shared" si="340"/>
        <v>theater</v>
      </c>
      <c r="T3638" t="str">
        <f t="shared" si="341"/>
        <v>musical</v>
      </c>
    </row>
    <row r="3639" spans="1:20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336"/>
        <v>31</v>
      </c>
      <c r="P3639">
        <f t="shared" si="337"/>
        <v>66.14</v>
      </c>
      <c r="Q3639" s="8">
        <f t="shared" si="338"/>
        <v>41975.700636574074</v>
      </c>
      <c r="R3639" s="8">
        <f t="shared" si="339"/>
        <v>42005.700636574074</v>
      </c>
      <c r="S3639" t="str">
        <f t="shared" si="340"/>
        <v>theater</v>
      </c>
      <c r="T3639" t="str">
        <f t="shared" si="341"/>
        <v>musical</v>
      </c>
    </row>
    <row r="3640" spans="1:20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336"/>
        <v>7</v>
      </c>
      <c r="P3640">
        <f t="shared" si="337"/>
        <v>108</v>
      </c>
      <c r="Q3640" s="8">
        <f t="shared" si="338"/>
        <v>42053.672824074078</v>
      </c>
      <c r="R3640" s="8">
        <f t="shared" si="339"/>
        <v>42113.631157407406</v>
      </c>
      <c r="S3640" t="str">
        <f t="shared" si="340"/>
        <v>theater</v>
      </c>
      <c r="T3640" t="str">
        <f t="shared" si="341"/>
        <v>musical</v>
      </c>
    </row>
    <row r="3641" spans="1:20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336"/>
        <v>0</v>
      </c>
      <c r="P3641">
        <f t="shared" si="337"/>
        <v>1</v>
      </c>
      <c r="Q3641" s="8">
        <f t="shared" si="338"/>
        <v>42590.677152777775</v>
      </c>
      <c r="R3641" s="8">
        <f t="shared" si="339"/>
        <v>42650.632638888885</v>
      </c>
      <c r="S3641" t="str">
        <f t="shared" si="340"/>
        <v>theater</v>
      </c>
      <c r="T3641" t="str">
        <f t="shared" si="341"/>
        <v>musical</v>
      </c>
    </row>
    <row r="3642" spans="1:20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336"/>
        <v>6</v>
      </c>
      <c r="P3642">
        <f t="shared" si="337"/>
        <v>18.329999999999998</v>
      </c>
      <c r="Q3642" s="8">
        <f t="shared" si="338"/>
        <v>42104.781597222223</v>
      </c>
      <c r="R3642" s="8">
        <f t="shared" si="339"/>
        <v>42134.781597222223</v>
      </c>
      <c r="S3642" t="str">
        <f t="shared" si="340"/>
        <v>theater</v>
      </c>
      <c r="T3642" t="str">
        <f t="shared" si="341"/>
        <v>musical</v>
      </c>
    </row>
    <row r="3643" spans="1:20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336"/>
        <v>0</v>
      </c>
      <c r="P3643" t="e">
        <f t="shared" si="337"/>
        <v>#DIV/0!</v>
      </c>
      <c r="Q3643" s="8">
        <f t="shared" si="338"/>
        <v>41899.627071759263</v>
      </c>
      <c r="R3643" s="8">
        <f t="shared" si="339"/>
        <v>41917.208333333336</v>
      </c>
      <c r="S3643" t="str">
        <f t="shared" si="340"/>
        <v>theater</v>
      </c>
      <c r="T3643" t="str">
        <f t="shared" si="341"/>
        <v>musical</v>
      </c>
    </row>
    <row r="3644" spans="1:20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336"/>
        <v>2</v>
      </c>
      <c r="P3644">
        <f t="shared" si="337"/>
        <v>7.5</v>
      </c>
      <c r="Q3644" s="8">
        <f t="shared" si="338"/>
        <v>42297.816284722227</v>
      </c>
      <c r="R3644" s="8">
        <f t="shared" si="339"/>
        <v>42338.708333333328</v>
      </c>
      <c r="S3644" t="str">
        <f t="shared" si="340"/>
        <v>theater</v>
      </c>
      <c r="T3644" t="str">
        <f t="shared" si="341"/>
        <v>musical</v>
      </c>
    </row>
    <row r="3645" spans="1:20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336"/>
        <v>0</v>
      </c>
      <c r="P3645" t="e">
        <f t="shared" si="337"/>
        <v>#DIV/0!</v>
      </c>
      <c r="Q3645" s="8">
        <f t="shared" si="338"/>
        <v>42285.143969907411</v>
      </c>
      <c r="R3645" s="8">
        <f t="shared" si="339"/>
        <v>42325.185636574075</v>
      </c>
      <c r="S3645" t="str">
        <f t="shared" si="340"/>
        <v>theater</v>
      </c>
      <c r="T3645" t="str">
        <f t="shared" si="341"/>
        <v>musical</v>
      </c>
    </row>
    <row r="3646" spans="1:20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336"/>
        <v>16</v>
      </c>
      <c r="P3646">
        <f t="shared" si="337"/>
        <v>68.42</v>
      </c>
      <c r="Q3646" s="8">
        <f t="shared" si="338"/>
        <v>42409.241747685184</v>
      </c>
      <c r="R3646" s="8">
        <f t="shared" si="339"/>
        <v>42437.207638888889</v>
      </c>
      <c r="S3646" t="str">
        <f t="shared" si="340"/>
        <v>theater</v>
      </c>
      <c r="T3646" t="str">
        <f t="shared" si="341"/>
        <v>musical</v>
      </c>
    </row>
    <row r="3647" spans="1:20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336"/>
        <v>0</v>
      </c>
      <c r="P3647">
        <f t="shared" si="337"/>
        <v>1</v>
      </c>
      <c r="Q3647" s="8">
        <f t="shared" si="338"/>
        <v>42665.970347222217</v>
      </c>
      <c r="R3647" s="8">
        <f t="shared" si="339"/>
        <v>42696.012013888889</v>
      </c>
      <c r="S3647" t="str">
        <f t="shared" si="340"/>
        <v>theater</v>
      </c>
      <c r="T3647" t="str">
        <f t="shared" si="341"/>
        <v>musical</v>
      </c>
    </row>
    <row r="3648" spans="1:20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336"/>
        <v>5</v>
      </c>
      <c r="P3648">
        <f t="shared" si="337"/>
        <v>60.13</v>
      </c>
      <c r="Q3648" s="8">
        <f t="shared" si="338"/>
        <v>42140.421319444446</v>
      </c>
      <c r="R3648" s="8">
        <f t="shared" si="339"/>
        <v>42171.979166666672</v>
      </c>
      <c r="S3648" t="str">
        <f t="shared" si="340"/>
        <v>theater</v>
      </c>
      <c r="T3648" t="str">
        <f t="shared" si="341"/>
        <v>musical</v>
      </c>
    </row>
    <row r="3649" spans="1:20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336"/>
        <v>6</v>
      </c>
      <c r="P3649">
        <f t="shared" si="337"/>
        <v>15</v>
      </c>
      <c r="Q3649" s="8">
        <f t="shared" si="338"/>
        <v>42598.749155092592</v>
      </c>
      <c r="R3649" s="8">
        <f t="shared" si="339"/>
        <v>42643.749155092592</v>
      </c>
      <c r="S3649" t="str">
        <f t="shared" si="340"/>
        <v>theater</v>
      </c>
      <c r="T3649" t="str">
        <f t="shared" si="341"/>
        <v>musical</v>
      </c>
    </row>
    <row r="3650" spans="1:20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336"/>
        <v>100</v>
      </c>
      <c r="P3650">
        <f t="shared" si="337"/>
        <v>550.04</v>
      </c>
      <c r="Q3650" s="8">
        <f t="shared" si="338"/>
        <v>41887.292187500003</v>
      </c>
      <c r="R3650" s="8">
        <f t="shared" si="339"/>
        <v>41917.292187500003</v>
      </c>
      <c r="S3650" t="str">
        <f t="shared" si="340"/>
        <v>theater</v>
      </c>
      <c r="T3650" t="str">
        <f t="shared" si="341"/>
        <v>plays</v>
      </c>
    </row>
    <row r="3651" spans="1:20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342">ROUND(E3651/D3651*100,0)</f>
        <v>104</v>
      </c>
      <c r="P3651">
        <f t="shared" ref="P3651:P3714" si="343">ROUND(E3651/L3651,2)</f>
        <v>97.5</v>
      </c>
      <c r="Q3651" s="8">
        <f t="shared" ref="Q3651:Q3714" si="344">(((J3651/60)/60)/24)+DATE(1970,1,1)</f>
        <v>41780.712893518517</v>
      </c>
      <c r="R3651" s="8">
        <f t="shared" ref="R3651:R3714" si="345">(((I3651/60)/60)/24)+DATE(1970,1,1)</f>
        <v>41806.712893518517</v>
      </c>
      <c r="S3651" t="str">
        <f t="shared" ref="S3651:S3714" si="346">LEFT(N3651,SEARCH("/",N3651)-1)</f>
        <v>theater</v>
      </c>
      <c r="T3651" t="str">
        <f t="shared" ref="T3651:T3714" si="347">RIGHT(N3651,LEN(N3651)-SEARCH("/",N3651))</f>
        <v>plays</v>
      </c>
    </row>
    <row r="3652" spans="1:20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342"/>
        <v>100</v>
      </c>
      <c r="P3652">
        <f t="shared" si="343"/>
        <v>29.41</v>
      </c>
      <c r="Q3652" s="8">
        <f t="shared" si="344"/>
        <v>42381.478981481487</v>
      </c>
      <c r="R3652" s="8">
        <f t="shared" si="345"/>
        <v>42402.478981481487</v>
      </c>
      <c r="S3652" t="str">
        <f t="shared" si="346"/>
        <v>theater</v>
      </c>
      <c r="T3652" t="str">
        <f t="shared" si="347"/>
        <v>plays</v>
      </c>
    </row>
    <row r="3653" spans="1:20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342"/>
        <v>104</v>
      </c>
      <c r="P3653">
        <f t="shared" si="343"/>
        <v>57.78</v>
      </c>
      <c r="Q3653" s="8">
        <f t="shared" si="344"/>
        <v>41828.646319444444</v>
      </c>
      <c r="R3653" s="8">
        <f t="shared" si="345"/>
        <v>41861.665972222225</v>
      </c>
      <c r="S3653" t="str">
        <f t="shared" si="346"/>
        <v>theater</v>
      </c>
      <c r="T3653" t="str">
        <f t="shared" si="347"/>
        <v>plays</v>
      </c>
    </row>
    <row r="3654" spans="1:20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342"/>
        <v>251</v>
      </c>
      <c r="P3654">
        <f t="shared" si="343"/>
        <v>44.24</v>
      </c>
      <c r="Q3654" s="8">
        <f t="shared" si="344"/>
        <v>42596.644699074073</v>
      </c>
      <c r="R3654" s="8">
        <f t="shared" si="345"/>
        <v>42607.165972222225</v>
      </c>
      <c r="S3654" t="str">
        <f t="shared" si="346"/>
        <v>theater</v>
      </c>
      <c r="T3654" t="str">
        <f t="shared" si="347"/>
        <v>plays</v>
      </c>
    </row>
    <row r="3655" spans="1:20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342"/>
        <v>101</v>
      </c>
      <c r="P3655">
        <f t="shared" si="343"/>
        <v>60.91</v>
      </c>
      <c r="Q3655" s="8">
        <f t="shared" si="344"/>
        <v>42191.363506944443</v>
      </c>
      <c r="R3655" s="8">
        <f t="shared" si="345"/>
        <v>42221.363506944443</v>
      </c>
      <c r="S3655" t="str">
        <f t="shared" si="346"/>
        <v>theater</v>
      </c>
      <c r="T3655" t="str">
        <f t="shared" si="347"/>
        <v>plays</v>
      </c>
    </row>
    <row r="3656" spans="1:20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342"/>
        <v>174</v>
      </c>
      <c r="P3656">
        <f t="shared" si="343"/>
        <v>68.84</v>
      </c>
      <c r="Q3656" s="8">
        <f t="shared" si="344"/>
        <v>42440.416504629626</v>
      </c>
      <c r="R3656" s="8">
        <f t="shared" si="345"/>
        <v>42463.708333333328</v>
      </c>
      <c r="S3656" t="str">
        <f t="shared" si="346"/>
        <v>theater</v>
      </c>
      <c r="T3656" t="str">
        <f t="shared" si="347"/>
        <v>plays</v>
      </c>
    </row>
    <row r="3657" spans="1:20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342"/>
        <v>116</v>
      </c>
      <c r="P3657">
        <f t="shared" si="343"/>
        <v>73.58</v>
      </c>
      <c r="Q3657" s="8">
        <f t="shared" si="344"/>
        <v>42173.803217592591</v>
      </c>
      <c r="R3657" s="8">
        <f t="shared" si="345"/>
        <v>42203.290972222225</v>
      </c>
      <c r="S3657" t="str">
        <f t="shared" si="346"/>
        <v>theater</v>
      </c>
      <c r="T3657" t="str">
        <f t="shared" si="347"/>
        <v>plays</v>
      </c>
    </row>
    <row r="3658" spans="1:20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342"/>
        <v>106</v>
      </c>
      <c r="P3658">
        <f t="shared" si="343"/>
        <v>115.02</v>
      </c>
      <c r="Q3658" s="8">
        <f t="shared" si="344"/>
        <v>42737.910138888896</v>
      </c>
      <c r="R3658" s="8">
        <f t="shared" si="345"/>
        <v>42767.957638888889</v>
      </c>
      <c r="S3658" t="str">
        <f t="shared" si="346"/>
        <v>theater</v>
      </c>
      <c r="T3658" t="str">
        <f t="shared" si="347"/>
        <v>plays</v>
      </c>
    </row>
    <row r="3659" spans="1:20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342"/>
        <v>111</v>
      </c>
      <c r="P3659">
        <f t="shared" si="343"/>
        <v>110.75</v>
      </c>
      <c r="Q3659" s="8">
        <f t="shared" si="344"/>
        <v>42499.629849537043</v>
      </c>
      <c r="R3659" s="8">
        <f t="shared" si="345"/>
        <v>42522.904166666667</v>
      </c>
      <c r="S3659" t="str">
        <f t="shared" si="346"/>
        <v>theater</v>
      </c>
      <c r="T3659" t="str">
        <f t="shared" si="347"/>
        <v>plays</v>
      </c>
    </row>
    <row r="3660" spans="1:20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342"/>
        <v>101</v>
      </c>
      <c r="P3660">
        <f t="shared" si="343"/>
        <v>75.5</v>
      </c>
      <c r="Q3660" s="8">
        <f t="shared" si="344"/>
        <v>41775.858564814815</v>
      </c>
      <c r="R3660" s="8">
        <f t="shared" si="345"/>
        <v>41822.165972222225</v>
      </c>
      <c r="S3660" t="str">
        <f t="shared" si="346"/>
        <v>theater</v>
      </c>
      <c r="T3660" t="str">
        <f t="shared" si="347"/>
        <v>plays</v>
      </c>
    </row>
    <row r="3661" spans="1:20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342"/>
        <v>102</v>
      </c>
      <c r="P3661">
        <f t="shared" si="343"/>
        <v>235.46</v>
      </c>
      <c r="Q3661" s="8">
        <f t="shared" si="344"/>
        <v>42055.277199074073</v>
      </c>
      <c r="R3661" s="8">
        <f t="shared" si="345"/>
        <v>42082.610416666663</v>
      </c>
      <c r="S3661" t="str">
        <f t="shared" si="346"/>
        <v>theater</v>
      </c>
      <c r="T3661" t="str">
        <f t="shared" si="347"/>
        <v>plays</v>
      </c>
    </row>
    <row r="3662" spans="1:20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342"/>
        <v>100</v>
      </c>
      <c r="P3662">
        <f t="shared" si="343"/>
        <v>11.36</v>
      </c>
      <c r="Q3662" s="8">
        <f t="shared" si="344"/>
        <v>41971.881076388891</v>
      </c>
      <c r="R3662" s="8">
        <f t="shared" si="345"/>
        <v>41996.881076388891</v>
      </c>
      <c r="S3662" t="str">
        <f t="shared" si="346"/>
        <v>theater</v>
      </c>
      <c r="T3662" t="str">
        <f t="shared" si="347"/>
        <v>plays</v>
      </c>
    </row>
    <row r="3663" spans="1:20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342"/>
        <v>111</v>
      </c>
      <c r="P3663">
        <f t="shared" si="343"/>
        <v>92.5</v>
      </c>
      <c r="Q3663" s="8">
        <f t="shared" si="344"/>
        <v>42447.896666666667</v>
      </c>
      <c r="R3663" s="8">
        <f t="shared" si="345"/>
        <v>42470.166666666672</v>
      </c>
      <c r="S3663" t="str">
        <f t="shared" si="346"/>
        <v>theater</v>
      </c>
      <c r="T3663" t="str">
        <f t="shared" si="347"/>
        <v>plays</v>
      </c>
    </row>
    <row r="3664" spans="1:20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342"/>
        <v>101</v>
      </c>
      <c r="P3664">
        <f t="shared" si="343"/>
        <v>202.85</v>
      </c>
      <c r="Q3664" s="8">
        <f t="shared" si="344"/>
        <v>42064.220069444447</v>
      </c>
      <c r="R3664" s="8">
        <f t="shared" si="345"/>
        <v>42094.178402777776</v>
      </c>
      <c r="S3664" t="str">
        <f t="shared" si="346"/>
        <v>theater</v>
      </c>
      <c r="T3664" t="str">
        <f t="shared" si="347"/>
        <v>plays</v>
      </c>
    </row>
    <row r="3665" spans="1:20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342"/>
        <v>104</v>
      </c>
      <c r="P3665">
        <f t="shared" si="343"/>
        <v>26</v>
      </c>
      <c r="Q3665" s="8">
        <f t="shared" si="344"/>
        <v>42665.451736111107</v>
      </c>
      <c r="R3665" s="8">
        <f t="shared" si="345"/>
        <v>42725.493402777778</v>
      </c>
      <c r="S3665" t="str">
        <f t="shared" si="346"/>
        <v>theater</v>
      </c>
      <c r="T3665" t="str">
        <f t="shared" si="347"/>
        <v>plays</v>
      </c>
    </row>
    <row r="3666" spans="1:20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342"/>
        <v>109</v>
      </c>
      <c r="P3666">
        <f t="shared" si="343"/>
        <v>46.05</v>
      </c>
      <c r="Q3666" s="8">
        <f t="shared" si="344"/>
        <v>42523.248715277776</v>
      </c>
      <c r="R3666" s="8">
        <f t="shared" si="345"/>
        <v>42537.248715277776</v>
      </c>
      <c r="S3666" t="str">
        <f t="shared" si="346"/>
        <v>theater</v>
      </c>
      <c r="T3666" t="str">
        <f t="shared" si="347"/>
        <v>plays</v>
      </c>
    </row>
    <row r="3667" spans="1:20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342"/>
        <v>115</v>
      </c>
      <c r="P3667">
        <f t="shared" si="343"/>
        <v>51</v>
      </c>
      <c r="Q3667" s="8">
        <f t="shared" si="344"/>
        <v>42294.808124999996</v>
      </c>
      <c r="R3667" s="8">
        <f t="shared" si="345"/>
        <v>42305.829166666663</v>
      </c>
      <c r="S3667" t="str">
        <f t="shared" si="346"/>
        <v>theater</v>
      </c>
      <c r="T3667" t="str">
        <f t="shared" si="347"/>
        <v>plays</v>
      </c>
    </row>
    <row r="3668" spans="1:20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342"/>
        <v>100</v>
      </c>
      <c r="P3668">
        <f t="shared" si="343"/>
        <v>31.58</v>
      </c>
      <c r="Q3668" s="8">
        <f t="shared" si="344"/>
        <v>41822.90488425926</v>
      </c>
      <c r="R3668" s="8">
        <f t="shared" si="345"/>
        <v>41844.291666666664</v>
      </c>
      <c r="S3668" t="str">
        <f t="shared" si="346"/>
        <v>theater</v>
      </c>
      <c r="T3668" t="str">
        <f t="shared" si="347"/>
        <v>plays</v>
      </c>
    </row>
    <row r="3669" spans="1:20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342"/>
        <v>103</v>
      </c>
      <c r="P3669">
        <f t="shared" si="343"/>
        <v>53.36</v>
      </c>
      <c r="Q3669" s="8">
        <f t="shared" si="344"/>
        <v>42173.970127314817</v>
      </c>
      <c r="R3669" s="8">
        <f t="shared" si="345"/>
        <v>42203.970127314817</v>
      </c>
      <c r="S3669" t="str">
        <f t="shared" si="346"/>
        <v>theater</v>
      </c>
      <c r="T3669" t="str">
        <f t="shared" si="347"/>
        <v>plays</v>
      </c>
    </row>
    <row r="3670" spans="1:20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342"/>
        <v>104</v>
      </c>
      <c r="P3670">
        <f t="shared" si="343"/>
        <v>36.96</v>
      </c>
      <c r="Q3670" s="8">
        <f t="shared" si="344"/>
        <v>42185.556157407409</v>
      </c>
      <c r="R3670" s="8">
        <f t="shared" si="345"/>
        <v>42208.772916666669</v>
      </c>
      <c r="S3670" t="str">
        <f t="shared" si="346"/>
        <v>theater</v>
      </c>
      <c r="T3670" t="str">
        <f t="shared" si="347"/>
        <v>plays</v>
      </c>
    </row>
    <row r="3671" spans="1:20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342"/>
        <v>138</v>
      </c>
      <c r="P3671">
        <f t="shared" si="343"/>
        <v>81.290000000000006</v>
      </c>
      <c r="Q3671" s="8">
        <f t="shared" si="344"/>
        <v>42136.675196759257</v>
      </c>
      <c r="R3671" s="8">
        <f t="shared" si="345"/>
        <v>42166.675196759257</v>
      </c>
      <c r="S3671" t="str">
        <f t="shared" si="346"/>
        <v>theater</v>
      </c>
      <c r="T3671" t="str">
        <f t="shared" si="347"/>
        <v>plays</v>
      </c>
    </row>
    <row r="3672" spans="1:20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342"/>
        <v>110</v>
      </c>
      <c r="P3672">
        <f t="shared" si="343"/>
        <v>20.079999999999998</v>
      </c>
      <c r="Q3672" s="8">
        <f t="shared" si="344"/>
        <v>42142.514016203699</v>
      </c>
      <c r="R3672" s="8">
        <f t="shared" si="345"/>
        <v>42155.958333333328</v>
      </c>
      <c r="S3672" t="str">
        <f t="shared" si="346"/>
        <v>theater</v>
      </c>
      <c r="T3672" t="str">
        <f t="shared" si="347"/>
        <v>plays</v>
      </c>
    </row>
    <row r="3673" spans="1:20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342"/>
        <v>101</v>
      </c>
      <c r="P3673">
        <f t="shared" si="343"/>
        <v>88.25</v>
      </c>
      <c r="Q3673" s="8">
        <f t="shared" si="344"/>
        <v>41820.62809027778</v>
      </c>
      <c r="R3673" s="8">
        <f t="shared" si="345"/>
        <v>41841.165972222225</v>
      </c>
      <c r="S3673" t="str">
        <f t="shared" si="346"/>
        <v>theater</v>
      </c>
      <c r="T3673" t="str">
        <f t="shared" si="347"/>
        <v>plays</v>
      </c>
    </row>
    <row r="3674" spans="1:20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342"/>
        <v>102</v>
      </c>
      <c r="P3674">
        <f t="shared" si="343"/>
        <v>53.44</v>
      </c>
      <c r="Q3674" s="8">
        <f t="shared" si="344"/>
        <v>41878.946574074071</v>
      </c>
      <c r="R3674" s="8">
        <f t="shared" si="345"/>
        <v>41908.946574074071</v>
      </c>
      <c r="S3674" t="str">
        <f t="shared" si="346"/>
        <v>theater</v>
      </c>
      <c r="T3674" t="str">
        <f t="shared" si="347"/>
        <v>plays</v>
      </c>
    </row>
    <row r="3675" spans="1:20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342"/>
        <v>114</v>
      </c>
      <c r="P3675">
        <f t="shared" si="343"/>
        <v>39.869999999999997</v>
      </c>
      <c r="Q3675" s="8">
        <f t="shared" si="344"/>
        <v>41914.295104166667</v>
      </c>
      <c r="R3675" s="8">
        <f t="shared" si="345"/>
        <v>41948.536111111112</v>
      </c>
      <c r="S3675" t="str">
        <f t="shared" si="346"/>
        <v>theater</v>
      </c>
      <c r="T3675" t="str">
        <f t="shared" si="347"/>
        <v>plays</v>
      </c>
    </row>
    <row r="3676" spans="1:20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342"/>
        <v>100</v>
      </c>
      <c r="P3676">
        <f t="shared" si="343"/>
        <v>145.16</v>
      </c>
      <c r="Q3676" s="8">
        <f t="shared" si="344"/>
        <v>42556.873020833329</v>
      </c>
      <c r="R3676" s="8">
        <f t="shared" si="345"/>
        <v>42616.873020833329</v>
      </c>
      <c r="S3676" t="str">
        <f t="shared" si="346"/>
        <v>theater</v>
      </c>
      <c r="T3676" t="str">
        <f t="shared" si="347"/>
        <v>plays</v>
      </c>
    </row>
    <row r="3677" spans="1:20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342"/>
        <v>140</v>
      </c>
      <c r="P3677">
        <f t="shared" si="343"/>
        <v>23.33</v>
      </c>
      <c r="Q3677" s="8">
        <f t="shared" si="344"/>
        <v>42493.597013888888</v>
      </c>
      <c r="R3677" s="8">
        <f t="shared" si="345"/>
        <v>42505.958333333328</v>
      </c>
      <c r="S3677" t="str">
        <f t="shared" si="346"/>
        <v>theater</v>
      </c>
      <c r="T3677" t="str">
        <f t="shared" si="347"/>
        <v>plays</v>
      </c>
    </row>
    <row r="3678" spans="1:20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342"/>
        <v>129</v>
      </c>
      <c r="P3678">
        <f t="shared" si="343"/>
        <v>64.38</v>
      </c>
      <c r="Q3678" s="8">
        <f t="shared" si="344"/>
        <v>41876.815787037034</v>
      </c>
      <c r="R3678" s="8">
        <f t="shared" si="345"/>
        <v>41894.815787037034</v>
      </c>
      <c r="S3678" t="str">
        <f t="shared" si="346"/>
        <v>theater</v>
      </c>
      <c r="T3678" t="str">
        <f t="shared" si="347"/>
        <v>plays</v>
      </c>
    </row>
    <row r="3679" spans="1:20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342"/>
        <v>103</v>
      </c>
      <c r="P3679">
        <f t="shared" si="343"/>
        <v>62.05</v>
      </c>
      <c r="Q3679" s="8">
        <f t="shared" si="344"/>
        <v>41802.574282407404</v>
      </c>
      <c r="R3679" s="8">
        <f t="shared" si="345"/>
        <v>41823.165972222225</v>
      </c>
      <c r="S3679" t="str">
        <f t="shared" si="346"/>
        <v>theater</v>
      </c>
      <c r="T3679" t="str">
        <f t="shared" si="347"/>
        <v>plays</v>
      </c>
    </row>
    <row r="3680" spans="1:20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342"/>
        <v>103</v>
      </c>
      <c r="P3680">
        <f t="shared" si="343"/>
        <v>66.13</v>
      </c>
      <c r="Q3680" s="8">
        <f t="shared" si="344"/>
        <v>42120.531226851846</v>
      </c>
      <c r="R3680" s="8">
        <f t="shared" si="345"/>
        <v>42155.531226851846</v>
      </c>
      <c r="S3680" t="str">
        <f t="shared" si="346"/>
        <v>theater</v>
      </c>
      <c r="T3680" t="str">
        <f t="shared" si="347"/>
        <v>plays</v>
      </c>
    </row>
    <row r="3681" spans="1:20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342"/>
        <v>110</v>
      </c>
      <c r="P3681">
        <f t="shared" si="343"/>
        <v>73.400000000000006</v>
      </c>
      <c r="Q3681" s="8">
        <f t="shared" si="344"/>
        <v>41786.761354166665</v>
      </c>
      <c r="R3681" s="8">
        <f t="shared" si="345"/>
        <v>41821.207638888889</v>
      </c>
      <c r="S3681" t="str">
        <f t="shared" si="346"/>
        <v>theater</v>
      </c>
      <c r="T3681" t="str">
        <f t="shared" si="347"/>
        <v>plays</v>
      </c>
    </row>
    <row r="3682" spans="1:20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342"/>
        <v>113</v>
      </c>
      <c r="P3682">
        <f t="shared" si="343"/>
        <v>99.5</v>
      </c>
      <c r="Q3682" s="8">
        <f t="shared" si="344"/>
        <v>42627.454097222217</v>
      </c>
      <c r="R3682" s="8">
        <f t="shared" si="345"/>
        <v>42648.454097222217</v>
      </c>
      <c r="S3682" t="str">
        <f t="shared" si="346"/>
        <v>theater</v>
      </c>
      <c r="T3682" t="str">
        <f t="shared" si="347"/>
        <v>plays</v>
      </c>
    </row>
    <row r="3683" spans="1:20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342"/>
        <v>112</v>
      </c>
      <c r="P3683">
        <f t="shared" si="343"/>
        <v>62.17</v>
      </c>
      <c r="Q3683" s="8">
        <f t="shared" si="344"/>
        <v>42374.651504629626</v>
      </c>
      <c r="R3683" s="8">
        <f t="shared" si="345"/>
        <v>42384.651504629626</v>
      </c>
      <c r="S3683" t="str">
        <f t="shared" si="346"/>
        <v>theater</v>
      </c>
      <c r="T3683" t="str">
        <f t="shared" si="347"/>
        <v>plays</v>
      </c>
    </row>
    <row r="3684" spans="1:20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342"/>
        <v>139</v>
      </c>
      <c r="P3684">
        <f t="shared" si="343"/>
        <v>62.33</v>
      </c>
      <c r="Q3684" s="8">
        <f t="shared" si="344"/>
        <v>41772.685393518521</v>
      </c>
      <c r="R3684" s="8">
        <f t="shared" si="345"/>
        <v>41806.290972222225</v>
      </c>
      <c r="S3684" t="str">
        <f t="shared" si="346"/>
        <v>theater</v>
      </c>
      <c r="T3684" t="str">
        <f t="shared" si="347"/>
        <v>plays</v>
      </c>
    </row>
    <row r="3685" spans="1:20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342"/>
        <v>111</v>
      </c>
      <c r="P3685">
        <f t="shared" si="343"/>
        <v>58.79</v>
      </c>
      <c r="Q3685" s="8">
        <f t="shared" si="344"/>
        <v>42633.116851851853</v>
      </c>
      <c r="R3685" s="8">
        <f t="shared" si="345"/>
        <v>42663.116851851853</v>
      </c>
      <c r="S3685" t="str">
        <f t="shared" si="346"/>
        <v>theater</v>
      </c>
      <c r="T3685" t="str">
        <f t="shared" si="347"/>
        <v>plays</v>
      </c>
    </row>
    <row r="3686" spans="1:20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342"/>
        <v>139</v>
      </c>
      <c r="P3686">
        <f t="shared" si="343"/>
        <v>45.35</v>
      </c>
      <c r="Q3686" s="8">
        <f t="shared" si="344"/>
        <v>42219.180393518516</v>
      </c>
      <c r="R3686" s="8">
        <f t="shared" si="345"/>
        <v>42249.180393518516</v>
      </c>
      <c r="S3686" t="str">
        <f t="shared" si="346"/>
        <v>theater</v>
      </c>
      <c r="T3686" t="str">
        <f t="shared" si="347"/>
        <v>plays</v>
      </c>
    </row>
    <row r="3687" spans="1:20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342"/>
        <v>106</v>
      </c>
      <c r="P3687">
        <f t="shared" si="343"/>
        <v>41.94</v>
      </c>
      <c r="Q3687" s="8">
        <f t="shared" si="344"/>
        <v>41753.593275462961</v>
      </c>
      <c r="R3687" s="8">
        <f t="shared" si="345"/>
        <v>41778.875</v>
      </c>
      <c r="S3687" t="str">
        <f t="shared" si="346"/>
        <v>theater</v>
      </c>
      <c r="T3687" t="str">
        <f t="shared" si="347"/>
        <v>plays</v>
      </c>
    </row>
    <row r="3688" spans="1:20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342"/>
        <v>101</v>
      </c>
      <c r="P3688">
        <f t="shared" si="343"/>
        <v>59.17</v>
      </c>
      <c r="Q3688" s="8">
        <f t="shared" si="344"/>
        <v>42230.662731481483</v>
      </c>
      <c r="R3688" s="8">
        <f t="shared" si="345"/>
        <v>42245.165972222225</v>
      </c>
      <c r="S3688" t="str">
        <f t="shared" si="346"/>
        <v>theater</v>
      </c>
      <c r="T3688" t="str">
        <f t="shared" si="347"/>
        <v>plays</v>
      </c>
    </row>
    <row r="3689" spans="1:20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342"/>
        <v>100</v>
      </c>
      <c r="P3689">
        <f t="shared" si="343"/>
        <v>200.49</v>
      </c>
      <c r="Q3689" s="8">
        <f t="shared" si="344"/>
        <v>41787.218229166669</v>
      </c>
      <c r="R3689" s="8">
        <f t="shared" si="345"/>
        <v>41817.218229166669</v>
      </c>
      <c r="S3689" t="str">
        <f t="shared" si="346"/>
        <v>theater</v>
      </c>
      <c r="T3689" t="str">
        <f t="shared" si="347"/>
        <v>plays</v>
      </c>
    </row>
    <row r="3690" spans="1:20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342"/>
        <v>109</v>
      </c>
      <c r="P3690">
        <f t="shared" si="343"/>
        <v>83.97</v>
      </c>
      <c r="Q3690" s="8">
        <f t="shared" si="344"/>
        <v>41829.787083333329</v>
      </c>
      <c r="R3690" s="8">
        <f t="shared" si="345"/>
        <v>41859.787083333329</v>
      </c>
      <c r="S3690" t="str">
        <f t="shared" si="346"/>
        <v>theater</v>
      </c>
      <c r="T3690" t="str">
        <f t="shared" si="347"/>
        <v>plays</v>
      </c>
    </row>
    <row r="3691" spans="1:20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342"/>
        <v>118</v>
      </c>
      <c r="P3691">
        <f t="shared" si="343"/>
        <v>57.26</v>
      </c>
      <c r="Q3691" s="8">
        <f t="shared" si="344"/>
        <v>42147.826840277776</v>
      </c>
      <c r="R3691" s="8">
        <f t="shared" si="345"/>
        <v>42176.934027777781</v>
      </c>
      <c r="S3691" t="str">
        <f t="shared" si="346"/>
        <v>theater</v>
      </c>
      <c r="T3691" t="str">
        <f t="shared" si="347"/>
        <v>plays</v>
      </c>
    </row>
    <row r="3692" spans="1:20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342"/>
        <v>120</v>
      </c>
      <c r="P3692">
        <f t="shared" si="343"/>
        <v>58.06</v>
      </c>
      <c r="Q3692" s="8">
        <f t="shared" si="344"/>
        <v>41940.598182870373</v>
      </c>
      <c r="R3692" s="8">
        <f t="shared" si="345"/>
        <v>41970.639849537038</v>
      </c>
      <c r="S3692" t="str">
        <f t="shared" si="346"/>
        <v>theater</v>
      </c>
      <c r="T3692" t="str">
        <f t="shared" si="347"/>
        <v>plays</v>
      </c>
    </row>
    <row r="3693" spans="1:20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342"/>
        <v>128</v>
      </c>
      <c r="P3693">
        <f t="shared" si="343"/>
        <v>186.8</v>
      </c>
      <c r="Q3693" s="8">
        <f t="shared" si="344"/>
        <v>42020.700567129628</v>
      </c>
      <c r="R3693" s="8">
        <f t="shared" si="345"/>
        <v>42065.207638888889</v>
      </c>
      <c r="S3693" t="str">
        <f t="shared" si="346"/>
        <v>theater</v>
      </c>
      <c r="T3693" t="str">
        <f t="shared" si="347"/>
        <v>plays</v>
      </c>
    </row>
    <row r="3694" spans="1:20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342"/>
        <v>126</v>
      </c>
      <c r="P3694">
        <f t="shared" si="343"/>
        <v>74.12</v>
      </c>
      <c r="Q3694" s="8">
        <f t="shared" si="344"/>
        <v>41891.96503472222</v>
      </c>
      <c r="R3694" s="8">
        <f t="shared" si="345"/>
        <v>41901</v>
      </c>
      <c r="S3694" t="str">
        <f t="shared" si="346"/>
        <v>theater</v>
      </c>
      <c r="T3694" t="str">
        <f t="shared" si="347"/>
        <v>plays</v>
      </c>
    </row>
    <row r="3695" spans="1:20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342"/>
        <v>129</v>
      </c>
      <c r="P3695">
        <f t="shared" si="343"/>
        <v>30.71</v>
      </c>
      <c r="Q3695" s="8">
        <f t="shared" si="344"/>
        <v>42309.191307870366</v>
      </c>
      <c r="R3695" s="8">
        <f t="shared" si="345"/>
        <v>42338.9375</v>
      </c>
      <c r="S3695" t="str">
        <f t="shared" si="346"/>
        <v>theater</v>
      </c>
      <c r="T3695" t="str">
        <f t="shared" si="347"/>
        <v>plays</v>
      </c>
    </row>
    <row r="3696" spans="1:20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342"/>
        <v>107</v>
      </c>
      <c r="P3696">
        <f t="shared" si="343"/>
        <v>62.67</v>
      </c>
      <c r="Q3696" s="8">
        <f t="shared" si="344"/>
        <v>42490.133877314816</v>
      </c>
      <c r="R3696" s="8">
        <f t="shared" si="345"/>
        <v>42527.083333333328</v>
      </c>
      <c r="S3696" t="str">
        <f t="shared" si="346"/>
        <v>theater</v>
      </c>
      <c r="T3696" t="str">
        <f t="shared" si="347"/>
        <v>plays</v>
      </c>
    </row>
    <row r="3697" spans="1:20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342"/>
        <v>100</v>
      </c>
      <c r="P3697">
        <f t="shared" si="343"/>
        <v>121.36</v>
      </c>
      <c r="Q3697" s="8">
        <f t="shared" si="344"/>
        <v>41995.870486111111</v>
      </c>
      <c r="R3697" s="8">
        <f t="shared" si="345"/>
        <v>42015.870486111111</v>
      </c>
      <c r="S3697" t="str">
        <f t="shared" si="346"/>
        <v>theater</v>
      </c>
      <c r="T3697" t="str">
        <f t="shared" si="347"/>
        <v>plays</v>
      </c>
    </row>
    <row r="3698" spans="1:20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342"/>
        <v>155</v>
      </c>
      <c r="P3698">
        <f t="shared" si="343"/>
        <v>39.74</v>
      </c>
      <c r="Q3698" s="8">
        <f t="shared" si="344"/>
        <v>41988.617083333331</v>
      </c>
      <c r="R3698" s="8">
        <f t="shared" si="345"/>
        <v>42048.617083333331</v>
      </c>
      <c r="S3698" t="str">
        <f t="shared" si="346"/>
        <v>theater</v>
      </c>
      <c r="T3698" t="str">
        <f t="shared" si="347"/>
        <v>plays</v>
      </c>
    </row>
    <row r="3699" spans="1:20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342"/>
        <v>108</v>
      </c>
      <c r="P3699">
        <f t="shared" si="343"/>
        <v>72</v>
      </c>
      <c r="Q3699" s="8">
        <f t="shared" si="344"/>
        <v>42479.465833333335</v>
      </c>
      <c r="R3699" s="8">
        <f t="shared" si="345"/>
        <v>42500.465833333335</v>
      </c>
      <c r="S3699" t="str">
        <f t="shared" si="346"/>
        <v>theater</v>
      </c>
      <c r="T3699" t="str">
        <f t="shared" si="347"/>
        <v>plays</v>
      </c>
    </row>
    <row r="3700" spans="1:20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342"/>
        <v>111</v>
      </c>
      <c r="P3700">
        <f t="shared" si="343"/>
        <v>40.630000000000003</v>
      </c>
      <c r="Q3700" s="8">
        <f t="shared" si="344"/>
        <v>42401.806562500002</v>
      </c>
      <c r="R3700" s="8">
        <f t="shared" si="345"/>
        <v>42431.806562500002</v>
      </c>
      <c r="S3700" t="str">
        <f t="shared" si="346"/>
        <v>theater</v>
      </c>
      <c r="T3700" t="str">
        <f t="shared" si="347"/>
        <v>plays</v>
      </c>
    </row>
    <row r="3701" spans="1:20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342"/>
        <v>101</v>
      </c>
      <c r="P3701">
        <f t="shared" si="343"/>
        <v>63</v>
      </c>
      <c r="Q3701" s="8">
        <f t="shared" si="344"/>
        <v>41897.602037037039</v>
      </c>
      <c r="R3701" s="8">
        <f t="shared" si="345"/>
        <v>41927.602037037039</v>
      </c>
      <c r="S3701" t="str">
        <f t="shared" si="346"/>
        <v>theater</v>
      </c>
      <c r="T3701" t="str">
        <f t="shared" si="347"/>
        <v>plays</v>
      </c>
    </row>
    <row r="3702" spans="1:20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342"/>
        <v>121</v>
      </c>
      <c r="P3702">
        <f t="shared" si="343"/>
        <v>33.67</v>
      </c>
      <c r="Q3702" s="8">
        <f t="shared" si="344"/>
        <v>41882.585648148146</v>
      </c>
      <c r="R3702" s="8">
        <f t="shared" si="345"/>
        <v>41912.666666666664</v>
      </c>
      <c r="S3702" t="str">
        <f t="shared" si="346"/>
        <v>theater</v>
      </c>
      <c r="T3702" t="str">
        <f t="shared" si="347"/>
        <v>plays</v>
      </c>
    </row>
    <row r="3703" spans="1:20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342"/>
        <v>100</v>
      </c>
      <c r="P3703">
        <f t="shared" si="343"/>
        <v>38.590000000000003</v>
      </c>
      <c r="Q3703" s="8">
        <f t="shared" si="344"/>
        <v>42129.541585648149</v>
      </c>
      <c r="R3703" s="8">
        <f t="shared" si="345"/>
        <v>42159.541585648149</v>
      </c>
      <c r="S3703" t="str">
        <f t="shared" si="346"/>
        <v>theater</v>
      </c>
      <c r="T3703" t="str">
        <f t="shared" si="347"/>
        <v>plays</v>
      </c>
    </row>
    <row r="3704" spans="1:20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342"/>
        <v>109</v>
      </c>
      <c r="P3704">
        <f t="shared" si="343"/>
        <v>155.94999999999999</v>
      </c>
      <c r="Q3704" s="8">
        <f t="shared" si="344"/>
        <v>42524.53800925926</v>
      </c>
      <c r="R3704" s="8">
        <f t="shared" si="345"/>
        <v>42561.957638888889</v>
      </c>
      <c r="S3704" t="str">
        <f t="shared" si="346"/>
        <v>theater</v>
      </c>
      <c r="T3704" t="str">
        <f t="shared" si="347"/>
        <v>plays</v>
      </c>
    </row>
    <row r="3705" spans="1:20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342"/>
        <v>123</v>
      </c>
      <c r="P3705">
        <f t="shared" si="343"/>
        <v>43.2</v>
      </c>
      <c r="Q3705" s="8">
        <f t="shared" si="344"/>
        <v>42556.504490740743</v>
      </c>
      <c r="R3705" s="8">
        <f t="shared" si="345"/>
        <v>42595.290972222225</v>
      </c>
      <c r="S3705" t="str">
        <f t="shared" si="346"/>
        <v>theater</v>
      </c>
      <c r="T3705" t="str">
        <f t="shared" si="347"/>
        <v>plays</v>
      </c>
    </row>
    <row r="3706" spans="1:20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342"/>
        <v>136</v>
      </c>
      <c r="P3706">
        <f t="shared" si="343"/>
        <v>15.15</v>
      </c>
      <c r="Q3706" s="8">
        <f t="shared" si="344"/>
        <v>42461.689745370371</v>
      </c>
      <c r="R3706" s="8">
        <f t="shared" si="345"/>
        <v>42521.689745370371</v>
      </c>
      <c r="S3706" t="str">
        <f t="shared" si="346"/>
        <v>theater</v>
      </c>
      <c r="T3706" t="str">
        <f t="shared" si="347"/>
        <v>plays</v>
      </c>
    </row>
    <row r="3707" spans="1:20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342"/>
        <v>103</v>
      </c>
      <c r="P3707">
        <f t="shared" si="343"/>
        <v>83.57</v>
      </c>
      <c r="Q3707" s="8">
        <f t="shared" si="344"/>
        <v>41792.542986111112</v>
      </c>
      <c r="R3707" s="8">
        <f t="shared" si="345"/>
        <v>41813.75</v>
      </c>
      <c r="S3707" t="str">
        <f t="shared" si="346"/>
        <v>theater</v>
      </c>
      <c r="T3707" t="str">
        <f t="shared" si="347"/>
        <v>plays</v>
      </c>
    </row>
    <row r="3708" spans="1:20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342"/>
        <v>121</v>
      </c>
      <c r="P3708">
        <f t="shared" si="343"/>
        <v>140</v>
      </c>
      <c r="Q3708" s="8">
        <f t="shared" si="344"/>
        <v>41879.913761574076</v>
      </c>
      <c r="R3708" s="8">
        <f t="shared" si="345"/>
        <v>41894.913761574076</v>
      </c>
      <c r="S3708" t="str">
        <f t="shared" si="346"/>
        <v>theater</v>
      </c>
      <c r="T3708" t="str">
        <f t="shared" si="347"/>
        <v>plays</v>
      </c>
    </row>
    <row r="3709" spans="1:20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342"/>
        <v>186</v>
      </c>
      <c r="P3709">
        <f t="shared" si="343"/>
        <v>80.87</v>
      </c>
      <c r="Q3709" s="8">
        <f t="shared" si="344"/>
        <v>42552.048356481479</v>
      </c>
      <c r="R3709" s="8">
        <f t="shared" si="345"/>
        <v>42573.226388888885</v>
      </c>
      <c r="S3709" t="str">
        <f t="shared" si="346"/>
        <v>theater</v>
      </c>
      <c r="T3709" t="str">
        <f t="shared" si="347"/>
        <v>plays</v>
      </c>
    </row>
    <row r="3710" spans="1:20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342"/>
        <v>300</v>
      </c>
      <c r="P3710">
        <f t="shared" si="343"/>
        <v>53.85</v>
      </c>
      <c r="Q3710" s="8">
        <f t="shared" si="344"/>
        <v>41810.142199074071</v>
      </c>
      <c r="R3710" s="8">
        <f t="shared" si="345"/>
        <v>41824.142199074071</v>
      </c>
      <c r="S3710" t="str">
        <f t="shared" si="346"/>
        <v>theater</v>
      </c>
      <c r="T3710" t="str">
        <f t="shared" si="347"/>
        <v>plays</v>
      </c>
    </row>
    <row r="3711" spans="1:20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342"/>
        <v>108</v>
      </c>
      <c r="P3711">
        <f t="shared" si="343"/>
        <v>30.93</v>
      </c>
      <c r="Q3711" s="8">
        <f t="shared" si="344"/>
        <v>41785.707708333335</v>
      </c>
      <c r="R3711" s="8">
        <f t="shared" si="345"/>
        <v>41815.707708333335</v>
      </c>
      <c r="S3711" t="str">
        <f t="shared" si="346"/>
        <v>theater</v>
      </c>
      <c r="T3711" t="str">
        <f t="shared" si="347"/>
        <v>plays</v>
      </c>
    </row>
    <row r="3712" spans="1:20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342"/>
        <v>141</v>
      </c>
      <c r="P3712">
        <f t="shared" si="343"/>
        <v>67.959999999999994</v>
      </c>
      <c r="Q3712" s="8">
        <f t="shared" si="344"/>
        <v>42072.576249999998</v>
      </c>
      <c r="R3712" s="8">
        <f t="shared" si="345"/>
        <v>42097.576249999998</v>
      </c>
      <c r="S3712" t="str">
        <f t="shared" si="346"/>
        <v>theater</v>
      </c>
      <c r="T3712" t="str">
        <f t="shared" si="347"/>
        <v>plays</v>
      </c>
    </row>
    <row r="3713" spans="1:20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342"/>
        <v>114</v>
      </c>
      <c r="P3713">
        <f t="shared" si="343"/>
        <v>27.14</v>
      </c>
      <c r="Q3713" s="8">
        <f t="shared" si="344"/>
        <v>41779.724224537036</v>
      </c>
      <c r="R3713" s="8">
        <f t="shared" si="345"/>
        <v>41805.666666666664</v>
      </c>
      <c r="S3713" t="str">
        <f t="shared" si="346"/>
        <v>theater</v>
      </c>
      <c r="T3713" t="str">
        <f t="shared" si="347"/>
        <v>plays</v>
      </c>
    </row>
    <row r="3714" spans="1:20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342"/>
        <v>154</v>
      </c>
      <c r="P3714">
        <f t="shared" si="343"/>
        <v>110.87</v>
      </c>
      <c r="Q3714" s="8">
        <f t="shared" si="344"/>
        <v>42134.172071759262</v>
      </c>
      <c r="R3714" s="8">
        <f t="shared" si="345"/>
        <v>42155.290972222225</v>
      </c>
      <c r="S3714" t="str">
        <f t="shared" si="346"/>
        <v>theater</v>
      </c>
      <c r="T3714" t="str">
        <f t="shared" si="347"/>
        <v>plays</v>
      </c>
    </row>
    <row r="3715" spans="1:20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348">ROUND(E3715/D3715*100,0)</f>
        <v>102</v>
      </c>
      <c r="P3715">
        <f t="shared" ref="P3715:P3778" si="349">ROUND(E3715/L3715,2)</f>
        <v>106.84</v>
      </c>
      <c r="Q3715" s="8">
        <f t="shared" ref="Q3715:Q3778" si="350">(((J3715/60)/60)/24)+DATE(1970,1,1)</f>
        <v>42505.738032407404</v>
      </c>
      <c r="R3715" s="8">
        <f t="shared" ref="R3715:R3778" si="351">(((I3715/60)/60)/24)+DATE(1970,1,1)</f>
        <v>42525.738032407404</v>
      </c>
      <c r="S3715" t="str">
        <f t="shared" ref="S3715:S3778" si="352">LEFT(N3715,SEARCH("/",N3715)-1)</f>
        <v>theater</v>
      </c>
      <c r="T3715" t="str">
        <f t="shared" ref="T3715:T3778" si="353">RIGHT(N3715,LEN(N3715)-SEARCH("/",N3715))</f>
        <v>plays</v>
      </c>
    </row>
    <row r="3716" spans="1:20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348"/>
        <v>102</v>
      </c>
      <c r="P3716">
        <f t="shared" si="349"/>
        <v>105.52</v>
      </c>
      <c r="Q3716" s="8">
        <f t="shared" si="350"/>
        <v>42118.556331018524</v>
      </c>
      <c r="R3716" s="8">
        <f t="shared" si="351"/>
        <v>42150.165972222225</v>
      </c>
      <c r="S3716" t="str">
        <f t="shared" si="352"/>
        <v>theater</v>
      </c>
      <c r="T3716" t="str">
        <f t="shared" si="353"/>
        <v>plays</v>
      </c>
    </row>
    <row r="3717" spans="1:20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348"/>
        <v>103</v>
      </c>
      <c r="P3717">
        <f t="shared" si="349"/>
        <v>132.96</v>
      </c>
      <c r="Q3717" s="8">
        <f t="shared" si="350"/>
        <v>42036.995590277773</v>
      </c>
      <c r="R3717" s="8">
        <f t="shared" si="351"/>
        <v>42094.536111111112</v>
      </c>
      <c r="S3717" t="str">
        <f t="shared" si="352"/>
        <v>theater</v>
      </c>
      <c r="T3717" t="str">
        <f t="shared" si="353"/>
        <v>plays</v>
      </c>
    </row>
    <row r="3718" spans="1:20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348"/>
        <v>156</v>
      </c>
      <c r="P3718">
        <f t="shared" si="349"/>
        <v>51.92</v>
      </c>
      <c r="Q3718" s="8">
        <f t="shared" si="350"/>
        <v>42360.887835648144</v>
      </c>
      <c r="R3718" s="8">
        <f t="shared" si="351"/>
        <v>42390.887835648144</v>
      </c>
      <c r="S3718" t="str">
        <f t="shared" si="352"/>
        <v>theater</v>
      </c>
      <c r="T3718" t="str">
        <f t="shared" si="353"/>
        <v>plays</v>
      </c>
    </row>
    <row r="3719" spans="1:20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348"/>
        <v>101</v>
      </c>
      <c r="P3719">
        <f t="shared" si="349"/>
        <v>310</v>
      </c>
      <c r="Q3719" s="8">
        <f t="shared" si="350"/>
        <v>42102.866307870368</v>
      </c>
      <c r="R3719" s="8">
        <f t="shared" si="351"/>
        <v>42133.866307870368</v>
      </c>
      <c r="S3719" t="str">
        <f t="shared" si="352"/>
        <v>theater</v>
      </c>
      <c r="T3719" t="str">
        <f t="shared" si="353"/>
        <v>plays</v>
      </c>
    </row>
    <row r="3720" spans="1:20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348"/>
        <v>239</v>
      </c>
      <c r="P3720">
        <f t="shared" si="349"/>
        <v>26.02</v>
      </c>
      <c r="Q3720" s="8">
        <f t="shared" si="350"/>
        <v>42032.716145833328</v>
      </c>
      <c r="R3720" s="8">
        <f t="shared" si="351"/>
        <v>42062.716145833328</v>
      </c>
      <c r="S3720" t="str">
        <f t="shared" si="352"/>
        <v>theater</v>
      </c>
      <c r="T3720" t="str">
        <f t="shared" si="353"/>
        <v>plays</v>
      </c>
    </row>
    <row r="3721" spans="1:20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348"/>
        <v>210</v>
      </c>
      <c r="P3721">
        <f t="shared" si="349"/>
        <v>105</v>
      </c>
      <c r="Q3721" s="8">
        <f t="shared" si="350"/>
        <v>42147.729930555557</v>
      </c>
      <c r="R3721" s="8">
        <f t="shared" si="351"/>
        <v>42177.729930555557</v>
      </c>
      <c r="S3721" t="str">
        <f t="shared" si="352"/>
        <v>theater</v>
      </c>
      <c r="T3721" t="str">
        <f t="shared" si="353"/>
        <v>plays</v>
      </c>
    </row>
    <row r="3722" spans="1:20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348"/>
        <v>105</v>
      </c>
      <c r="P3722">
        <f t="shared" si="349"/>
        <v>86.23</v>
      </c>
      <c r="Q3722" s="8">
        <f t="shared" si="350"/>
        <v>42165.993125000001</v>
      </c>
      <c r="R3722" s="8">
        <f t="shared" si="351"/>
        <v>42187.993125000001</v>
      </c>
      <c r="S3722" t="str">
        <f t="shared" si="352"/>
        <v>theater</v>
      </c>
      <c r="T3722" t="str">
        <f t="shared" si="353"/>
        <v>plays</v>
      </c>
    </row>
    <row r="3723" spans="1:20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348"/>
        <v>101</v>
      </c>
      <c r="P3723">
        <f t="shared" si="349"/>
        <v>114.55</v>
      </c>
      <c r="Q3723" s="8">
        <f t="shared" si="350"/>
        <v>41927.936157407406</v>
      </c>
      <c r="R3723" s="8">
        <f t="shared" si="351"/>
        <v>41948.977824074071</v>
      </c>
      <c r="S3723" t="str">
        <f t="shared" si="352"/>
        <v>theater</v>
      </c>
      <c r="T3723" t="str">
        <f t="shared" si="353"/>
        <v>plays</v>
      </c>
    </row>
    <row r="3724" spans="1:20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348"/>
        <v>111</v>
      </c>
      <c r="P3724">
        <f t="shared" si="349"/>
        <v>47.66</v>
      </c>
      <c r="Q3724" s="8">
        <f t="shared" si="350"/>
        <v>42381.671840277777</v>
      </c>
      <c r="R3724" s="8">
        <f t="shared" si="351"/>
        <v>42411.957638888889</v>
      </c>
      <c r="S3724" t="str">
        <f t="shared" si="352"/>
        <v>theater</v>
      </c>
      <c r="T3724" t="str">
        <f t="shared" si="353"/>
        <v>plays</v>
      </c>
    </row>
    <row r="3725" spans="1:20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348"/>
        <v>102</v>
      </c>
      <c r="P3725">
        <f t="shared" si="349"/>
        <v>72.89</v>
      </c>
      <c r="Q3725" s="8">
        <f t="shared" si="350"/>
        <v>41943.753032407411</v>
      </c>
      <c r="R3725" s="8">
        <f t="shared" si="351"/>
        <v>41973.794699074075</v>
      </c>
      <c r="S3725" t="str">
        <f t="shared" si="352"/>
        <v>theater</v>
      </c>
      <c r="T3725" t="str">
        <f t="shared" si="353"/>
        <v>plays</v>
      </c>
    </row>
    <row r="3726" spans="1:20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348"/>
        <v>103</v>
      </c>
      <c r="P3726">
        <f t="shared" si="349"/>
        <v>49.55</v>
      </c>
      <c r="Q3726" s="8">
        <f t="shared" si="350"/>
        <v>42465.491435185191</v>
      </c>
      <c r="R3726" s="8">
        <f t="shared" si="351"/>
        <v>42494.958333333328</v>
      </c>
      <c r="S3726" t="str">
        <f t="shared" si="352"/>
        <v>theater</v>
      </c>
      <c r="T3726" t="str">
        <f t="shared" si="353"/>
        <v>plays</v>
      </c>
    </row>
    <row r="3727" spans="1:20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348"/>
        <v>127</v>
      </c>
      <c r="P3727">
        <f t="shared" si="349"/>
        <v>25.4</v>
      </c>
      <c r="Q3727" s="8">
        <f t="shared" si="350"/>
        <v>42401.945219907408</v>
      </c>
      <c r="R3727" s="8">
        <f t="shared" si="351"/>
        <v>42418.895833333328</v>
      </c>
      <c r="S3727" t="str">
        <f t="shared" si="352"/>
        <v>theater</v>
      </c>
      <c r="T3727" t="str">
        <f t="shared" si="353"/>
        <v>plays</v>
      </c>
    </row>
    <row r="3728" spans="1:20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348"/>
        <v>339</v>
      </c>
      <c r="P3728">
        <f t="shared" si="349"/>
        <v>62.59</v>
      </c>
      <c r="Q3728" s="8">
        <f t="shared" si="350"/>
        <v>42462.140868055561</v>
      </c>
      <c r="R3728" s="8">
        <f t="shared" si="351"/>
        <v>42489.875</v>
      </c>
      <c r="S3728" t="str">
        <f t="shared" si="352"/>
        <v>theater</v>
      </c>
      <c r="T3728" t="str">
        <f t="shared" si="353"/>
        <v>plays</v>
      </c>
    </row>
    <row r="3729" spans="1:20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348"/>
        <v>101</v>
      </c>
      <c r="P3729">
        <f t="shared" si="349"/>
        <v>61.06</v>
      </c>
      <c r="Q3729" s="8">
        <f t="shared" si="350"/>
        <v>42632.348310185189</v>
      </c>
      <c r="R3729" s="8">
        <f t="shared" si="351"/>
        <v>42663.204861111109</v>
      </c>
      <c r="S3729" t="str">
        <f t="shared" si="352"/>
        <v>theater</v>
      </c>
      <c r="T3729" t="str">
        <f t="shared" si="353"/>
        <v>plays</v>
      </c>
    </row>
    <row r="3730" spans="1:20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348"/>
        <v>9</v>
      </c>
      <c r="P3730">
        <f t="shared" si="349"/>
        <v>60.06</v>
      </c>
      <c r="Q3730" s="8">
        <f t="shared" si="350"/>
        <v>42205.171018518522</v>
      </c>
      <c r="R3730" s="8">
        <f t="shared" si="351"/>
        <v>42235.171018518522</v>
      </c>
      <c r="S3730" t="str">
        <f t="shared" si="352"/>
        <v>theater</v>
      </c>
      <c r="T3730" t="str">
        <f t="shared" si="353"/>
        <v>plays</v>
      </c>
    </row>
    <row r="3731" spans="1:20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348"/>
        <v>7</v>
      </c>
      <c r="P3731">
        <f t="shared" si="349"/>
        <v>72.400000000000006</v>
      </c>
      <c r="Q3731" s="8">
        <f t="shared" si="350"/>
        <v>42041.205000000002</v>
      </c>
      <c r="R3731" s="8">
        <f t="shared" si="351"/>
        <v>42086.16333333333</v>
      </c>
      <c r="S3731" t="str">
        <f t="shared" si="352"/>
        <v>theater</v>
      </c>
      <c r="T3731" t="str">
        <f t="shared" si="353"/>
        <v>plays</v>
      </c>
    </row>
    <row r="3732" spans="1:20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348"/>
        <v>10</v>
      </c>
      <c r="P3732">
        <f t="shared" si="349"/>
        <v>100</v>
      </c>
      <c r="Q3732" s="8">
        <f t="shared" si="350"/>
        <v>42203.677766203706</v>
      </c>
      <c r="R3732" s="8">
        <f t="shared" si="351"/>
        <v>42233.677766203706</v>
      </c>
      <c r="S3732" t="str">
        <f t="shared" si="352"/>
        <v>theater</v>
      </c>
      <c r="T3732" t="str">
        <f t="shared" si="353"/>
        <v>plays</v>
      </c>
    </row>
    <row r="3733" spans="1:20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348"/>
        <v>11</v>
      </c>
      <c r="P3733">
        <f t="shared" si="349"/>
        <v>51.67</v>
      </c>
      <c r="Q3733" s="8">
        <f t="shared" si="350"/>
        <v>41983.752847222218</v>
      </c>
      <c r="R3733" s="8">
        <f t="shared" si="351"/>
        <v>42014.140972222223</v>
      </c>
      <c r="S3733" t="str">
        <f t="shared" si="352"/>
        <v>theater</v>
      </c>
      <c r="T3733" t="str">
        <f t="shared" si="353"/>
        <v>plays</v>
      </c>
    </row>
    <row r="3734" spans="1:20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348"/>
        <v>15</v>
      </c>
      <c r="P3734">
        <f t="shared" si="349"/>
        <v>32.75</v>
      </c>
      <c r="Q3734" s="8">
        <f t="shared" si="350"/>
        <v>41968.677465277782</v>
      </c>
      <c r="R3734" s="8">
        <f t="shared" si="351"/>
        <v>42028.5</v>
      </c>
      <c r="S3734" t="str">
        <f t="shared" si="352"/>
        <v>theater</v>
      </c>
      <c r="T3734" t="str">
        <f t="shared" si="353"/>
        <v>plays</v>
      </c>
    </row>
    <row r="3735" spans="1:20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348"/>
        <v>0</v>
      </c>
      <c r="P3735" t="e">
        <f t="shared" si="349"/>
        <v>#DIV/0!</v>
      </c>
      <c r="Q3735" s="8">
        <f t="shared" si="350"/>
        <v>42103.024398148147</v>
      </c>
      <c r="R3735" s="8">
        <f t="shared" si="351"/>
        <v>42112.9375</v>
      </c>
      <c r="S3735" t="str">
        <f t="shared" si="352"/>
        <v>theater</v>
      </c>
      <c r="T3735" t="str">
        <f t="shared" si="353"/>
        <v>plays</v>
      </c>
    </row>
    <row r="3736" spans="1:20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348"/>
        <v>28</v>
      </c>
      <c r="P3736">
        <f t="shared" si="349"/>
        <v>61</v>
      </c>
      <c r="Q3736" s="8">
        <f t="shared" si="350"/>
        <v>42089.901574074072</v>
      </c>
      <c r="R3736" s="8">
        <f t="shared" si="351"/>
        <v>42149.901574074072</v>
      </c>
      <c r="S3736" t="str">
        <f t="shared" si="352"/>
        <v>theater</v>
      </c>
      <c r="T3736" t="str">
        <f t="shared" si="353"/>
        <v>plays</v>
      </c>
    </row>
    <row r="3737" spans="1:20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348"/>
        <v>13</v>
      </c>
      <c r="P3737">
        <f t="shared" si="349"/>
        <v>10</v>
      </c>
      <c r="Q3737" s="8">
        <f t="shared" si="350"/>
        <v>42122.693159722221</v>
      </c>
      <c r="R3737" s="8">
        <f t="shared" si="351"/>
        <v>42152.693159722221</v>
      </c>
      <c r="S3737" t="str">
        <f t="shared" si="352"/>
        <v>theater</v>
      </c>
      <c r="T3737" t="str">
        <f t="shared" si="353"/>
        <v>plays</v>
      </c>
    </row>
    <row r="3738" spans="1:20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348"/>
        <v>1</v>
      </c>
      <c r="P3738">
        <f t="shared" si="349"/>
        <v>10</v>
      </c>
      <c r="Q3738" s="8">
        <f t="shared" si="350"/>
        <v>42048.711724537032</v>
      </c>
      <c r="R3738" s="8">
        <f t="shared" si="351"/>
        <v>42086.75</v>
      </c>
      <c r="S3738" t="str">
        <f t="shared" si="352"/>
        <v>theater</v>
      </c>
      <c r="T3738" t="str">
        <f t="shared" si="353"/>
        <v>plays</v>
      </c>
    </row>
    <row r="3739" spans="1:20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348"/>
        <v>21</v>
      </c>
      <c r="P3739">
        <f t="shared" si="349"/>
        <v>37.5</v>
      </c>
      <c r="Q3739" s="8">
        <f t="shared" si="350"/>
        <v>42297.691006944442</v>
      </c>
      <c r="R3739" s="8">
        <f t="shared" si="351"/>
        <v>42320.290972222225</v>
      </c>
      <c r="S3739" t="str">
        <f t="shared" si="352"/>
        <v>theater</v>
      </c>
      <c r="T3739" t="str">
        <f t="shared" si="353"/>
        <v>plays</v>
      </c>
    </row>
    <row r="3740" spans="1:20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348"/>
        <v>18</v>
      </c>
      <c r="P3740">
        <f t="shared" si="349"/>
        <v>45</v>
      </c>
      <c r="Q3740" s="8">
        <f t="shared" si="350"/>
        <v>41813.938715277778</v>
      </c>
      <c r="R3740" s="8">
        <f t="shared" si="351"/>
        <v>41835.916666666664</v>
      </c>
      <c r="S3740" t="str">
        <f t="shared" si="352"/>
        <v>theater</v>
      </c>
      <c r="T3740" t="str">
        <f t="shared" si="353"/>
        <v>plays</v>
      </c>
    </row>
    <row r="3741" spans="1:20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348"/>
        <v>20</v>
      </c>
      <c r="P3741">
        <f t="shared" si="349"/>
        <v>100.63</v>
      </c>
      <c r="Q3741" s="8">
        <f t="shared" si="350"/>
        <v>42548.449861111112</v>
      </c>
      <c r="R3741" s="8">
        <f t="shared" si="351"/>
        <v>42568.449861111112</v>
      </c>
      <c r="S3741" t="str">
        <f t="shared" si="352"/>
        <v>theater</v>
      </c>
      <c r="T3741" t="str">
        <f t="shared" si="353"/>
        <v>plays</v>
      </c>
    </row>
    <row r="3742" spans="1:20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348"/>
        <v>18</v>
      </c>
      <c r="P3742">
        <f t="shared" si="349"/>
        <v>25.57</v>
      </c>
      <c r="Q3742" s="8">
        <f t="shared" si="350"/>
        <v>41833.089756944442</v>
      </c>
      <c r="R3742" s="8">
        <f t="shared" si="351"/>
        <v>41863.079143518517</v>
      </c>
      <c r="S3742" t="str">
        <f t="shared" si="352"/>
        <v>theater</v>
      </c>
      <c r="T3742" t="str">
        <f t="shared" si="353"/>
        <v>plays</v>
      </c>
    </row>
    <row r="3743" spans="1:20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348"/>
        <v>0</v>
      </c>
      <c r="P3743" t="e">
        <f t="shared" si="349"/>
        <v>#DIV/0!</v>
      </c>
      <c r="Q3743" s="8">
        <f t="shared" si="350"/>
        <v>42325.920717592591</v>
      </c>
      <c r="R3743" s="8">
        <f t="shared" si="351"/>
        <v>42355.920717592591</v>
      </c>
      <c r="S3743" t="str">
        <f t="shared" si="352"/>
        <v>theater</v>
      </c>
      <c r="T3743" t="str">
        <f t="shared" si="353"/>
        <v>plays</v>
      </c>
    </row>
    <row r="3744" spans="1:20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348"/>
        <v>2</v>
      </c>
      <c r="P3744">
        <f t="shared" si="349"/>
        <v>25</v>
      </c>
      <c r="Q3744" s="8">
        <f t="shared" si="350"/>
        <v>41858.214629629627</v>
      </c>
      <c r="R3744" s="8">
        <f t="shared" si="351"/>
        <v>41888.214629629627</v>
      </c>
      <c r="S3744" t="str">
        <f t="shared" si="352"/>
        <v>theater</v>
      </c>
      <c r="T3744" t="str">
        <f t="shared" si="353"/>
        <v>plays</v>
      </c>
    </row>
    <row r="3745" spans="1:20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348"/>
        <v>0</v>
      </c>
      <c r="P3745" t="e">
        <f t="shared" si="349"/>
        <v>#DIV/0!</v>
      </c>
      <c r="Q3745" s="8">
        <f t="shared" si="350"/>
        <v>41793.710231481484</v>
      </c>
      <c r="R3745" s="8">
        <f t="shared" si="351"/>
        <v>41823.710231481484</v>
      </c>
      <c r="S3745" t="str">
        <f t="shared" si="352"/>
        <v>theater</v>
      </c>
      <c r="T3745" t="str">
        <f t="shared" si="353"/>
        <v>plays</v>
      </c>
    </row>
    <row r="3746" spans="1:20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348"/>
        <v>0</v>
      </c>
      <c r="P3746" t="e">
        <f t="shared" si="349"/>
        <v>#DIV/0!</v>
      </c>
      <c r="Q3746" s="8">
        <f t="shared" si="350"/>
        <v>41793.814259259263</v>
      </c>
      <c r="R3746" s="8">
        <f t="shared" si="351"/>
        <v>41825.165972222225</v>
      </c>
      <c r="S3746" t="str">
        <f t="shared" si="352"/>
        <v>theater</v>
      </c>
      <c r="T3746" t="str">
        <f t="shared" si="353"/>
        <v>plays</v>
      </c>
    </row>
    <row r="3747" spans="1:20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348"/>
        <v>10</v>
      </c>
      <c r="P3747">
        <f t="shared" si="349"/>
        <v>10</v>
      </c>
      <c r="Q3747" s="8">
        <f t="shared" si="350"/>
        <v>41831.697939814818</v>
      </c>
      <c r="R3747" s="8">
        <f t="shared" si="351"/>
        <v>41861.697939814818</v>
      </c>
      <c r="S3747" t="str">
        <f t="shared" si="352"/>
        <v>theater</v>
      </c>
      <c r="T3747" t="str">
        <f t="shared" si="353"/>
        <v>plays</v>
      </c>
    </row>
    <row r="3748" spans="1:20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348"/>
        <v>2</v>
      </c>
      <c r="P3748">
        <f t="shared" si="349"/>
        <v>202</v>
      </c>
      <c r="Q3748" s="8">
        <f t="shared" si="350"/>
        <v>42621.389340277776</v>
      </c>
      <c r="R3748" s="8">
        <f t="shared" si="351"/>
        <v>42651.389340277776</v>
      </c>
      <c r="S3748" t="str">
        <f t="shared" si="352"/>
        <v>theater</v>
      </c>
      <c r="T3748" t="str">
        <f t="shared" si="353"/>
        <v>plays</v>
      </c>
    </row>
    <row r="3749" spans="1:20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348"/>
        <v>1</v>
      </c>
      <c r="P3749">
        <f t="shared" si="349"/>
        <v>25</v>
      </c>
      <c r="Q3749" s="8">
        <f t="shared" si="350"/>
        <v>42164.299722222218</v>
      </c>
      <c r="R3749" s="8">
        <f t="shared" si="351"/>
        <v>42190.957638888889</v>
      </c>
      <c r="S3749" t="str">
        <f t="shared" si="352"/>
        <v>theater</v>
      </c>
      <c r="T3749" t="str">
        <f t="shared" si="353"/>
        <v>plays</v>
      </c>
    </row>
    <row r="3750" spans="1:20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348"/>
        <v>104</v>
      </c>
      <c r="P3750">
        <f t="shared" si="349"/>
        <v>99.54</v>
      </c>
      <c r="Q3750" s="8">
        <f t="shared" si="350"/>
        <v>42395.706435185188</v>
      </c>
      <c r="R3750" s="8">
        <f t="shared" si="351"/>
        <v>42416.249305555553</v>
      </c>
      <c r="S3750" t="str">
        <f t="shared" si="352"/>
        <v>theater</v>
      </c>
      <c r="T3750" t="str">
        <f t="shared" si="353"/>
        <v>musical</v>
      </c>
    </row>
    <row r="3751" spans="1:20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348"/>
        <v>105</v>
      </c>
      <c r="P3751">
        <f t="shared" si="349"/>
        <v>75</v>
      </c>
      <c r="Q3751" s="8">
        <f t="shared" si="350"/>
        <v>42458.127175925925</v>
      </c>
      <c r="R3751" s="8">
        <f t="shared" si="351"/>
        <v>42489.165972222225</v>
      </c>
      <c r="S3751" t="str">
        <f t="shared" si="352"/>
        <v>theater</v>
      </c>
      <c r="T3751" t="str">
        <f t="shared" si="353"/>
        <v>musical</v>
      </c>
    </row>
    <row r="3752" spans="1:20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348"/>
        <v>100</v>
      </c>
      <c r="P3752">
        <f t="shared" si="349"/>
        <v>215.25</v>
      </c>
      <c r="Q3752" s="8">
        <f t="shared" si="350"/>
        <v>42016.981574074074</v>
      </c>
      <c r="R3752" s="8">
        <f t="shared" si="351"/>
        <v>42045.332638888889</v>
      </c>
      <c r="S3752" t="str">
        <f t="shared" si="352"/>
        <v>theater</v>
      </c>
      <c r="T3752" t="str">
        <f t="shared" si="353"/>
        <v>musical</v>
      </c>
    </row>
    <row r="3753" spans="1:20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348"/>
        <v>133</v>
      </c>
      <c r="P3753">
        <f t="shared" si="349"/>
        <v>120.55</v>
      </c>
      <c r="Q3753" s="8">
        <f t="shared" si="350"/>
        <v>42403.035567129627</v>
      </c>
      <c r="R3753" s="8">
        <f t="shared" si="351"/>
        <v>42462.993900462956</v>
      </c>
      <c r="S3753" t="str">
        <f t="shared" si="352"/>
        <v>theater</v>
      </c>
      <c r="T3753" t="str">
        <f t="shared" si="353"/>
        <v>musical</v>
      </c>
    </row>
    <row r="3754" spans="1:20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348"/>
        <v>113</v>
      </c>
      <c r="P3754">
        <f t="shared" si="349"/>
        <v>37.67</v>
      </c>
      <c r="Q3754" s="8">
        <f t="shared" si="350"/>
        <v>42619.802488425921</v>
      </c>
      <c r="R3754" s="8">
        <f t="shared" si="351"/>
        <v>42659.875</v>
      </c>
      <c r="S3754" t="str">
        <f t="shared" si="352"/>
        <v>theater</v>
      </c>
      <c r="T3754" t="str">
        <f t="shared" si="353"/>
        <v>musical</v>
      </c>
    </row>
    <row r="3755" spans="1:20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348"/>
        <v>103</v>
      </c>
      <c r="P3755">
        <f t="shared" si="349"/>
        <v>172.23</v>
      </c>
      <c r="Q3755" s="8">
        <f t="shared" si="350"/>
        <v>42128.824074074073</v>
      </c>
      <c r="R3755" s="8">
        <f t="shared" si="351"/>
        <v>42158</v>
      </c>
      <c r="S3755" t="str">
        <f t="shared" si="352"/>
        <v>theater</v>
      </c>
      <c r="T3755" t="str">
        <f t="shared" si="353"/>
        <v>musical</v>
      </c>
    </row>
    <row r="3756" spans="1:20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348"/>
        <v>120</v>
      </c>
      <c r="P3756">
        <f t="shared" si="349"/>
        <v>111.11</v>
      </c>
      <c r="Q3756" s="8">
        <f t="shared" si="350"/>
        <v>41808.881215277775</v>
      </c>
      <c r="R3756" s="8">
        <f t="shared" si="351"/>
        <v>41846.207638888889</v>
      </c>
      <c r="S3756" t="str">
        <f t="shared" si="352"/>
        <v>theater</v>
      </c>
      <c r="T3756" t="str">
        <f t="shared" si="353"/>
        <v>musical</v>
      </c>
    </row>
    <row r="3757" spans="1:20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348"/>
        <v>130</v>
      </c>
      <c r="P3757">
        <f t="shared" si="349"/>
        <v>25.46</v>
      </c>
      <c r="Q3757" s="8">
        <f t="shared" si="350"/>
        <v>42445.866979166662</v>
      </c>
      <c r="R3757" s="8">
        <f t="shared" si="351"/>
        <v>42475.866979166662</v>
      </c>
      <c r="S3757" t="str">
        <f t="shared" si="352"/>
        <v>theater</v>
      </c>
      <c r="T3757" t="str">
        <f t="shared" si="353"/>
        <v>musical</v>
      </c>
    </row>
    <row r="3758" spans="1:20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348"/>
        <v>101</v>
      </c>
      <c r="P3758">
        <f t="shared" si="349"/>
        <v>267.64999999999998</v>
      </c>
      <c r="Q3758" s="8">
        <f t="shared" si="350"/>
        <v>41771.814791666664</v>
      </c>
      <c r="R3758" s="8">
        <f t="shared" si="351"/>
        <v>41801.814791666664</v>
      </c>
      <c r="S3758" t="str">
        <f t="shared" si="352"/>
        <v>theater</v>
      </c>
      <c r="T3758" t="str">
        <f t="shared" si="353"/>
        <v>musical</v>
      </c>
    </row>
    <row r="3759" spans="1:20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348"/>
        <v>109</v>
      </c>
      <c r="P3759">
        <f t="shared" si="349"/>
        <v>75.959999999999994</v>
      </c>
      <c r="Q3759" s="8">
        <f t="shared" si="350"/>
        <v>41954.850868055553</v>
      </c>
      <c r="R3759" s="8">
        <f t="shared" si="351"/>
        <v>41974.850868055553</v>
      </c>
      <c r="S3759" t="str">
        <f t="shared" si="352"/>
        <v>theater</v>
      </c>
      <c r="T3759" t="str">
        <f t="shared" si="353"/>
        <v>musical</v>
      </c>
    </row>
    <row r="3760" spans="1:20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348"/>
        <v>102</v>
      </c>
      <c r="P3760">
        <f t="shared" si="349"/>
        <v>59.04</v>
      </c>
      <c r="Q3760" s="8">
        <f t="shared" si="350"/>
        <v>41747.471504629626</v>
      </c>
      <c r="R3760" s="8">
        <f t="shared" si="351"/>
        <v>41778.208333333336</v>
      </c>
      <c r="S3760" t="str">
        <f t="shared" si="352"/>
        <v>theater</v>
      </c>
      <c r="T3760" t="str">
        <f t="shared" si="353"/>
        <v>musical</v>
      </c>
    </row>
    <row r="3761" spans="1:20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348"/>
        <v>110</v>
      </c>
      <c r="P3761">
        <f t="shared" si="349"/>
        <v>50.11</v>
      </c>
      <c r="Q3761" s="8">
        <f t="shared" si="350"/>
        <v>42182.108252314814</v>
      </c>
      <c r="R3761" s="8">
        <f t="shared" si="351"/>
        <v>42242.108252314814</v>
      </c>
      <c r="S3761" t="str">
        <f t="shared" si="352"/>
        <v>theater</v>
      </c>
      <c r="T3761" t="str">
        <f t="shared" si="353"/>
        <v>musical</v>
      </c>
    </row>
    <row r="3762" spans="1:20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348"/>
        <v>101</v>
      </c>
      <c r="P3762">
        <f t="shared" si="349"/>
        <v>55.5</v>
      </c>
      <c r="Q3762" s="8">
        <f t="shared" si="350"/>
        <v>41739.525300925925</v>
      </c>
      <c r="R3762" s="8">
        <f t="shared" si="351"/>
        <v>41764.525300925925</v>
      </c>
      <c r="S3762" t="str">
        <f t="shared" si="352"/>
        <v>theater</v>
      </c>
      <c r="T3762" t="str">
        <f t="shared" si="353"/>
        <v>musical</v>
      </c>
    </row>
    <row r="3763" spans="1:20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348"/>
        <v>100</v>
      </c>
      <c r="P3763">
        <f t="shared" si="349"/>
        <v>166.67</v>
      </c>
      <c r="Q3763" s="8">
        <f t="shared" si="350"/>
        <v>42173.466863425929</v>
      </c>
      <c r="R3763" s="8">
        <f t="shared" si="351"/>
        <v>42226.958333333328</v>
      </c>
      <c r="S3763" t="str">
        <f t="shared" si="352"/>
        <v>theater</v>
      </c>
      <c r="T3763" t="str">
        <f t="shared" si="353"/>
        <v>musical</v>
      </c>
    </row>
    <row r="3764" spans="1:20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348"/>
        <v>106</v>
      </c>
      <c r="P3764">
        <f t="shared" si="349"/>
        <v>47.43</v>
      </c>
      <c r="Q3764" s="8">
        <f t="shared" si="350"/>
        <v>42193.813530092593</v>
      </c>
      <c r="R3764" s="8">
        <f t="shared" si="351"/>
        <v>42218.813530092593</v>
      </c>
      <c r="S3764" t="str">
        <f t="shared" si="352"/>
        <v>theater</v>
      </c>
      <c r="T3764" t="str">
        <f t="shared" si="353"/>
        <v>musical</v>
      </c>
    </row>
    <row r="3765" spans="1:20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348"/>
        <v>100</v>
      </c>
      <c r="P3765">
        <f t="shared" si="349"/>
        <v>64.94</v>
      </c>
      <c r="Q3765" s="8">
        <f t="shared" si="350"/>
        <v>42065.750300925924</v>
      </c>
      <c r="R3765" s="8">
        <f t="shared" si="351"/>
        <v>42095.708634259259</v>
      </c>
      <c r="S3765" t="str">
        <f t="shared" si="352"/>
        <v>theater</v>
      </c>
      <c r="T3765" t="str">
        <f t="shared" si="353"/>
        <v>musical</v>
      </c>
    </row>
    <row r="3766" spans="1:20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348"/>
        <v>100</v>
      </c>
      <c r="P3766">
        <f t="shared" si="349"/>
        <v>55.56</v>
      </c>
      <c r="Q3766" s="8">
        <f t="shared" si="350"/>
        <v>42499.842962962968</v>
      </c>
      <c r="R3766" s="8">
        <f t="shared" si="351"/>
        <v>42519.024999999994</v>
      </c>
      <c r="S3766" t="str">
        <f t="shared" si="352"/>
        <v>theater</v>
      </c>
      <c r="T3766" t="str">
        <f t="shared" si="353"/>
        <v>musical</v>
      </c>
    </row>
    <row r="3767" spans="1:20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348"/>
        <v>113</v>
      </c>
      <c r="P3767">
        <f t="shared" si="349"/>
        <v>74.22</v>
      </c>
      <c r="Q3767" s="8">
        <f t="shared" si="350"/>
        <v>41820.776412037041</v>
      </c>
      <c r="R3767" s="8">
        <f t="shared" si="351"/>
        <v>41850.776412037041</v>
      </c>
      <c r="S3767" t="str">
        <f t="shared" si="352"/>
        <v>theater</v>
      </c>
      <c r="T3767" t="str">
        <f t="shared" si="353"/>
        <v>musical</v>
      </c>
    </row>
    <row r="3768" spans="1:20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348"/>
        <v>103</v>
      </c>
      <c r="P3768">
        <f t="shared" si="349"/>
        <v>106.93</v>
      </c>
      <c r="Q3768" s="8">
        <f t="shared" si="350"/>
        <v>41788.167187500003</v>
      </c>
      <c r="R3768" s="8">
        <f t="shared" si="351"/>
        <v>41823.167187500003</v>
      </c>
      <c r="S3768" t="str">
        <f t="shared" si="352"/>
        <v>theater</v>
      </c>
      <c r="T3768" t="str">
        <f t="shared" si="353"/>
        <v>musical</v>
      </c>
    </row>
    <row r="3769" spans="1:20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348"/>
        <v>117</v>
      </c>
      <c r="P3769">
        <f t="shared" si="349"/>
        <v>41.7</v>
      </c>
      <c r="Q3769" s="8">
        <f t="shared" si="350"/>
        <v>42050.019641203704</v>
      </c>
      <c r="R3769" s="8">
        <f t="shared" si="351"/>
        <v>42064.207638888889</v>
      </c>
      <c r="S3769" t="str">
        <f t="shared" si="352"/>
        <v>theater</v>
      </c>
      <c r="T3769" t="str">
        <f t="shared" si="353"/>
        <v>musical</v>
      </c>
    </row>
    <row r="3770" spans="1:20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348"/>
        <v>108</v>
      </c>
      <c r="P3770">
        <f t="shared" si="349"/>
        <v>74.239999999999995</v>
      </c>
      <c r="Q3770" s="8">
        <f t="shared" si="350"/>
        <v>41772.727893518517</v>
      </c>
      <c r="R3770" s="8">
        <f t="shared" si="351"/>
        <v>41802.727893518517</v>
      </c>
      <c r="S3770" t="str">
        <f t="shared" si="352"/>
        <v>theater</v>
      </c>
      <c r="T3770" t="str">
        <f t="shared" si="353"/>
        <v>musical</v>
      </c>
    </row>
    <row r="3771" spans="1:20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348"/>
        <v>100</v>
      </c>
      <c r="P3771">
        <f t="shared" si="349"/>
        <v>73.33</v>
      </c>
      <c r="Q3771" s="8">
        <f t="shared" si="350"/>
        <v>42445.598136574074</v>
      </c>
      <c r="R3771" s="8">
        <f t="shared" si="351"/>
        <v>42475.598136574074</v>
      </c>
      <c r="S3771" t="str">
        <f t="shared" si="352"/>
        <v>theater</v>
      </c>
      <c r="T3771" t="str">
        <f t="shared" si="353"/>
        <v>musical</v>
      </c>
    </row>
    <row r="3772" spans="1:20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348"/>
        <v>100</v>
      </c>
      <c r="P3772">
        <f t="shared" si="349"/>
        <v>100</v>
      </c>
      <c r="Q3772" s="8">
        <f t="shared" si="350"/>
        <v>42138.930671296301</v>
      </c>
      <c r="R3772" s="8">
        <f t="shared" si="351"/>
        <v>42168.930671296301</v>
      </c>
      <c r="S3772" t="str">
        <f t="shared" si="352"/>
        <v>theater</v>
      </c>
      <c r="T3772" t="str">
        <f t="shared" si="353"/>
        <v>musical</v>
      </c>
    </row>
    <row r="3773" spans="1:20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348"/>
        <v>146</v>
      </c>
      <c r="P3773">
        <f t="shared" si="349"/>
        <v>38.42</v>
      </c>
      <c r="Q3773" s="8">
        <f t="shared" si="350"/>
        <v>42493.857083333336</v>
      </c>
      <c r="R3773" s="8">
        <f t="shared" si="351"/>
        <v>42508</v>
      </c>
      <c r="S3773" t="str">
        <f t="shared" si="352"/>
        <v>theater</v>
      </c>
      <c r="T3773" t="str">
        <f t="shared" si="353"/>
        <v>musical</v>
      </c>
    </row>
    <row r="3774" spans="1:20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348"/>
        <v>110</v>
      </c>
      <c r="P3774">
        <f t="shared" si="349"/>
        <v>166.97</v>
      </c>
      <c r="Q3774" s="8">
        <f t="shared" si="350"/>
        <v>42682.616967592592</v>
      </c>
      <c r="R3774" s="8">
        <f t="shared" si="351"/>
        <v>42703.25</v>
      </c>
      <c r="S3774" t="str">
        <f t="shared" si="352"/>
        <v>theater</v>
      </c>
      <c r="T3774" t="str">
        <f t="shared" si="353"/>
        <v>musical</v>
      </c>
    </row>
    <row r="3775" spans="1:20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348"/>
        <v>108</v>
      </c>
      <c r="P3775">
        <f t="shared" si="349"/>
        <v>94.91</v>
      </c>
      <c r="Q3775" s="8">
        <f t="shared" si="350"/>
        <v>42656.005173611105</v>
      </c>
      <c r="R3775" s="8">
        <f t="shared" si="351"/>
        <v>42689.088888888888</v>
      </c>
      <c r="S3775" t="str">
        <f t="shared" si="352"/>
        <v>theater</v>
      </c>
      <c r="T3775" t="str">
        <f t="shared" si="353"/>
        <v>musical</v>
      </c>
    </row>
    <row r="3776" spans="1:20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348"/>
        <v>100</v>
      </c>
      <c r="P3776">
        <f t="shared" si="349"/>
        <v>100</v>
      </c>
      <c r="Q3776" s="8">
        <f t="shared" si="350"/>
        <v>42087.792303240742</v>
      </c>
      <c r="R3776" s="8">
        <f t="shared" si="351"/>
        <v>42103.792303240742</v>
      </c>
      <c r="S3776" t="str">
        <f t="shared" si="352"/>
        <v>theater</v>
      </c>
      <c r="T3776" t="str">
        <f t="shared" si="353"/>
        <v>musical</v>
      </c>
    </row>
    <row r="3777" spans="1:20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348"/>
        <v>100</v>
      </c>
      <c r="P3777">
        <f t="shared" si="349"/>
        <v>143.21</v>
      </c>
      <c r="Q3777" s="8">
        <f t="shared" si="350"/>
        <v>42075.942627314813</v>
      </c>
      <c r="R3777" s="8">
        <f t="shared" si="351"/>
        <v>42103.166666666672</v>
      </c>
      <c r="S3777" t="str">
        <f t="shared" si="352"/>
        <v>theater</v>
      </c>
      <c r="T3777" t="str">
        <f t="shared" si="353"/>
        <v>musical</v>
      </c>
    </row>
    <row r="3778" spans="1:20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348"/>
        <v>107</v>
      </c>
      <c r="P3778">
        <f t="shared" si="349"/>
        <v>90.82</v>
      </c>
      <c r="Q3778" s="8">
        <f t="shared" si="350"/>
        <v>41814.367800925924</v>
      </c>
      <c r="R3778" s="8">
        <f t="shared" si="351"/>
        <v>41852.041666666664</v>
      </c>
      <c r="S3778" t="str">
        <f t="shared" si="352"/>
        <v>theater</v>
      </c>
      <c r="T3778" t="str">
        <f t="shared" si="353"/>
        <v>musical</v>
      </c>
    </row>
    <row r="3779" spans="1:20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354">ROUND(E3779/D3779*100,0)</f>
        <v>143</v>
      </c>
      <c r="P3779">
        <f t="shared" ref="P3779:P3842" si="355">ROUND(E3779/L3779,2)</f>
        <v>48.54</v>
      </c>
      <c r="Q3779" s="8">
        <f t="shared" ref="Q3779:Q3842" si="356">(((J3779/60)/60)/24)+DATE(1970,1,1)</f>
        <v>41887.111354166671</v>
      </c>
      <c r="R3779" s="8">
        <f t="shared" ref="R3779:R3842" si="357">(((I3779/60)/60)/24)+DATE(1970,1,1)</f>
        <v>41909.166666666664</v>
      </c>
      <c r="S3779" t="str">
        <f t="shared" ref="S3779:S3842" si="358">LEFT(N3779,SEARCH("/",N3779)-1)</f>
        <v>theater</v>
      </c>
      <c r="T3779" t="str">
        <f t="shared" ref="T3779:T3842" si="359">RIGHT(N3779,LEN(N3779)-SEARCH("/",N3779))</f>
        <v>musical</v>
      </c>
    </row>
    <row r="3780" spans="1:20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354"/>
        <v>105</v>
      </c>
      <c r="P3780">
        <f t="shared" si="355"/>
        <v>70.03</v>
      </c>
      <c r="Q3780" s="8">
        <f t="shared" si="356"/>
        <v>41989.819212962961</v>
      </c>
      <c r="R3780" s="8">
        <f t="shared" si="357"/>
        <v>42049.819212962961</v>
      </c>
      <c r="S3780" t="str">
        <f t="shared" si="358"/>
        <v>theater</v>
      </c>
      <c r="T3780" t="str">
        <f t="shared" si="359"/>
        <v>musical</v>
      </c>
    </row>
    <row r="3781" spans="1:20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354"/>
        <v>104</v>
      </c>
      <c r="P3781">
        <f t="shared" si="355"/>
        <v>135.63</v>
      </c>
      <c r="Q3781" s="8">
        <f t="shared" si="356"/>
        <v>42425.735416666663</v>
      </c>
      <c r="R3781" s="8">
        <f t="shared" si="357"/>
        <v>42455.693750000006</v>
      </c>
      <c r="S3781" t="str">
        <f t="shared" si="358"/>
        <v>theater</v>
      </c>
      <c r="T3781" t="str">
        <f t="shared" si="359"/>
        <v>musical</v>
      </c>
    </row>
    <row r="3782" spans="1:20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354"/>
        <v>120</v>
      </c>
      <c r="P3782">
        <f t="shared" si="355"/>
        <v>100</v>
      </c>
      <c r="Q3782" s="8">
        <f t="shared" si="356"/>
        <v>42166.219733796301</v>
      </c>
      <c r="R3782" s="8">
        <f t="shared" si="357"/>
        <v>42198.837499999994</v>
      </c>
      <c r="S3782" t="str">
        <f t="shared" si="358"/>
        <v>theater</v>
      </c>
      <c r="T3782" t="str">
        <f t="shared" si="359"/>
        <v>musical</v>
      </c>
    </row>
    <row r="3783" spans="1:20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354"/>
        <v>110</v>
      </c>
      <c r="P3783">
        <f t="shared" si="355"/>
        <v>94.9</v>
      </c>
      <c r="Q3783" s="8">
        <f t="shared" si="356"/>
        <v>41865.882928240739</v>
      </c>
      <c r="R3783" s="8">
        <f t="shared" si="357"/>
        <v>41890.882928240739</v>
      </c>
      <c r="S3783" t="str">
        <f t="shared" si="358"/>
        <v>theater</v>
      </c>
      <c r="T3783" t="str">
        <f t="shared" si="359"/>
        <v>musical</v>
      </c>
    </row>
    <row r="3784" spans="1:20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354"/>
        <v>102</v>
      </c>
      <c r="P3784">
        <f t="shared" si="355"/>
        <v>75.37</v>
      </c>
      <c r="Q3784" s="8">
        <f t="shared" si="356"/>
        <v>42546.862233796302</v>
      </c>
      <c r="R3784" s="8">
        <f t="shared" si="357"/>
        <v>42575.958333333328</v>
      </c>
      <c r="S3784" t="str">
        <f t="shared" si="358"/>
        <v>theater</v>
      </c>
      <c r="T3784" t="str">
        <f t="shared" si="359"/>
        <v>musical</v>
      </c>
    </row>
    <row r="3785" spans="1:20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354"/>
        <v>129</v>
      </c>
      <c r="P3785">
        <f t="shared" si="355"/>
        <v>64.459999999999994</v>
      </c>
      <c r="Q3785" s="8">
        <f t="shared" si="356"/>
        <v>42420.140277777777</v>
      </c>
      <c r="R3785" s="8">
        <f t="shared" si="357"/>
        <v>42444.666666666672</v>
      </c>
      <c r="S3785" t="str">
        <f t="shared" si="358"/>
        <v>theater</v>
      </c>
      <c r="T3785" t="str">
        <f t="shared" si="359"/>
        <v>musical</v>
      </c>
    </row>
    <row r="3786" spans="1:20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354"/>
        <v>115</v>
      </c>
      <c r="P3786">
        <f t="shared" si="355"/>
        <v>115</v>
      </c>
      <c r="Q3786" s="8">
        <f t="shared" si="356"/>
        <v>42531.980694444443</v>
      </c>
      <c r="R3786" s="8">
        <f t="shared" si="357"/>
        <v>42561.980694444443</v>
      </c>
      <c r="S3786" t="str">
        <f t="shared" si="358"/>
        <v>theater</v>
      </c>
      <c r="T3786" t="str">
        <f t="shared" si="359"/>
        <v>musical</v>
      </c>
    </row>
    <row r="3787" spans="1:20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354"/>
        <v>151</v>
      </c>
      <c r="P3787">
        <f t="shared" si="355"/>
        <v>100.5</v>
      </c>
      <c r="Q3787" s="8">
        <f t="shared" si="356"/>
        <v>42548.63853009259</v>
      </c>
      <c r="R3787" s="8">
        <f t="shared" si="357"/>
        <v>42584.418749999997</v>
      </c>
      <c r="S3787" t="str">
        <f t="shared" si="358"/>
        <v>theater</v>
      </c>
      <c r="T3787" t="str">
        <f t="shared" si="359"/>
        <v>musical</v>
      </c>
    </row>
    <row r="3788" spans="1:20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354"/>
        <v>111</v>
      </c>
      <c r="P3788">
        <f t="shared" si="355"/>
        <v>93.77</v>
      </c>
      <c r="Q3788" s="8">
        <f t="shared" si="356"/>
        <v>42487.037905092591</v>
      </c>
      <c r="R3788" s="8">
        <f t="shared" si="357"/>
        <v>42517.037905092591</v>
      </c>
      <c r="S3788" t="str">
        <f t="shared" si="358"/>
        <v>theater</v>
      </c>
      <c r="T3788" t="str">
        <f t="shared" si="359"/>
        <v>musical</v>
      </c>
    </row>
    <row r="3789" spans="1:20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354"/>
        <v>100</v>
      </c>
      <c r="P3789">
        <f t="shared" si="355"/>
        <v>35.1</v>
      </c>
      <c r="Q3789" s="8">
        <f t="shared" si="356"/>
        <v>42167.534791666665</v>
      </c>
      <c r="R3789" s="8">
        <f t="shared" si="357"/>
        <v>42196.165972222225</v>
      </c>
      <c r="S3789" t="str">
        <f t="shared" si="358"/>
        <v>theater</v>
      </c>
      <c r="T3789" t="str">
        <f t="shared" si="359"/>
        <v>musical</v>
      </c>
    </row>
    <row r="3790" spans="1:20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354"/>
        <v>1</v>
      </c>
      <c r="P3790">
        <f t="shared" si="355"/>
        <v>500</v>
      </c>
      <c r="Q3790" s="8">
        <f t="shared" si="356"/>
        <v>42333.695821759262</v>
      </c>
      <c r="R3790" s="8">
        <f t="shared" si="357"/>
        <v>42361.679166666669</v>
      </c>
      <c r="S3790" t="str">
        <f t="shared" si="358"/>
        <v>theater</v>
      </c>
      <c r="T3790" t="str">
        <f t="shared" si="359"/>
        <v>musical</v>
      </c>
    </row>
    <row r="3791" spans="1:20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354"/>
        <v>3</v>
      </c>
      <c r="P3791">
        <f t="shared" si="355"/>
        <v>29</v>
      </c>
      <c r="Q3791" s="8">
        <f t="shared" si="356"/>
        <v>42138.798819444448</v>
      </c>
      <c r="R3791" s="8">
        <f t="shared" si="357"/>
        <v>42170.798819444448</v>
      </c>
      <c r="S3791" t="str">
        <f t="shared" si="358"/>
        <v>theater</v>
      </c>
      <c r="T3791" t="str">
        <f t="shared" si="359"/>
        <v>musical</v>
      </c>
    </row>
    <row r="3792" spans="1:20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354"/>
        <v>0</v>
      </c>
      <c r="P3792" t="e">
        <f t="shared" si="355"/>
        <v>#DIV/0!</v>
      </c>
      <c r="Q3792" s="8">
        <f t="shared" si="356"/>
        <v>42666.666932870372</v>
      </c>
      <c r="R3792" s="8">
        <f t="shared" si="357"/>
        <v>42696.708599537036</v>
      </c>
      <c r="S3792" t="str">
        <f t="shared" si="358"/>
        <v>theater</v>
      </c>
      <c r="T3792" t="str">
        <f t="shared" si="359"/>
        <v>musical</v>
      </c>
    </row>
    <row r="3793" spans="1:20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354"/>
        <v>0</v>
      </c>
      <c r="P3793" t="e">
        <f t="shared" si="355"/>
        <v>#DIV/0!</v>
      </c>
      <c r="Q3793" s="8">
        <f t="shared" si="356"/>
        <v>41766.692037037035</v>
      </c>
      <c r="R3793" s="8">
        <f t="shared" si="357"/>
        <v>41826.692037037035</v>
      </c>
      <c r="S3793" t="str">
        <f t="shared" si="358"/>
        <v>theater</v>
      </c>
      <c r="T3793" t="str">
        <f t="shared" si="359"/>
        <v>musical</v>
      </c>
    </row>
    <row r="3794" spans="1:20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354"/>
        <v>0</v>
      </c>
      <c r="P3794">
        <f t="shared" si="355"/>
        <v>17.5</v>
      </c>
      <c r="Q3794" s="8">
        <f t="shared" si="356"/>
        <v>42170.447013888886</v>
      </c>
      <c r="R3794" s="8">
        <f t="shared" si="357"/>
        <v>42200.447013888886</v>
      </c>
      <c r="S3794" t="str">
        <f t="shared" si="358"/>
        <v>theater</v>
      </c>
      <c r="T3794" t="str">
        <f t="shared" si="359"/>
        <v>musical</v>
      </c>
    </row>
    <row r="3795" spans="1:20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354"/>
        <v>60</v>
      </c>
      <c r="P3795">
        <f t="shared" si="355"/>
        <v>174</v>
      </c>
      <c r="Q3795" s="8">
        <f t="shared" si="356"/>
        <v>41968.938993055555</v>
      </c>
      <c r="R3795" s="8">
        <f t="shared" si="357"/>
        <v>41989.938993055555</v>
      </c>
      <c r="S3795" t="str">
        <f t="shared" si="358"/>
        <v>theater</v>
      </c>
      <c r="T3795" t="str">
        <f t="shared" si="359"/>
        <v>musical</v>
      </c>
    </row>
    <row r="3796" spans="1:20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354"/>
        <v>1</v>
      </c>
      <c r="P3796">
        <f t="shared" si="355"/>
        <v>50</v>
      </c>
      <c r="Q3796" s="8">
        <f t="shared" si="356"/>
        <v>42132.58048611111</v>
      </c>
      <c r="R3796" s="8">
        <f t="shared" si="357"/>
        <v>42162.58048611111</v>
      </c>
      <c r="S3796" t="str">
        <f t="shared" si="358"/>
        <v>theater</v>
      </c>
      <c r="T3796" t="str">
        <f t="shared" si="359"/>
        <v>musical</v>
      </c>
    </row>
    <row r="3797" spans="1:20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354"/>
        <v>2</v>
      </c>
      <c r="P3797">
        <f t="shared" si="355"/>
        <v>5</v>
      </c>
      <c r="Q3797" s="8">
        <f t="shared" si="356"/>
        <v>42201.436226851853</v>
      </c>
      <c r="R3797" s="8">
        <f t="shared" si="357"/>
        <v>42244.9375</v>
      </c>
      <c r="S3797" t="str">
        <f t="shared" si="358"/>
        <v>theater</v>
      </c>
      <c r="T3797" t="str">
        <f t="shared" si="359"/>
        <v>musical</v>
      </c>
    </row>
    <row r="3798" spans="1:20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354"/>
        <v>0</v>
      </c>
      <c r="P3798">
        <f t="shared" si="355"/>
        <v>1</v>
      </c>
      <c r="Q3798" s="8">
        <f t="shared" si="356"/>
        <v>42689.029583333337</v>
      </c>
      <c r="R3798" s="8">
        <f t="shared" si="357"/>
        <v>42749.029583333337</v>
      </c>
      <c r="S3798" t="str">
        <f t="shared" si="358"/>
        <v>theater</v>
      </c>
      <c r="T3798" t="str">
        <f t="shared" si="359"/>
        <v>musical</v>
      </c>
    </row>
    <row r="3799" spans="1:20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354"/>
        <v>90</v>
      </c>
      <c r="P3799">
        <f t="shared" si="355"/>
        <v>145.41</v>
      </c>
      <c r="Q3799" s="8">
        <f t="shared" si="356"/>
        <v>42084.881539351853</v>
      </c>
      <c r="R3799" s="8">
        <f t="shared" si="357"/>
        <v>42114.881539351853</v>
      </c>
      <c r="S3799" t="str">
        <f t="shared" si="358"/>
        <v>theater</v>
      </c>
      <c r="T3799" t="str">
        <f t="shared" si="359"/>
        <v>musical</v>
      </c>
    </row>
    <row r="3800" spans="1:20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354"/>
        <v>1</v>
      </c>
      <c r="P3800">
        <f t="shared" si="355"/>
        <v>205</v>
      </c>
      <c r="Q3800" s="8">
        <f t="shared" si="356"/>
        <v>41831.722777777781</v>
      </c>
      <c r="R3800" s="8">
        <f t="shared" si="357"/>
        <v>41861.722777777781</v>
      </c>
      <c r="S3800" t="str">
        <f t="shared" si="358"/>
        <v>theater</v>
      </c>
      <c r="T3800" t="str">
        <f t="shared" si="359"/>
        <v>musical</v>
      </c>
    </row>
    <row r="3801" spans="1:20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354"/>
        <v>4</v>
      </c>
      <c r="P3801">
        <f t="shared" si="355"/>
        <v>100.5</v>
      </c>
      <c r="Q3801" s="8">
        <f t="shared" si="356"/>
        <v>42410.93105324074</v>
      </c>
      <c r="R3801" s="8">
        <f t="shared" si="357"/>
        <v>42440.93105324074</v>
      </c>
      <c r="S3801" t="str">
        <f t="shared" si="358"/>
        <v>theater</v>
      </c>
      <c r="T3801" t="str">
        <f t="shared" si="359"/>
        <v>musical</v>
      </c>
    </row>
    <row r="3802" spans="1:20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354"/>
        <v>4</v>
      </c>
      <c r="P3802">
        <f t="shared" si="355"/>
        <v>55.06</v>
      </c>
      <c r="Q3802" s="8">
        <f t="shared" si="356"/>
        <v>41982.737071759257</v>
      </c>
      <c r="R3802" s="8">
        <f t="shared" si="357"/>
        <v>42015.207638888889</v>
      </c>
      <c r="S3802" t="str">
        <f t="shared" si="358"/>
        <v>theater</v>
      </c>
      <c r="T3802" t="str">
        <f t="shared" si="359"/>
        <v>musical</v>
      </c>
    </row>
    <row r="3803" spans="1:20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354"/>
        <v>9</v>
      </c>
      <c r="P3803">
        <f t="shared" si="355"/>
        <v>47.33</v>
      </c>
      <c r="Q3803" s="8">
        <f t="shared" si="356"/>
        <v>41975.676111111112</v>
      </c>
      <c r="R3803" s="8">
        <f t="shared" si="357"/>
        <v>42006.676111111112</v>
      </c>
      <c r="S3803" t="str">
        <f t="shared" si="358"/>
        <v>theater</v>
      </c>
      <c r="T3803" t="str">
        <f t="shared" si="359"/>
        <v>musical</v>
      </c>
    </row>
    <row r="3804" spans="1:20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354"/>
        <v>0</v>
      </c>
      <c r="P3804" t="e">
        <f t="shared" si="355"/>
        <v>#DIV/0!</v>
      </c>
      <c r="Q3804" s="8">
        <f t="shared" si="356"/>
        <v>42269.126226851848</v>
      </c>
      <c r="R3804" s="8">
        <f t="shared" si="357"/>
        <v>42299.126226851848</v>
      </c>
      <c r="S3804" t="str">
        <f t="shared" si="358"/>
        <v>theater</v>
      </c>
      <c r="T3804" t="str">
        <f t="shared" si="359"/>
        <v>musical</v>
      </c>
    </row>
    <row r="3805" spans="1:20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354"/>
        <v>20</v>
      </c>
      <c r="P3805">
        <f t="shared" si="355"/>
        <v>58.95</v>
      </c>
      <c r="Q3805" s="8">
        <f t="shared" si="356"/>
        <v>42403.971851851849</v>
      </c>
      <c r="R3805" s="8">
        <f t="shared" si="357"/>
        <v>42433.971851851849</v>
      </c>
      <c r="S3805" t="str">
        <f t="shared" si="358"/>
        <v>theater</v>
      </c>
      <c r="T3805" t="str">
        <f t="shared" si="359"/>
        <v>musical</v>
      </c>
    </row>
    <row r="3806" spans="1:20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354"/>
        <v>0</v>
      </c>
      <c r="P3806" t="e">
        <f t="shared" si="355"/>
        <v>#DIV/0!</v>
      </c>
      <c r="Q3806" s="8">
        <f t="shared" si="356"/>
        <v>42527.00953703704</v>
      </c>
      <c r="R3806" s="8">
        <f t="shared" si="357"/>
        <v>42582.291666666672</v>
      </c>
      <c r="S3806" t="str">
        <f t="shared" si="358"/>
        <v>theater</v>
      </c>
      <c r="T3806" t="str">
        <f t="shared" si="359"/>
        <v>musical</v>
      </c>
    </row>
    <row r="3807" spans="1:20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354"/>
        <v>0</v>
      </c>
      <c r="P3807">
        <f t="shared" si="355"/>
        <v>1.5</v>
      </c>
      <c r="Q3807" s="8">
        <f t="shared" si="356"/>
        <v>41849.887037037035</v>
      </c>
      <c r="R3807" s="8">
        <f t="shared" si="357"/>
        <v>41909.887037037035</v>
      </c>
      <c r="S3807" t="str">
        <f t="shared" si="358"/>
        <v>theater</v>
      </c>
      <c r="T3807" t="str">
        <f t="shared" si="359"/>
        <v>musical</v>
      </c>
    </row>
    <row r="3808" spans="1:20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354"/>
        <v>0</v>
      </c>
      <c r="P3808">
        <f t="shared" si="355"/>
        <v>5</v>
      </c>
      <c r="Q3808" s="8">
        <f t="shared" si="356"/>
        <v>41799.259039351848</v>
      </c>
      <c r="R3808" s="8">
        <f t="shared" si="357"/>
        <v>41819.259039351848</v>
      </c>
      <c r="S3808" t="str">
        <f t="shared" si="358"/>
        <v>theater</v>
      </c>
      <c r="T3808" t="str">
        <f t="shared" si="359"/>
        <v>musical</v>
      </c>
    </row>
    <row r="3809" spans="1:20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354"/>
        <v>30</v>
      </c>
      <c r="P3809">
        <f t="shared" si="355"/>
        <v>50.56</v>
      </c>
      <c r="Q3809" s="8">
        <f t="shared" si="356"/>
        <v>42090.909016203703</v>
      </c>
      <c r="R3809" s="8">
        <f t="shared" si="357"/>
        <v>42097.909016203703</v>
      </c>
      <c r="S3809" t="str">
        <f t="shared" si="358"/>
        <v>theater</v>
      </c>
      <c r="T3809" t="str">
        <f t="shared" si="359"/>
        <v>musical</v>
      </c>
    </row>
    <row r="3810" spans="1:20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354"/>
        <v>100</v>
      </c>
      <c r="P3810">
        <f t="shared" si="355"/>
        <v>41.67</v>
      </c>
      <c r="Q3810" s="8">
        <f t="shared" si="356"/>
        <v>42059.453923611116</v>
      </c>
      <c r="R3810" s="8">
        <f t="shared" si="357"/>
        <v>42119.412256944444</v>
      </c>
      <c r="S3810" t="str">
        <f t="shared" si="358"/>
        <v>theater</v>
      </c>
      <c r="T3810" t="str">
        <f t="shared" si="359"/>
        <v>plays</v>
      </c>
    </row>
    <row r="3811" spans="1:20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354"/>
        <v>101</v>
      </c>
      <c r="P3811">
        <f t="shared" si="355"/>
        <v>53.29</v>
      </c>
      <c r="Q3811" s="8">
        <f t="shared" si="356"/>
        <v>41800.526701388888</v>
      </c>
      <c r="R3811" s="8">
        <f t="shared" si="357"/>
        <v>41850.958333333336</v>
      </c>
      <c r="S3811" t="str">
        <f t="shared" si="358"/>
        <v>theater</v>
      </c>
      <c r="T3811" t="str">
        <f t="shared" si="359"/>
        <v>plays</v>
      </c>
    </row>
    <row r="3812" spans="1:20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354"/>
        <v>122</v>
      </c>
      <c r="P3812">
        <f t="shared" si="355"/>
        <v>70.23</v>
      </c>
      <c r="Q3812" s="8">
        <f t="shared" si="356"/>
        <v>42054.849050925928</v>
      </c>
      <c r="R3812" s="8">
        <f t="shared" si="357"/>
        <v>42084.807384259257</v>
      </c>
      <c r="S3812" t="str">
        <f t="shared" si="358"/>
        <v>theater</v>
      </c>
      <c r="T3812" t="str">
        <f t="shared" si="359"/>
        <v>plays</v>
      </c>
    </row>
    <row r="3813" spans="1:20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354"/>
        <v>330</v>
      </c>
      <c r="P3813">
        <f t="shared" si="355"/>
        <v>43.42</v>
      </c>
      <c r="Q3813" s="8">
        <f t="shared" si="356"/>
        <v>42487.62700231481</v>
      </c>
      <c r="R3813" s="8">
        <f t="shared" si="357"/>
        <v>42521.458333333328</v>
      </c>
      <c r="S3813" t="str">
        <f t="shared" si="358"/>
        <v>theater</v>
      </c>
      <c r="T3813" t="str">
        <f t="shared" si="359"/>
        <v>plays</v>
      </c>
    </row>
    <row r="3814" spans="1:20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354"/>
        <v>110</v>
      </c>
      <c r="P3814">
        <f t="shared" si="355"/>
        <v>199.18</v>
      </c>
      <c r="Q3814" s="8">
        <f t="shared" si="356"/>
        <v>42109.751250000001</v>
      </c>
      <c r="R3814" s="8">
        <f t="shared" si="357"/>
        <v>42156.165972222225</v>
      </c>
      <c r="S3814" t="str">
        <f t="shared" si="358"/>
        <v>theater</v>
      </c>
      <c r="T3814" t="str">
        <f t="shared" si="359"/>
        <v>plays</v>
      </c>
    </row>
    <row r="3815" spans="1:20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354"/>
        <v>101</v>
      </c>
      <c r="P3815">
        <f t="shared" si="355"/>
        <v>78.52</v>
      </c>
      <c r="Q3815" s="8">
        <f t="shared" si="356"/>
        <v>42497.275706018518</v>
      </c>
      <c r="R3815" s="8">
        <f t="shared" si="357"/>
        <v>42535.904861111107</v>
      </c>
      <c r="S3815" t="str">
        <f t="shared" si="358"/>
        <v>theater</v>
      </c>
      <c r="T3815" t="str">
        <f t="shared" si="359"/>
        <v>plays</v>
      </c>
    </row>
    <row r="3816" spans="1:20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354"/>
        <v>140</v>
      </c>
      <c r="P3816">
        <f t="shared" si="355"/>
        <v>61.82</v>
      </c>
      <c r="Q3816" s="8">
        <f t="shared" si="356"/>
        <v>42058.904074074075</v>
      </c>
      <c r="R3816" s="8">
        <f t="shared" si="357"/>
        <v>42095.165972222225</v>
      </c>
      <c r="S3816" t="str">
        <f t="shared" si="358"/>
        <v>theater</v>
      </c>
      <c r="T3816" t="str">
        <f t="shared" si="359"/>
        <v>plays</v>
      </c>
    </row>
    <row r="3817" spans="1:20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354"/>
        <v>100</v>
      </c>
      <c r="P3817">
        <f t="shared" si="355"/>
        <v>50</v>
      </c>
      <c r="Q3817" s="8">
        <f t="shared" si="356"/>
        <v>42207.259918981479</v>
      </c>
      <c r="R3817" s="8">
        <f t="shared" si="357"/>
        <v>42236.958333333328</v>
      </c>
      <c r="S3817" t="str">
        <f t="shared" si="358"/>
        <v>theater</v>
      </c>
      <c r="T3817" t="str">
        <f t="shared" si="359"/>
        <v>plays</v>
      </c>
    </row>
    <row r="3818" spans="1:20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354"/>
        <v>119</v>
      </c>
      <c r="P3818">
        <f t="shared" si="355"/>
        <v>48.34</v>
      </c>
      <c r="Q3818" s="8">
        <f t="shared" si="356"/>
        <v>41807.690081018518</v>
      </c>
      <c r="R3818" s="8">
        <f t="shared" si="357"/>
        <v>41837.690081018518</v>
      </c>
      <c r="S3818" t="str">
        <f t="shared" si="358"/>
        <v>theater</v>
      </c>
      <c r="T3818" t="str">
        <f t="shared" si="359"/>
        <v>plays</v>
      </c>
    </row>
    <row r="3819" spans="1:20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354"/>
        <v>107</v>
      </c>
      <c r="P3819">
        <f t="shared" si="355"/>
        <v>107.25</v>
      </c>
      <c r="Q3819" s="8">
        <f t="shared" si="356"/>
        <v>42284.69694444444</v>
      </c>
      <c r="R3819" s="8">
        <f t="shared" si="357"/>
        <v>42301.165972222225</v>
      </c>
      <c r="S3819" t="str">
        <f t="shared" si="358"/>
        <v>theater</v>
      </c>
      <c r="T3819" t="str">
        <f t="shared" si="359"/>
        <v>plays</v>
      </c>
    </row>
    <row r="3820" spans="1:20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354"/>
        <v>228</v>
      </c>
      <c r="P3820">
        <f t="shared" si="355"/>
        <v>57</v>
      </c>
      <c r="Q3820" s="8">
        <f t="shared" si="356"/>
        <v>42045.84238425926</v>
      </c>
      <c r="R3820" s="8">
        <f t="shared" si="357"/>
        <v>42075.800717592589</v>
      </c>
      <c r="S3820" t="str">
        <f t="shared" si="358"/>
        <v>theater</v>
      </c>
      <c r="T3820" t="str">
        <f t="shared" si="359"/>
        <v>plays</v>
      </c>
    </row>
    <row r="3821" spans="1:20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354"/>
        <v>106</v>
      </c>
      <c r="P3821">
        <f t="shared" si="355"/>
        <v>40.92</v>
      </c>
      <c r="Q3821" s="8">
        <f t="shared" si="356"/>
        <v>42184.209537037037</v>
      </c>
      <c r="R3821" s="8">
        <f t="shared" si="357"/>
        <v>42202.876388888893</v>
      </c>
      <c r="S3821" t="str">
        <f t="shared" si="358"/>
        <v>theater</v>
      </c>
      <c r="T3821" t="str">
        <f t="shared" si="359"/>
        <v>plays</v>
      </c>
    </row>
    <row r="3822" spans="1:20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354"/>
        <v>143</v>
      </c>
      <c r="P3822">
        <f t="shared" si="355"/>
        <v>21.5</v>
      </c>
      <c r="Q3822" s="8">
        <f t="shared" si="356"/>
        <v>42160.651817129634</v>
      </c>
      <c r="R3822" s="8">
        <f t="shared" si="357"/>
        <v>42190.651817129634</v>
      </c>
      <c r="S3822" t="str">
        <f t="shared" si="358"/>
        <v>theater</v>
      </c>
      <c r="T3822" t="str">
        <f t="shared" si="359"/>
        <v>plays</v>
      </c>
    </row>
    <row r="3823" spans="1:20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354"/>
        <v>105</v>
      </c>
      <c r="P3823">
        <f t="shared" si="355"/>
        <v>79.540000000000006</v>
      </c>
      <c r="Q3823" s="8">
        <f t="shared" si="356"/>
        <v>42341.180636574078</v>
      </c>
      <c r="R3823" s="8">
        <f t="shared" si="357"/>
        <v>42373.180636574078</v>
      </c>
      <c r="S3823" t="str">
        <f t="shared" si="358"/>
        <v>theater</v>
      </c>
      <c r="T3823" t="str">
        <f t="shared" si="359"/>
        <v>plays</v>
      </c>
    </row>
    <row r="3824" spans="1:20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354"/>
        <v>110</v>
      </c>
      <c r="P3824">
        <f t="shared" si="355"/>
        <v>72.38</v>
      </c>
      <c r="Q3824" s="8">
        <f t="shared" si="356"/>
        <v>42329.838159722218</v>
      </c>
      <c r="R3824" s="8">
        <f t="shared" si="357"/>
        <v>42388.957638888889</v>
      </c>
      <c r="S3824" t="str">
        <f t="shared" si="358"/>
        <v>theater</v>
      </c>
      <c r="T3824" t="str">
        <f t="shared" si="359"/>
        <v>plays</v>
      </c>
    </row>
    <row r="3825" spans="1:20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354"/>
        <v>106</v>
      </c>
      <c r="P3825">
        <f t="shared" si="355"/>
        <v>64.63</v>
      </c>
      <c r="Q3825" s="8">
        <f t="shared" si="356"/>
        <v>42170.910231481481</v>
      </c>
      <c r="R3825" s="8">
        <f t="shared" si="357"/>
        <v>42205.165972222225</v>
      </c>
      <c r="S3825" t="str">
        <f t="shared" si="358"/>
        <v>theater</v>
      </c>
      <c r="T3825" t="str">
        <f t="shared" si="359"/>
        <v>plays</v>
      </c>
    </row>
    <row r="3826" spans="1:20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354"/>
        <v>108</v>
      </c>
      <c r="P3826">
        <f t="shared" si="355"/>
        <v>38.57</v>
      </c>
      <c r="Q3826" s="8">
        <f t="shared" si="356"/>
        <v>42571.626192129625</v>
      </c>
      <c r="R3826" s="8">
        <f t="shared" si="357"/>
        <v>42583.570138888885</v>
      </c>
      <c r="S3826" t="str">
        <f t="shared" si="358"/>
        <v>theater</v>
      </c>
      <c r="T3826" t="str">
        <f t="shared" si="359"/>
        <v>plays</v>
      </c>
    </row>
    <row r="3827" spans="1:20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354"/>
        <v>105</v>
      </c>
      <c r="P3827">
        <f t="shared" si="355"/>
        <v>107.57</v>
      </c>
      <c r="Q3827" s="8">
        <f t="shared" si="356"/>
        <v>42151.069606481484</v>
      </c>
      <c r="R3827" s="8">
        <f t="shared" si="357"/>
        <v>42172.069606481484</v>
      </c>
      <c r="S3827" t="str">
        <f t="shared" si="358"/>
        <v>theater</v>
      </c>
      <c r="T3827" t="str">
        <f t="shared" si="359"/>
        <v>plays</v>
      </c>
    </row>
    <row r="3828" spans="1:20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354"/>
        <v>119</v>
      </c>
      <c r="P3828">
        <f t="shared" si="355"/>
        <v>27.5</v>
      </c>
      <c r="Q3828" s="8">
        <f t="shared" si="356"/>
        <v>42101.423541666663</v>
      </c>
      <c r="R3828" s="8">
        <f t="shared" si="357"/>
        <v>42131.423541666663</v>
      </c>
      <c r="S3828" t="str">
        <f t="shared" si="358"/>
        <v>theater</v>
      </c>
      <c r="T3828" t="str">
        <f t="shared" si="359"/>
        <v>plays</v>
      </c>
    </row>
    <row r="3829" spans="1:20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354"/>
        <v>153</v>
      </c>
      <c r="P3829">
        <f t="shared" si="355"/>
        <v>70.459999999999994</v>
      </c>
      <c r="Q3829" s="8">
        <f t="shared" si="356"/>
        <v>42034.928252314814</v>
      </c>
      <c r="R3829" s="8">
        <f t="shared" si="357"/>
        <v>42090</v>
      </c>
      <c r="S3829" t="str">
        <f t="shared" si="358"/>
        <v>theater</v>
      </c>
      <c r="T3829" t="str">
        <f t="shared" si="359"/>
        <v>plays</v>
      </c>
    </row>
    <row r="3830" spans="1:20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354"/>
        <v>100</v>
      </c>
      <c r="P3830">
        <f t="shared" si="355"/>
        <v>178.57</v>
      </c>
      <c r="Q3830" s="8">
        <f t="shared" si="356"/>
        <v>41944.527627314819</v>
      </c>
      <c r="R3830" s="8">
        <f t="shared" si="357"/>
        <v>42004.569293981483</v>
      </c>
      <c r="S3830" t="str">
        <f t="shared" si="358"/>
        <v>theater</v>
      </c>
      <c r="T3830" t="str">
        <f t="shared" si="359"/>
        <v>plays</v>
      </c>
    </row>
    <row r="3831" spans="1:20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354"/>
        <v>100</v>
      </c>
      <c r="P3831">
        <f t="shared" si="355"/>
        <v>62.63</v>
      </c>
      <c r="Q3831" s="8">
        <f t="shared" si="356"/>
        <v>42593.865405092598</v>
      </c>
      <c r="R3831" s="8">
        <f t="shared" si="357"/>
        <v>42613.865405092598</v>
      </c>
      <c r="S3831" t="str">
        <f t="shared" si="358"/>
        <v>theater</v>
      </c>
      <c r="T3831" t="str">
        <f t="shared" si="359"/>
        <v>plays</v>
      </c>
    </row>
    <row r="3832" spans="1:20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354"/>
        <v>225</v>
      </c>
      <c r="P3832">
        <f t="shared" si="355"/>
        <v>75</v>
      </c>
      <c r="Q3832" s="8">
        <f t="shared" si="356"/>
        <v>42503.740868055553</v>
      </c>
      <c r="R3832" s="8">
        <f t="shared" si="357"/>
        <v>42517.740868055553</v>
      </c>
      <c r="S3832" t="str">
        <f t="shared" si="358"/>
        <v>theater</v>
      </c>
      <c r="T3832" t="str">
        <f t="shared" si="359"/>
        <v>plays</v>
      </c>
    </row>
    <row r="3833" spans="1:20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354"/>
        <v>106</v>
      </c>
      <c r="P3833">
        <f t="shared" si="355"/>
        <v>58.9</v>
      </c>
      <c r="Q3833" s="8">
        <f t="shared" si="356"/>
        <v>41927.848900462966</v>
      </c>
      <c r="R3833" s="8">
        <f t="shared" si="357"/>
        <v>41948.890567129631</v>
      </c>
      <c r="S3833" t="str">
        <f t="shared" si="358"/>
        <v>theater</v>
      </c>
      <c r="T3833" t="str">
        <f t="shared" si="359"/>
        <v>plays</v>
      </c>
    </row>
    <row r="3834" spans="1:20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354"/>
        <v>105</v>
      </c>
      <c r="P3834">
        <f t="shared" si="355"/>
        <v>139.56</v>
      </c>
      <c r="Q3834" s="8">
        <f t="shared" si="356"/>
        <v>42375.114988425921</v>
      </c>
      <c r="R3834" s="8">
        <f t="shared" si="357"/>
        <v>42420.114988425921</v>
      </c>
      <c r="S3834" t="str">
        <f t="shared" si="358"/>
        <v>theater</v>
      </c>
      <c r="T3834" t="str">
        <f t="shared" si="359"/>
        <v>plays</v>
      </c>
    </row>
    <row r="3835" spans="1:20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354"/>
        <v>117</v>
      </c>
      <c r="P3835">
        <f t="shared" si="355"/>
        <v>70</v>
      </c>
      <c r="Q3835" s="8">
        <f t="shared" si="356"/>
        <v>41963.872361111105</v>
      </c>
      <c r="R3835" s="8">
        <f t="shared" si="357"/>
        <v>41974.797916666663</v>
      </c>
      <c r="S3835" t="str">
        <f t="shared" si="358"/>
        <v>theater</v>
      </c>
      <c r="T3835" t="str">
        <f t="shared" si="359"/>
        <v>plays</v>
      </c>
    </row>
    <row r="3836" spans="1:20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354"/>
        <v>109</v>
      </c>
      <c r="P3836">
        <f t="shared" si="355"/>
        <v>57.39</v>
      </c>
      <c r="Q3836" s="8">
        <f t="shared" si="356"/>
        <v>42143.445219907408</v>
      </c>
      <c r="R3836" s="8">
        <f t="shared" si="357"/>
        <v>42173.445219907408</v>
      </c>
      <c r="S3836" t="str">
        <f t="shared" si="358"/>
        <v>theater</v>
      </c>
      <c r="T3836" t="str">
        <f t="shared" si="359"/>
        <v>plays</v>
      </c>
    </row>
    <row r="3837" spans="1:20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354"/>
        <v>160</v>
      </c>
      <c r="P3837">
        <f t="shared" si="355"/>
        <v>40</v>
      </c>
      <c r="Q3837" s="8">
        <f t="shared" si="356"/>
        <v>42460.94222222222</v>
      </c>
      <c r="R3837" s="8">
        <f t="shared" si="357"/>
        <v>42481.94222222222</v>
      </c>
      <c r="S3837" t="str">
        <f t="shared" si="358"/>
        <v>theater</v>
      </c>
      <c r="T3837" t="str">
        <f t="shared" si="359"/>
        <v>plays</v>
      </c>
    </row>
    <row r="3838" spans="1:20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354"/>
        <v>113</v>
      </c>
      <c r="P3838">
        <f t="shared" si="355"/>
        <v>64.290000000000006</v>
      </c>
      <c r="Q3838" s="8">
        <f t="shared" si="356"/>
        <v>42553.926527777774</v>
      </c>
      <c r="R3838" s="8">
        <f t="shared" si="357"/>
        <v>42585.172916666663</v>
      </c>
      <c r="S3838" t="str">
        <f t="shared" si="358"/>
        <v>theater</v>
      </c>
      <c r="T3838" t="str">
        <f t="shared" si="359"/>
        <v>plays</v>
      </c>
    </row>
    <row r="3839" spans="1:20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354"/>
        <v>102</v>
      </c>
      <c r="P3839">
        <f t="shared" si="355"/>
        <v>120.12</v>
      </c>
      <c r="Q3839" s="8">
        <f t="shared" si="356"/>
        <v>42152.765717592592</v>
      </c>
      <c r="R3839" s="8">
        <f t="shared" si="357"/>
        <v>42188.765717592592</v>
      </c>
      <c r="S3839" t="str">
        <f t="shared" si="358"/>
        <v>theater</v>
      </c>
      <c r="T3839" t="str">
        <f t="shared" si="359"/>
        <v>plays</v>
      </c>
    </row>
    <row r="3840" spans="1:20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354"/>
        <v>101</v>
      </c>
      <c r="P3840">
        <f t="shared" si="355"/>
        <v>1008.24</v>
      </c>
      <c r="Q3840" s="8">
        <f t="shared" si="356"/>
        <v>42116.710752314815</v>
      </c>
      <c r="R3840" s="8">
        <f t="shared" si="357"/>
        <v>42146.710752314815</v>
      </c>
      <c r="S3840" t="str">
        <f t="shared" si="358"/>
        <v>theater</v>
      </c>
      <c r="T3840" t="str">
        <f t="shared" si="359"/>
        <v>plays</v>
      </c>
    </row>
    <row r="3841" spans="1:20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354"/>
        <v>101</v>
      </c>
      <c r="P3841">
        <f t="shared" si="355"/>
        <v>63.28</v>
      </c>
      <c r="Q3841" s="8">
        <f t="shared" si="356"/>
        <v>42155.142638888887</v>
      </c>
      <c r="R3841" s="8">
        <f t="shared" si="357"/>
        <v>42215.142638888887</v>
      </c>
      <c r="S3841" t="str">
        <f t="shared" si="358"/>
        <v>theater</v>
      </c>
      <c r="T3841" t="str">
        <f t="shared" si="359"/>
        <v>plays</v>
      </c>
    </row>
    <row r="3842" spans="1:20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354"/>
        <v>6500</v>
      </c>
      <c r="P3842">
        <f t="shared" si="355"/>
        <v>21.67</v>
      </c>
      <c r="Q3842" s="8">
        <f t="shared" si="356"/>
        <v>42432.701724537037</v>
      </c>
      <c r="R3842" s="8">
        <f t="shared" si="357"/>
        <v>42457.660057870366</v>
      </c>
      <c r="S3842" t="str">
        <f t="shared" si="358"/>
        <v>theater</v>
      </c>
      <c r="T3842" t="str">
        <f t="shared" si="359"/>
        <v>plays</v>
      </c>
    </row>
    <row r="3843" spans="1:20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360">ROUND(E3843/D3843*100,0)</f>
        <v>9</v>
      </c>
      <c r="P3843">
        <f t="shared" ref="P3843:P3906" si="361">ROUND(E3843/L3843,2)</f>
        <v>25.65</v>
      </c>
      <c r="Q3843" s="8">
        <f t="shared" ref="Q3843:Q3906" si="362">(((J3843/60)/60)/24)+DATE(1970,1,1)</f>
        <v>41780.785729166666</v>
      </c>
      <c r="R3843" s="8">
        <f t="shared" ref="R3843:R3906" si="363">(((I3843/60)/60)/24)+DATE(1970,1,1)</f>
        <v>41840.785729166666</v>
      </c>
      <c r="S3843" t="str">
        <f t="shared" ref="S3843:S3906" si="364">LEFT(N3843,SEARCH("/",N3843)-1)</f>
        <v>theater</v>
      </c>
      <c r="T3843" t="str">
        <f t="shared" ref="T3843:T3906" si="365">RIGHT(N3843,LEN(N3843)-SEARCH("/",N3843))</f>
        <v>plays</v>
      </c>
    </row>
    <row r="3844" spans="1:20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360"/>
        <v>22</v>
      </c>
      <c r="P3844">
        <f t="shared" si="361"/>
        <v>47.7</v>
      </c>
      <c r="Q3844" s="8">
        <f t="shared" si="362"/>
        <v>41740.493657407409</v>
      </c>
      <c r="R3844" s="8">
        <f t="shared" si="363"/>
        <v>41770.493657407409</v>
      </c>
      <c r="S3844" t="str">
        <f t="shared" si="364"/>
        <v>theater</v>
      </c>
      <c r="T3844" t="str">
        <f t="shared" si="365"/>
        <v>plays</v>
      </c>
    </row>
    <row r="3845" spans="1:20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360"/>
        <v>21</v>
      </c>
      <c r="P3845">
        <f t="shared" si="361"/>
        <v>56.05</v>
      </c>
      <c r="Q3845" s="8">
        <f t="shared" si="362"/>
        <v>41766.072500000002</v>
      </c>
      <c r="R3845" s="8">
        <f t="shared" si="363"/>
        <v>41791.072500000002</v>
      </c>
      <c r="S3845" t="str">
        <f t="shared" si="364"/>
        <v>theater</v>
      </c>
      <c r="T3845" t="str">
        <f t="shared" si="365"/>
        <v>plays</v>
      </c>
    </row>
    <row r="3846" spans="1:20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360"/>
        <v>41</v>
      </c>
      <c r="P3846">
        <f t="shared" si="361"/>
        <v>81.319999999999993</v>
      </c>
      <c r="Q3846" s="8">
        <f t="shared" si="362"/>
        <v>41766.617291666669</v>
      </c>
      <c r="R3846" s="8">
        <f t="shared" si="363"/>
        <v>41793.290972222225</v>
      </c>
      <c r="S3846" t="str">
        <f t="shared" si="364"/>
        <v>theater</v>
      </c>
      <c r="T3846" t="str">
        <f t="shared" si="365"/>
        <v>plays</v>
      </c>
    </row>
    <row r="3847" spans="1:20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360"/>
        <v>2</v>
      </c>
      <c r="P3847">
        <f t="shared" si="361"/>
        <v>70.17</v>
      </c>
      <c r="Q3847" s="8">
        <f t="shared" si="362"/>
        <v>42248.627013888887</v>
      </c>
      <c r="R3847" s="8">
        <f t="shared" si="363"/>
        <v>42278.627013888887</v>
      </c>
      <c r="S3847" t="str">
        <f t="shared" si="364"/>
        <v>theater</v>
      </c>
      <c r="T3847" t="str">
        <f t="shared" si="365"/>
        <v>plays</v>
      </c>
    </row>
    <row r="3848" spans="1:20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360"/>
        <v>3</v>
      </c>
      <c r="P3848">
        <f t="shared" si="361"/>
        <v>23.63</v>
      </c>
      <c r="Q3848" s="8">
        <f t="shared" si="362"/>
        <v>41885.221550925926</v>
      </c>
      <c r="R3848" s="8">
        <f t="shared" si="363"/>
        <v>41916.290972222225</v>
      </c>
      <c r="S3848" t="str">
        <f t="shared" si="364"/>
        <v>theater</v>
      </c>
      <c r="T3848" t="str">
        <f t="shared" si="365"/>
        <v>plays</v>
      </c>
    </row>
    <row r="3849" spans="1:20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360"/>
        <v>16</v>
      </c>
      <c r="P3849">
        <f t="shared" si="361"/>
        <v>188.56</v>
      </c>
      <c r="Q3849" s="8">
        <f t="shared" si="362"/>
        <v>42159.224432870367</v>
      </c>
      <c r="R3849" s="8">
        <f t="shared" si="363"/>
        <v>42204.224432870367</v>
      </c>
      <c r="S3849" t="str">
        <f t="shared" si="364"/>
        <v>theater</v>
      </c>
      <c r="T3849" t="str">
        <f t="shared" si="365"/>
        <v>plays</v>
      </c>
    </row>
    <row r="3850" spans="1:20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360"/>
        <v>16</v>
      </c>
      <c r="P3850">
        <f t="shared" si="361"/>
        <v>49.51</v>
      </c>
      <c r="Q3850" s="8">
        <f t="shared" si="362"/>
        <v>42265.817002314812</v>
      </c>
      <c r="R3850" s="8">
        <f t="shared" si="363"/>
        <v>42295.817002314812</v>
      </c>
      <c r="S3850" t="str">
        <f t="shared" si="364"/>
        <v>theater</v>
      </c>
      <c r="T3850" t="str">
        <f t="shared" si="365"/>
        <v>plays</v>
      </c>
    </row>
    <row r="3851" spans="1:20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360"/>
        <v>7</v>
      </c>
      <c r="P3851">
        <f t="shared" si="361"/>
        <v>75.459999999999994</v>
      </c>
      <c r="Q3851" s="8">
        <f t="shared" si="362"/>
        <v>42136.767175925925</v>
      </c>
      <c r="R3851" s="8">
        <f t="shared" si="363"/>
        <v>42166.767175925925</v>
      </c>
      <c r="S3851" t="str">
        <f t="shared" si="364"/>
        <v>theater</v>
      </c>
      <c r="T3851" t="str">
        <f t="shared" si="365"/>
        <v>plays</v>
      </c>
    </row>
    <row r="3852" spans="1:20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360"/>
        <v>4</v>
      </c>
      <c r="P3852">
        <f t="shared" si="361"/>
        <v>9.5</v>
      </c>
      <c r="Q3852" s="8">
        <f t="shared" si="362"/>
        <v>41975.124340277776</v>
      </c>
      <c r="R3852" s="8">
        <f t="shared" si="363"/>
        <v>42005.124340277776</v>
      </c>
      <c r="S3852" t="str">
        <f t="shared" si="364"/>
        <v>theater</v>
      </c>
      <c r="T3852" t="str">
        <f t="shared" si="365"/>
        <v>plays</v>
      </c>
    </row>
    <row r="3853" spans="1:20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360"/>
        <v>34</v>
      </c>
      <c r="P3853">
        <f t="shared" si="361"/>
        <v>35.5</v>
      </c>
      <c r="Q3853" s="8">
        <f t="shared" si="362"/>
        <v>42172.439571759256</v>
      </c>
      <c r="R3853" s="8">
        <f t="shared" si="363"/>
        <v>42202.439571759256</v>
      </c>
      <c r="S3853" t="str">
        <f t="shared" si="364"/>
        <v>theater</v>
      </c>
      <c r="T3853" t="str">
        <f t="shared" si="365"/>
        <v>plays</v>
      </c>
    </row>
    <row r="3854" spans="1:20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360"/>
        <v>0</v>
      </c>
      <c r="P3854">
        <f t="shared" si="361"/>
        <v>10</v>
      </c>
      <c r="Q3854" s="8">
        <f t="shared" si="362"/>
        <v>42065.190694444449</v>
      </c>
      <c r="R3854" s="8">
        <f t="shared" si="363"/>
        <v>42090.149027777778</v>
      </c>
      <c r="S3854" t="str">
        <f t="shared" si="364"/>
        <v>theater</v>
      </c>
      <c r="T3854" t="str">
        <f t="shared" si="365"/>
        <v>plays</v>
      </c>
    </row>
    <row r="3855" spans="1:20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360"/>
        <v>0</v>
      </c>
      <c r="P3855">
        <f t="shared" si="361"/>
        <v>13</v>
      </c>
      <c r="Q3855" s="8">
        <f t="shared" si="362"/>
        <v>41848.84002314815</v>
      </c>
      <c r="R3855" s="8">
        <f t="shared" si="363"/>
        <v>41883.84002314815</v>
      </c>
      <c r="S3855" t="str">
        <f t="shared" si="364"/>
        <v>theater</v>
      </c>
      <c r="T3855" t="str">
        <f t="shared" si="365"/>
        <v>plays</v>
      </c>
    </row>
    <row r="3856" spans="1:20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360"/>
        <v>16</v>
      </c>
      <c r="P3856">
        <f t="shared" si="361"/>
        <v>89.4</v>
      </c>
      <c r="Q3856" s="8">
        <f t="shared" si="362"/>
        <v>42103.884930555556</v>
      </c>
      <c r="R3856" s="8">
        <f t="shared" si="363"/>
        <v>42133.884930555556</v>
      </c>
      <c r="S3856" t="str">
        <f t="shared" si="364"/>
        <v>theater</v>
      </c>
      <c r="T3856" t="str">
        <f t="shared" si="365"/>
        <v>plays</v>
      </c>
    </row>
    <row r="3857" spans="1:20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360"/>
        <v>3</v>
      </c>
      <c r="P3857">
        <f t="shared" si="361"/>
        <v>25</v>
      </c>
      <c r="Q3857" s="8">
        <f t="shared" si="362"/>
        <v>42059.970729166671</v>
      </c>
      <c r="R3857" s="8">
        <f t="shared" si="363"/>
        <v>42089.929062499999</v>
      </c>
      <c r="S3857" t="str">
        <f t="shared" si="364"/>
        <v>theater</v>
      </c>
      <c r="T3857" t="str">
        <f t="shared" si="365"/>
        <v>plays</v>
      </c>
    </row>
    <row r="3858" spans="1:20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360"/>
        <v>0</v>
      </c>
      <c r="P3858">
        <f t="shared" si="361"/>
        <v>1</v>
      </c>
      <c r="Q3858" s="8">
        <f t="shared" si="362"/>
        <v>42041.743090277778</v>
      </c>
      <c r="R3858" s="8">
        <f t="shared" si="363"/>
        <v>42071.701423611114</v>
      </c>
      <c r="S3858" t="str">
        <f t="shared" si="364"/>
        <v>theater</v>
      </c>
      <c r="T3858" t="str">
        <f t="shared" si="365"/>
        <v>plays</v>
      </c>
    </row>
    <row r="3859" spans="1:20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360"/>
        <v>5</v>
      </c>
      <c r="P3859">
        <f t="shared" si="361"/>
        <v>65</v>
      </c>
      <c r="Q3859" s="8">
        <f t="shared" si="362"/>
        <v>41829.73715277778</v>
      </c>
      <c r="R3859" s="8">
        <f t="shared" si="363"/>
        <v>41852.716666666667</v>
      </c>
      <c r="S3859" t="str">
        <f t="shared" si="364"/>
        <v>theater</v>
      </c>
      <c r="T3859" t="str">
        <f t="shared" si="365"/>
        <v>plays</v>
      </c>
    </row>
    <row r="3860" spans="1:20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360"/>
        <v>2</v>
      </c>
      <c r="P3860">
        <f t="shared" si="361"/>
        <v>10</v>
      </c>
      <c r="Q3860" s="8">
        <f t="shared" si="362"/>
        <v>42128.431064814817</v>
      </c>
      <c r="R3860" s="8">
        <f t="shared" si="363"/>
        <v>42146.875</v>
      </c>
      <c r="S3860" t="str">
        <f t="shared" si="364"/>
        <v>theater</v>
      </c>
      <c r="T3860" t="str">
        <f t="shared" si="365"/>
        <v>plays</v>
      </c>
    </row>
    <row r="3861" spans="1:20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360"/>
        <v>0</v>
      </c>
      <c r="P3861">
        <f t="shared" si="361"/>
        <v>1</v>
      </c>
      <c r="Q3861" s="8">
        <f t="shared" si="362"/>
        <v>41789.893599537041</v>
      </c>
      <c r="R3861" s="8">
        <f t="shared" si="363"/>
        <v>41815.875</v>
      </c>
      <c r="S3861" t="str">
        <f t="shared" si="364"/>
        <v>theater</v>
      </c>
      <c r="T3861" t="str">
        <f t="shared" si="365"/>
        <v>plays</v>
      </c>
    </row>
    <row r="3862" spans="1:20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360"/>
        <v>18</v>
      </c>
      <c r="P3862">
        <f t="shared" si="361"/>
        <v>81.540000000000006</v>
      </c>
      <c r="Q3862" s="8">
        <f t="shared" si="362"/>
        <v>41833.660995370366</v>
      </c>
      <c r="R3862" s="8">
        <f t="shared" si="363"/>
        <v>41863.660995370366</v>
      </c>
      <c r="S3862" t="str">
        <f t="shared" si="364"/>
        <v>theater</v>
      </c>
      <c r="T3862" t="str">
        <f t="shared" si="365"/>
        <v>plays</v>
      </c>
    </row>
    <row r="3863" spans="1:20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360"/>
        <v>5</v>
      </c>
      <c r="P3863">
        <f t="shared" si="361"/>
        <v>100</v>
      </c>
      <c r="Q3863" s="8">
        <f t="shared" si="362"/>
        <v>41914.590011574073</v>
      </c>
      <c r="R3863" s="8">
        <f t="shared" si="363"/>
        <v>41955.907638888893</v>
      </c>
      <c r="S3863" t="str">
        <f t="shared" si="364"/>
        <v>theater</v>
      </c>
      <c r="T3863" t="str">
        <f t="shared" si="365"/>
        <v>plays</v>
      </c>
    </row>
    <row r="3864" spans="1:20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360"/>
        <v>0</v>
      </c>
      <c r="P3864">
        <f t="shared" si="361"/>
        <v>1</v>
      </c>
      <c r="Q3864" s="8">
        <f t="shared" si="362"/>
        <v>42611.261064814811</v>
      </c>
      <c r="R3864" s="8">
        <f t="shared" si="363"/>
        <v>42625.707638888889</v>
      </c>
      <c r="S3864" t="str">
        <f t="shared" si="364"/>
        <v>theater</v>
      </c>
      <c r="T3864" t="str">
        <f t="shared" si="365"/>
        <v>plays</v>
      </c>
    </row>
    <row r="3865" spans="1:20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360"/>
        <v>0</v>
      </c>
      <c r="P3865" t="e">
        <f t="shared" si="361"/>
        <v>#DIV/0!</v>
      </c>
      <c r="Q3865" s="8">
        <f t="shared" si="362"/>
        <v>42253.633159722223</v>
      </c>
      <c r="R3865" s="8">
        <f t="shared" si="363"/>
        <v>42313.674826388888</v>
      </c>
      <c r="S3865" t="str">
        <f t="shared" si="364"/>
        <v>theater</v>
      </c>
      <c r="T3865" t="str">
        <f t="shared" si="365"/>
        <v>plays</v>
      </c>
    </row>
    <row r="3866" spans="1:20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360"/>
        <v>1</v>
      </c>
      <c r="P3866">
        <f t="shared" si="361"/>
        <v>20</v>
      </c>
      <c r="Q3866" s="8">
        <f t="shared" si="362"/>
        <v>42295.891828703709</v>
      </c>
      <c r="R3866" s="8">
        <f t="shared" si="363"/>
        <v>42325.933495370366</v>
      </c>
      <c r="S3866" t="str">
        <f t="shared" si="364"/>
        <v>theater</v>
      </c>
      <c r="T3866" t="str">
        <f t="shared" si="365"/>
        <v>plays</v>
      </c>
    </row>
    <row r="3867" spans="1:20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360"/>
        <v>27</v>
      </c>
      <c r="P3867">
        <f t="shared" si="361"/>
        <v>46.43</v>
      </c>
      <c r="Q3867" s="8">
        <f t="shared" si="362"/>
        <v>41841.651597222226</v>
      </c>
      <c r="R3867" s="8">
        <f t="shared" si="363"/>
        <v>41881.229166666664</v>
      </c>
      <c r="S3867" t="str">
        <f t="shared" si="364"/>
        <v>theater</v>
      </c>
      <c r="T3867" t="str">
        <f t="shared" si="365"/>
        <v>plays</v>
      </c>
    </row>
    <row r="3868" spans="1:20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360"/>
        <v>1</v>
      </c>
      <c r="P3868">
        <f t="shared" si="361"/>
        <v>5.5</v>
      </c>
      <c r="Q3868" s="8">
        <f t="shared" si="362"/>
        <v>42402.947002314817</v>
      </c>
      <c r="R3868" s="8">
        <f t="shared" si="363"/>
        <v>42452.145138888889</v>
      </c>
      <c r="S3868" t="str">
        <f t="shared" si="364"/>
        <v>theater</v>
      </c>
      <c r="T3868" t="str">
        <f t="shared" si="365"/>
        <v>plays</v>
      </c>
    </row>
    <row r="3869" spans="1:20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360"/>
        <v>13</v>
      </c>
      <c r="P3869">
        <f t="shared" si="361"/>
        <v>50.2</v>
      </c>
      <c r="Q3869" s="8">
        <f t="shared" si="362"/>
        <v>42509.814108796301</v>
      </c>
      <c r="R3869" s="8">
        <f t="shared" si="363"/>
        <v>42539.814108796301</v>
      </c>
      <c r="S3869" t="str">
        <f t="shared" si="364"/>
        <v>theater</v>
      </c>
      <c r="T3869" t="str">
        <f t="shared" si="365"/>
        <v>plays</v>
      </c>
    </row>
    <row r="3870" spans="1:20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360"/>
        <v>0</v>
      </c>
      <c r="P3870">
        <f t="shared" si="361"/>
        <v>10</v>
      </c>
      <c r="Q3870" s="8">
        <f t="shared" si="362"/>
        <v>41865.659780092588</v>
      </c>
      <c r="R3870" s="8">
        <f t="shared" si="363"/>
        <v>41890.659780092588</v>
      </c>
      <c r="S3870" t="str">
        <f t="shared" si="364"/>
        <v>theater</v>
      </c>
      <c r="T3870" t="str">
        <f t="shared" si="365"/>
        <v>musical</v>
      </c>
    </row>
    <row r="3871" spans="1:20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360"/>
        <v>3</v>
      </c>
      <c r="P3871">
        <f t="shared" si="361"/>
        <v>30.13</v>
      </c>
      <c r="Q3871" s="8">
        <f t="shared" si="362"/>
        <v>42047.724444444444</v>
      </c>
      <c r="R3871" s="8">
        <f t="shared" si="363"/>
        <v>42077.132638888885</v>
      </c>
      <c r="S3871" t="str">
        <f t="shared" si="364"/>
        <v>theater</v>
      </c>
      <c r="T3871" t="str">
        <f t="shared" si="365"/>
        <v>musical</v>
      </c>
    </row>
    <row r="3872" spans="1:20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360"/>
        <v>15</v>
      </c>
      <c r="P3872">
        <f t="shared" si="361"/>
        <v>150</v>
      </c>
      <c r="Q3872" s="8">
        <f t="shared" si="362"/>
        <v>41793.17219907407</v>
      </c>
      <c r="R3872" s="8">
        <f t="shared" si="363"/>
        <v>41823.17219907407</v>
      </c>
      <c r="S3872" t="str">
        <f t="shared" si="364"/>
        <v>theater</v>
      </c>
      <c r="T3872" t="str">
        <f t="shared" si="365"/>
        <v>musical</v>
      </c>
    </row>
    <row r="3873" spans="1:20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360"/>
        <v>3</v>
      </c>
      <c r="P3873">
        <f t="shared" si="361"/>
        <v>13.33</v>
      </c>
      <c r="Q3873" s="8">
        <f t="shared" si="362"/>
        <v>42763.780671296292</v>
      </c>
      <c r="R3873" s="8">
        <f t="shared" si="363"/>
        <v>42823.739004629635</v>
      </c>
      <c r="S3873" t="str">
        <f t="shared" si="364"/>
        <v>theater</v>
      </c>
      <c r="T3873" t="str">
        <f t="shared" si="365"/>
        <v>musical</v>
      </c>
    </row>
    <row r="3874" spans="1:20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360"/>
        <v>0</v>
      </c>
      <c r="P3874" t="e">
        <f t="shared" si="361"/>
        <v>#DIV/0!</v>
      </c>
      <c r="Q3874" s="8">
        <f t="shared" si="362"/>
        <v>42180.145787037036</v>
      </c>
      <c r="R3874" s="8">
        <f t="shared" si="363"/>
        <v>42230.145787037036</v>
      </c>
      <c r="S3874" t="str">
        <f t="shared" si="364"/>
        <v>theater</v>
      </c>
      <c r="T3874" t="str">
        <f t="shared" si="365"/>
        <v>musical</v>
      </c>
    </row>
    <row r="3875" spans="1:20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360"/>
        <v>0</v>
      </c>
      <c r="P3875" t="e">
        <f t="shared" si="361"/>
        <v>#DIV/0!</v>
      </c>
      <c r="Q3875" s="8">
        <f t="shared" si="362"/>
        <v>42255.696006944447</v>
      </c>
      <c r="R3875" s="8">
        <f t="shared" si="363"/>
        <v>42285.696006944447</v>
      </c>
      <c r="S3875" t="str">
        <f t="shared" si="364"/>
        <v>theater</v>
      </c>
      <c r="T3875" t="str">
        <f t="shared" si="365"/>
        <v>musical</v>
      </c>
    </row>
    <row r="3876" spans="1:20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360"/>
        <v>0</v>
      </c>
      <c r="P3876" t="e">
        <f t="shared" si="361"/>
        <v>#DIV/0!</v>
      </c>
      <c r="Q3876" s="8">
        <f t="shared" si="362"/>
        <v>42007.016458333332</v>
      </c>
      <c r="R3876" s="8">
        <f t="shared" si="363"/>
        <v>42028.041666666672</v>
      </c>
      <c r="S3876" t="str">
        <f t="shared" si="364"/>
        <v>theater</v>
      </c>
      <c r="T3876" t="str">
        <f t="shared" si="365"/>
        <v>musical</v>
      </c>
    </row>
    <row r="3877" spans="1:20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360"/>
        <v>0</v>
      </c>
      <c r="P3877" t="e">
        <f t="shared" si="361"/>
        <v>#DIV/0!</v>
      </c>
      <c r="Q3877" s="8">
        <f t="shared" si="362"/>
        <v>42615.346817129626</v>
      </c>
      <c r="R3877" s="8">
        <f t="shared" si="363"/>
        <v>42616.416666666672</v>
      </c>
      <c r="S3877" t="str">
        <f t="shared" si="364"/>
        <v>theater</v>
      </c>
      <c r="T3877" t="str">
        <f t="shared" si="365"/>
        <v>musical</v>
      </c>
    </row>
    <row r="3878" spans="1:20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360"/>
        <v>53</v>
      </c>
      <c r="P3878">
        <f t="shared" si="361"/>
        <v>44.76</v>
      </c>
      <c r="Q3878" s="8">
        <f t="shared" si="362"/>
        <v>42372.624166666668</v>
      </c>
      <c r="R3878" s="8">
        <f t="shared" si="363"/>
        <v>42402.624166666668</v>
      </c>
      <c r="S3878" t="str">
        <f t="shared" si="364"/>
        <v>theater</v>
      </c>
      <c r="T3878" t="str">
        <f t="shared" si="365"/>
        <v>musical</v>
      </c>
    </row>
    <row r="3879" spans="1:20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360"/>
        <v>5</v>
      </c>
      <c r="P3879">
        <f t="shared" si="361"/>
        <v>88.64</v>
      </c>
      <c r="Q3879" s="8">
        <f t="shared" si="362"/>
        <v>42682.67768518519</v>
      </c>
      <c r="R3879" s="8">
        <f t="shared" si="363"/>
        <v>42712.67768518519</v>
      </c>
      <c r="S3879" t="str">
        <f t="shared" si="364"/>
        <v>theater</v>
      </c>
      <c r="T3879" t="str">
        <f t="shared" si="365"/>
        <v>musical</v>
      </c>
    </row>
    <row r="3880" spans="1:20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360"/>
        <v>0</v>
      </c>
      <c r="P3880">
        <f t="shared" si="361"/>
        <v>10</v>
      </c>
      <c r="Q3880" s="8">
        <f t="shared" si="362"/>
        <v>42154.818819444445</v>
      </c>
      <c r="R3880" s="8">
        <f t="shared" si="363"/>
        <v>42185.165972222225</v>
      </c>
      <c r="S3880" t="str">
        <f t="shared" si="364"/>
        <v>theater</v>
      </c>
      <c r="T3880" t="str">
        <f t="shared" si="365"/>
        <v>musical</v>
      </c>
    </row>
    <row r="3881" spans="1:20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360"/>
        <v>0</v>
      </c>
      <c r="P3881" t="e">
        <f t="shared" si="361"/>
        <v>#DIV/0!</v>
      </c>
      <c r="Q3881" s="8">
        <f t="shared" si="362"/>
        <v>41999.861064814817</v>
      </c>
      <c r="R3881" s="8">
        <f t="shared" si="363"/>
        <v>42029.861064814817</v>
      </c>
      <c r="S3881" t="str">
        <f t="shared" si="364"/>
        <v>theater</v>
      </c>
      <c r="T3881" t="str">
        <f t="shared" si="365"/>
        <v>musical</v>
      </c>
    </row>
    <row r="3882" spans="1:20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360"/>
        <v>13</v>
      </c>
      <c r="P3882">
        <f t="shared" si="361"/>
        <v>57.65</v>
      </c>
      <c r="Q3882" s="8">
        <f t="shared" si="362"/>
        <v>41815.815046296295</v>
      </c>
      <c r="R3882" s="8">
        <f t="shared" si="363"/>
        <v>41850.958333333336</v>
      </c>
      <c r="S3882" t="str">
        <f t="shared" si="364"/>
        <v>theater</v>
      </c>
      <c r="T3882" t="str">
        <f t="shared" si="365"/>
        <v>musical</v>
      </c>
    </row>
    <row r="3883" spans="1:20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360"/>
        <v>5</v>
      </c>
      <c r="P3883">
        <f t="shared" si="361"/>
        <v>25</v>
      </c>
      <c r="Q3883" s="8">
        <f t="shared" si="362"/>
        <v>42756.018506944441</v>
      </c>
      <c r="R3883" s="8">
        <f t="shared" si="363"/>
        <v>42786.018506944441</v>
      </c>
      <c r="S3883" t="str">
        <f t="shared" si="364"/>
        <v>theater</v>
      </c>
      <c r="T3883" t="str">
        <f t="shared" si="365"/>
        <v>musical</v>
      </c>
    </row>
    <row r="3884" spans="1:20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360"/>
        <v>0</v>
      </c>
      <c r="P3884" t="e">
        <f t="shared" si="361"/>
        <v>#DIV/0!</v>
      </c>
      <c r="Q3884" s="8">
        <f t="shared" si="362"/>
        <v>42373.983449074076</v>
      </c>
      <c r="R3884" s="8">
        <f t="shared" si="363"/>
        <v>42400.960416666669</v>
      </c>
      <c r="S3884" t="str">
        <f t="shared" si="364"/>
        <v>theater</v>
      </c>
      <c r="T3884" t="str">
        <f t="shared" si="365"/>
        <v>musical</v>
      </c>
    </row>
    <row r="3885" spans="1:20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360"/>
        <v>0</v>
      </c>
      <c r="P3885" t="e">
        <f t="shared" si="361"/>
        <v>#DIV/0!</v>
      </c>
      <c r="Q3885" s="8">
        <f t="shared" si="362"/>
        <v>41854.602650462963</v>
      </c>
      <c r="R3885" s="8">
        <f t="shared" si="363"/>
        <v>41884.602650462963</v>
      </c>
      <c r="S3885" t="str">
        <f t="shared" si="364"/>
        <v>theater</v>
      </c>
      <c r="T3885" t="str">
        <f t="shared" si="365"/>
        <v>musical</v>
      </c>
    </row>
    <row r="3886" spans="1:20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360"/>
        <v>0</v>
      </c>
      <c r="P3886" t="e">
        <f t="shared" si="361"/>
        <v>#DIV/0!</v>
      </c>
      <c r="Q3886" s="8">
        <f t="shared" si="362"/>
        <v>42065.791574074072</v>
      </c>
      <c r="R3886" s="8">
        <f t="shared" si="363"/>
        <v>42090.749907407408</v>
      </c>
      <c r="S3886" t="str">
        <f t="shared" si="364"/>
        <v>theater</v>
      </c>
      <c r="T3886" t="str">
        <f t="shared" si="365"/>
        <v>musical</v>
      </c>
    </row>
    <row r="3887" spans="1:20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360"/>
        <v>0</v>
      </c>
      <c r="P3887" t="e">
        <f t="shared" si="361"/>
        <v>#DIV/0!</v>
      </c>
      <c r="Q3887" s="8">
        <f t="shared" si="362"/>
        <v>42469.951284722221</v>
      </c>
      <c r="R3887" s="8">
        <f t="shared" si="363"/>
        <v>42499.951284722221</v>
      </c>
      <c r="S3887" t="str">
        <f t="shared" si="364"/>
        <v>theater</v>
      </c>
      <c r="T3887" t="str">
        <f t="shared" si="365"/>
        <v>musical</v>
      </c>
    </row>
    <row r="3888" spans="1:20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360"/>
        <v>0</v>
      </c>
      <c r="P3888" t="e">
        <f t="shared" si="361"/>
        <v>#DIV/0!</v>
      </c>
      <c r="Q3888" s="8">
        <f t="shared" si="362"/>
        <v>41954.228032407409</v>
      </c>
      <c r="R3888" s="8">
        <f t="shared" si="363"/>
        <v>41984.228032407409</v>
      </c>
      <c r="S3888" t="str">
        <f t="shared" si="364"/>
        <v>theater</v>
      </c>
      <c r="T3888" t="str">
        <f t="shared" si="365"/>
        <v>musical</v>
      </c>
    </row>
    <row r="3889" spans="1:20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360"/>
        <v>2</v>
      </c>
      <c r="P3889">
        <f t="shared" si="361"/>
        <v>17.5</v>
      </c>
      <c r="Q3889" s="8">
        <f t="shared" si="362"/>
        <v>42079.857974537037</v>
      </c>
      <c r="R3889" s="8">
        <f t="shared" si="363"/>
        <v>42125.916666666672</v>
      </c>
      <c r="S3889" t="str">
        <f t="shared" si="364"/>
        <v>theater</v>
      </c>
      <c r="T3889" t="str">
        <f t="shared" si="365"/>
        <v>musical</v>
      </c>
    </row>
    <row r="3890" spans="1:20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360"/>
        <v>27</v>
      </c>
      <c r="P3890">
        <f t="shared" si="361"/>
        <v>38.71</v>
      </c>
      <c r="Q3890" s="8">
        <f t="shared" si="362"/>
        <v>42762.545810185184</v>
      </c>
      <c r="R3890" s="8">
        <f t="shared" si="363"/>
        <v>42792.545810185184</v>
      </c>
      <c r="S3890" t="str">
        <f t="shared" si="364"/>
        <v>theater</v>
      </c>
      <c r="T3890" t="str">
        <f t="shared" si="365"/>
        <v>plays</v>
      </c>
    </row>
    <row r="3891" spans="1:20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360"/>
        <v>1</v>
      </c>
      <c r="P3891">
        <f t="shared" si="361"/>
        <v>13.11</v>
      </c>
      <c r="Q3891" s="8">
        <f t="shared" si="362"/>
        <v>41977.004976851851</v>
      </c>
      <c r="R3891" s="8">
        <f t="shared" si="363"/>
        <v>42008.976388888885</v>
      </c>
      <c r="S3891" t="str">
        <f t="shared" si="364"/>
        <v>theater</v>
      </c>
      <c r="T3891" t="str">
        <f t="shared" si="365"/>
        <v>plays</v>
      </c>
    </row>
    <row r="3892" spans="1:20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360"/>
        <v>17</v>
      </c>
      <c r="P3892">
        <f t="shared" si="361"/>
        <v>315.5</v>
      </c>
      <c r="Q3892" s="8">
        <f t="shared" si="362"/>
        <v>42171.758611111116</v>
      </c>
      <c r="R3892" s="8">
        <f t="shared" si="363"/>
        <v>42231.758611111116</v>
      </c>
      <c r="S3892" t="str">
        <f t="shared" si="364"/>
        <v>theater</v>
      </c>
      <c r="T3892" t="str">
        <f t="shared" si="365"/>
        <v>plays</v>
      </c>
    </row>
    <row r="3893" spans="1:20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360"/>
        <v>33</v>
      </c>
      <c r="P3893">
        <f t="shared" si="361"/>
        <v>37.14</v>
      </c>
      <c r="Q3893" s="8">
        <f t="shared" si="362"/>
        <v>42056.1324537037</v>
      </c>
      <c r="R3893" s="8">
        <f t="shared" si="363"/>
        <v>42086.207638888889</v>
      </c>
      <c r="S3893" t="str">
        <f t="shared" si="364"/>
        <v>theater</v>
      </c>
      <c r="T3893" t="str">
        <f t="shared" si="365"/>
        <v>plays</v>
      </c>
    </row>
    <row r="3894" spans="1:20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360"/>
        <v>0</v>
      </c>
      <c r="P3894" t="e">
        <f t="shared" si="361"/>
        <v>#DIV/0!</v>
      </c>
      <c r="Q3894" s="8">
        <f t="shared" si="362"/>
        <v>41867.652280092596</v>
      </c>
      <c r="R3894" s="8">
        <f t="shared" si="363"/>
        <v>41875.291666666664</v>
      </c>
      <c r="S3894" t="str">
        <f t="shared" si="364"/>
        <v>theater</v>
      </c>
      <c r="T3894" t="str">
        <f t="shared" si="365"/>
        <v>plays</v>
      </c>
    </row>
    <row r="3895" spans="1:20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360"/>
        <v>22</v>
      </c>
      <c r="P3895">
        <f t="shared" si="361"/>
        <v>128.27000000000001</v>
      </c>
      <c r="Q3895" s="8">
        <f t="shared" si="362"/>
        <v>41779.657870370371</v>
      </c>
      <c r="R3895" s="8">
        <f t="shared" si="363"/>
        <v>41821.25</v>
      </c>
      <c r="S3895" t="str">
        <f t="shared" si="364"/>
        <v>theater</v>
      </c>
      <c r="T3895" t="str">
        <f t="shared" si="365"/>
        <v>plays</v>
      </c>
    </row>
    <row r="3896" spans="1:20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360"/>
        <v>3</v>
      </c>
      <c r="P3896">
        <f t="shared" si="361"/>
        <v>47.27</v>
      </c>
      <c r="Q3896" s="8">
        <f t="shared" si="362"/>
        <v>42679.958472222221</v>
      </c>
      <c r="R3896" s="8">
        <f t="shared" si="363"/>
        <v>42710.207638888889</v>
      </c>
      <c r="S3896" t="str">
        <f t="shared" si="364"/>
        <v>theater</v>
      </c>
      <c r="T3896" t="str">
        <f t="shared" si="365"/>
        <v>plays</v>
      </c>
    </row>
    <row r="3897" spans="1:20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360"/>
        <v>5</v>
      </c>
      <c r="P3897">
        <f t="shared" si="361"/>
        <v>50</v>
      </c>
      <c r="Q3897" s="8">
        <f t="shared" si="362"/>
        <v>42032.250208333338</v>
      </c>
      <c r="R3897" s="8">
        <f t="shared" si="363"/>
        <v>42063.250208333338</v>
      </c>
      <c r="S3897" t="str">
        <f t="shared" si="364"/>
        <v>theater</v>
      </c>
      <c r="T3897" t="str">
        <f t="shared" si="365"/>
        <v>plays</v>
      </c>
    </row>
    <row r="3898" spans="1:20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360"/>
        <v>11</v>
      </c>
      <c r="P3898">
        <f t="shared" si="361"/>
        <v>42.5</v>
      </c>
      <c r="Q3898" s="8">
        <f t="shared" si="362"/>
        <v>41793.191875000004</v>
      </c>
      <c r="R3898" s="8">
        <f t="shared" si="363"/>
        <v>41807.191875000004</v>
      </c>
      <c r="S3898" t="str">
        <f t="shared" si="364"/>
        <v>theater</v>
      </c>
      <c r="T3898" t="str">
        <f t="shared" si="365"/>
        <v>plays</v>
      </c>
    </row>
    <row r="3899" spans="1:20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360"/>
        <v>18</v>
      </c>
      <c r="P3899">
        <f t="shared" si="361"/>
        <v>44</v>
      </c>
      <c r="Q3899" s="8">
        <f t="shared" si="362"/>
        <v>41982.87364583333</v>
      </c>
      <c r="R3899" s="8">
        <f t="shared" si="363"/>
        <v>42012.87364583333</v>
      </c>
      <c r="S3899" t="str">
        <f t="shared" si="364"/>
        <v>theater</v>
      </c>
      <c r="T3899" t="str">
        <f t="shared" si="365"/>
        <v>plays</v>
      </c>
    </row>
    <row r="3900" spans="1:20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360"/>
        <v>33</v>
      </c>
      <c r="P3900">
        <f t="shared" si="361"/>
        <v>50.88</v>
      </c>
      <c r="Q3900" s="8">
        <f t="shared" si="362"/>
        <v>42193.482291666667</v>
      </c>
      <c r="R3900" s="8">
        <f t="shared" si="363"/>
        <v>42233.666666666672</v>
      </c>
      <c r="S3900" t="str">
        <f t="shared" si="364"/>
        <v>theater</v>
      </c>
      <c r="T3900" t="str">
        <f t="shared" si="365"/>
        <v>plays</v>
      </c>
    </row>
    <row r="3901" spans="1:20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360"/>
        <v>1</v>
      </c>
      <c r="P3901">
        <f t="shared" si="361"/>
        <v>62.5</v>
      </c>
      <c r="Q3901" s="8">
        <f t="shared" si="362"/>
        <v>41843.775011574071</v>
      </c>
      <c r="R3901" s="8">
        <f t="shared" si="363"/>
        <v>41863.775011574071</v>
      </c>
      <c r="S3901" t="str">
        <f t="shared" si="364"/>
        <v>theater</v>
      </c>
      <c r="T3901" t="str">
        <f t="shared" si="365"/>
        <v>plays</v>
      </c>
    </row>
    <row r="3902" spans="1:20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360"/>
        <v>5</v>
      </c>
      <c r="P3902">
        <f t="shared" si="361"/>
        <v>27</v>
      </c>
      <c r="Q3902" s="8">
        <f t="shared" si="362"/>
        <v>42136.092488425929</v>
      </c>
      <c r="R3902" s="8">
        <f t="shared" si="363"/>
        <v>42166.092488425929</v>
      </c>
      <c r="S3902" t="str">
        <f t="shared" si="364"/>
        <v>theater</v>
      </c>
      <c r="T3902" t="str">
        <f t="shared" si="365"/>
        <v>plays</v>
      </c>
    </row>
    <row r="3903" spans="1:20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360"/>
        <v>1</v>
      </c>
      <c r="P3903">
        <f t="shared" si="361"/>
        <v>25</v>
      </c>
      <c r="Q3903" s="8">
        <f t="shared" si="362"/>
        <v>42317.826377314821</v>
      </c>
      <c r="R3903" s="8">
        <f t="shared" si="363"/>
        <v>42357.826377314821</v>
      </c>
      <c r="S3903" t="str">
        <f t="shared" si="364"/>
        <v>theater</v>
      </c>
      <c r="T3903" t="str">
        <f t="shared" si="365"/>
        <v>plays</v>
      </c>
    </row>
    <row r="3904" spans="1:20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360"/>
        <v>49</v>
      </c>
      <c r="P3904">
        <f t="shared" si="361"/>
        <v>47.26</v>
      </c>
      <c r="Q3904" s="8">
        <f t="shared" si="362"/>
        <v>42663.468078703707</v>
      </c>
      <c r="R3904" s="8">
        <f t="shared" si="363"/>
        <v>42688.509745370371</v>
      </c>
      <c r="S3904" t="str">
        <f t="shared" si="364"/>
        <v>theater</v>
      </c>
      <c r="T3904" t="str">
        <f t="shared" si="365"/>
        <v>plays</v>
      </c>
    </row>
    <row r="3905" spans="1:20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360"/>
        <v>0</v>
      </c>
      <c r="P3905" t="e">
        <f t="shared" si="361"/>
        <v>#DIV/0!</v>
      </c>
      <c r="Q3905" s="8">
        <f t="shared" si="362"/>
        <v>42186.01116898148</v>
      </c>
      <c r="R3905" s="8">
        <f t="shared" si="363"/>
        <v>42230.818055555559</v>
      </c>
      <c r="S3905" t="str">
        <f t="shared" si="364"/>
        <v>theater</v>
      </c>
      <c r="T3905" t="str">
        <f t="shared" si="365"/>
        <v>plays</v>
      </c>
    </row>
    <row r="3906" spans="1:20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360"/>
        <v>0</v>
      </c>
      <c r="P3906">
        <f t="shared" si="361"/>
        <v>1.5</v>
      </c>
      <c r="Q3906" s="8">
        <f t="shared" si="362"/>
        <v>42095.229166666672</v>
      </c>
      <c r="R3906" s="8">
        <f t="shared" si="363"/>
        <v>42109.211111111115</v>
      </c>
      <c r="S3906" t="str">
        <f t="shared" si="364"/>
        <v>theater</v>
      </c>
      <c r="T3906" t="str">
        <f t="shared" si="365"/>
        <v>plays</v>
      </c>
    </row>
    <row r="3907" spans="1:20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366">ROUND(E3907/D3907*100,0)</f>
        <v>12</v>
      </c>
      <c r="P3907">
        <f t="shared" ref="P3907:P3970" si="367">ROUND(E3907/L3907,2)</f>
        <v>24.71</v>
      </c>
      <c r="Q3907" s="8">
        <f t="shared" ref="Q3907:Q3970" si="368">(((J3907/60)/60)/24)+DATE(1970,1,1)</f>
        <v>42124.623877314814</v>
      </c>
      <c r="R3907" s="8">
        <f t="shared" ref="R3907:R3970" si="369">(((I3907/60)/60)/24)+DATE(1970,1,1)</f>
        <v>42166.958333333328</v>
      </c>
      <c r="S3907" t="str">
        <f t="shared" ref="S3907:S3970" si="370">LEFT(N3907,SEARCH("/",N3907)-1)</f>
        <v>theater</v>
      </c>
      <c r="T3907" t="str">
        <f t="shared" ref="T3907:T3970" si="371">RIGHT(N3907,LEN(N3907)-SEARCH("/",N3907))</f>
        <v>plays</v>
      </c>
    </row>
    <row r="3908" spans="1:20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366"/>
        <v>67</v>
      </c>
      <c r="P3908">
        <f t="shared" si="367"/>
        <v>63.13</v>
      </c>
      <c r="Q3908" s="8">
        <f t="shared" si="368"/>
        <v>42143.917743055557</v>
      </c>
      <c r="R3908" s="8">
        <f t="shared" si="369"/>
        <v>42181.559027777781</v>
      </c>
      <c r="S3908" t="str">
        <f t="shared" si="370"/>
        <v>theater</v>
      </c>
      <c r="T3908" t="str">
        <f t="shared" si="371"/>
        <v>plays</v>
      </c>
    </row>
    <row r="3909" spans="1:20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366"/>
        <v>15</v>
      </c>
      <c r="P3909">
        <f t="shared" si="367"/>
        <v>38.25</v>
      </c>
      <c r="Q3909" s="8">
        <f t="shared" si="368"/>
        <v>41906.819513888891</v>
      </c>
      <c r="R3909" s="8">
        <f t="shared" si="369"/>
        <v>41938.838888888888</v>
      </c>
      <c r="S3909" t="str">
        <f t="shared" si="370"/>
        <v>theater</v>
      </c>
      <c r="T3909" t="str">
        <f t="shared" si="371"/>
        <v>plays</v>
      </c>
    </row>
    <row r="3910" spans="1:20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366"/>
        <v>9</v>
      </c>
      <c r="P3910">
        <f t="shared" si="367"/>
        <v>16.25</v>
      </c>
      <c r="Q3910" s="8">
        <f t="shared" si="368"/>
        <v>41834.135370370372</v>
      </c>
      <c r="R3910" s="8">
        <f t="shared" si="369"/>
        <v>41849.135370370372</v>
      </c>
      <c r="S3910" t="str">
        <f t="shared" si="370"/>
        <v>theater</v>
      </c>
      <c r="T3910" t="str">
        <f t="shared" si="371"/>
        <v>plays</v>
      </c>
    </row>
    <row r="3911" spans="1:20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366"/>
        <v>0</v>
      </c>
      <c r="P3911">
        <f t="shared" si="367"/>
        <v>33.75</v>
      </c>
      <c r="Q3911" s="8">
        <f t="shared" si="368"/>
        <v>41863.359282407408</v>
      </c>
      <c r="R3911" s="8">
        <f t="shared" si="369"/>
        <v>41893.359282407408</v>
      </c>
      <c r="S3911" t="str">
        <f t="shared" si="370"/>
        <v>theater</v>
      </c>
      <c r="T3911" t="str">
        <f t="shared" si="371"/>
        <v>plays</v>
      </c>
    </row>
    <row r="3912" spans="1:20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366"/>
        <v>3</v>
      </c>
      <c r="P3912">
        <f t="shared" si="367"/>
        <v>61.67</v>
      </c>
      <c r="Q3912" s="8">
        <f t="shared" si="368"/>
        <v>42224.756909722222</v>
      </c>
      <c r="R3912" s="8">
        <f t="shared" si="369"/>
        <v>42254.756909722222</v>
      </c>
      <c r="S3912" t="str">
        <f t="shared" si="370"/>
        <v>theater</v>
      </c>
      <c r="T3912" t="str">
        <f t="shared" si="371"/>
        <v>plays</v>
      </c>
    </row>
    <row r="3913" spans="1:20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366"/>
        <v>37</v>
      </c>
      <c r="P3913">
        <f t="shared" si="367"/>
        <v>83.14</v>
      </c>
      <c r="Q3913" s="8">
        <f t="shared" si="368"/>
        <v>41939.8122337963</v>
      </c>
      <c r="R3913" s="8">
        <f t="shared" si="369"/>
        <v>41969.853900462964</v>
      </c>
      <c r="S3913" t="str">
        <f t="shared" si="370"/>
        <v>theater</v>
      </c>
      <c r="T3913" t="str">
        <f t="shared" si="371"/>
        <v>plays</v>
      </c>
    </row>
    <row r="3914" spans="1:20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366"/>
        <v>0</v>
      </c>
      <c r="P3914">
        <f t="shared" si="367"/>
        <v>1</v>
      </c>
      <c r="Q3914" s="8">
        <f t="shared" si="368"/>
        <v>42059.270023148143</v>
      </c>
      <c r="R3914" s="8">
        <f t="shared" si="369"/>
        <v>42119.190972222219</v>
      </c>
      <c r="S3914" t="str">
        <f t="shared" si="370"/>
        <v>theater</v>
      </c>
      <c r="T3914" t="str">
        <f t="shared" si="371"/>
        <v>plays</v>
      </c>
    </row>
    <row r="3915" spans="1:20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366"/>
        <v>10</v>
      </c>
      <c r="P3915">
        <f t="shared" si="367"/>
        <v>142.86000000000001</v>
      </c>
      <c r="Q3915" s="8">
        <f t="shared" si="368"/>
        <v>42308.211215277777</v>
      </c>
      <c r="R3915" s="8">
        <f t="shared" si="369"/>
        <v>42338.252881944441</v>
      </c>
      <c r="S3915" t="str">
        <f t="shared" si="370"/>
        <v>theater</v>
      </c>
      <c r="T3915" t="str">
        <f t="shared" si="371"/>
        <v>plays</v>
      </c>
    </row>
    <row r="3916" spans="1:20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366"/>
        <v>36</v>
      </c>
      <c r="P3916">
        <f t="shared" si="367"/>
        <v>33.67</v>
      </c>
      <c r="Q3916" s="8">
        <f t="shared" si="368"/>
        <v>42114.818935185183</v>
      </c>
      <c r="R3916" s="8">
        <f t="shared" si="369"/>
        <v>42134.957638888889</v>
      </c>
      <c r="S3916" t="str">
        <f t="shared" si="370"/>
        <v>theater</v>
      </c>
      <c r="T3916" t="str">
        <f t="shared" si="371"/>
        <v>plays</v>
      </c>
    </row>
    <row r="3917" spans="1:20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366"/>
        <v>0</v>
      </c>
      <c r="P3917">
        <f t="shared" si="367"/>
        <v>5</v>
      </c>
      <c r="Q3917" s="8">
        <f t="shared" si="368"/>
        <v>42492.98505787037</v>
      </c>
      <c r="R3917" s="8">
        <f t="shared" si="369"/>
        <v>42522.98505787037</v>
      </c>
      <c r="S3917" t="str">
        <f t="shared" si="370"/>
        <v>theater</v>
      </c>
      <c r="T3917" t="str">
        <f t="shared" si="371"/>
        <v>plays</v>
      </c>
    </row>
    <row r="3918" spans="1:20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366"/>
        <v>0</v>
      </c>
      <c r="P3918" t="e">
        <f t="shared" si="367"/>
        <v>#DIV/0!</v>
      </c>
      <c r="Q3918" s="8">
        <f t="shared" si="368"/>
        <v>42494.471666666665</v>
      </c>
      <c r="R3918" s="8">
        <f t="shared" si="369"/>
        <v>42524.471666666665</v>
      </c>
      <c r="S3918" t="str">
        <f t="shared" si="370"/>
        <v>theater</v>
      </c>
      <c r="T3918" t="str">
        <f t="shared" si="371"/>
        <v>plays</v>
      </c>
    </row>
    <row r="3919" spans="1:20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366"/>
        <v>0</v>
      </c>
      <c r="P3919">
        <f t="shared" si="367"/>
        <v>10</v>
      </c>
      <c r="Q3919" s="8">
        <f t="shared" si="368"/>
        <v>41863.527326388888</v>
      </c>
      <c r="R3919" s="8">
        <f t="shared" si="369"/>
        <v>41893.527326388888</v>
      </c>
      <c r="S3919" t="str">
        <f t="shared" si="370"/>
        <v>theater</v>
      </c>
      <c r="T3919" t="str">
        <f t="shared" si="371"/>
        <v>plays</v>
      </c>
    </row>
    <row r="3920" spans="1:20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366"/>
        <v>0</v>
      </c>
      <c r="P3920">
        <f t="shared" si="367"/>
        <v>40</v>
      </c>
      <c r="Q3920" s="8">
        <f t="shared" si="368"/>
        <v>41843.664618055554</v>
      </c>
      <c r="R3920" s="8">
        <f t="shared" si="369"/>
        <v>41855.666666666664</v>
      </c>
      <c r="S3920" t="str">
        <f t="shared" si="370"/>
        <v>theater</v>
      </c>
      <c r="T3920" t="str">
        <f t="shared" si="371"/>
        <v>plays</v>
      </c>
    </row>
    <row r="3921" spans="1:20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366"/>
        <v>2</v>
      </c>
      <c r="P3921">
        <f t="shared" si="367"/>
        <v>30</v>
      </c>
      <c r="Q3921" s="8">
        <f t="shared" si="368"/>
        <v>42358.684872685189</v>
      </c>
      <c r="R3921" s="8">
        <f t="shared" si="369"/>
        <v>42387</v>
      </c>
      <c r="S3921" t="str">
        <f t="shared" si="370"/>
        <v>theater</v>
      </c>
      <c r="T3921" t="str">
        <f t="shared" si="371"/>
        <v>plays</v>
      </c>
    </row>
    <row r="3922" spans="1:20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366"/>
        <v>5</v>
      </c>
      <c r="P3922">
        <f t="shared" si="367"/>
        <v>45</v>
      </c>
      <c r="Q3922" s="8">
        <f t="shared" si="368"/>
        <v>42657.38726851852</v>
      </c>
      <c r="R3922" s="8">
        <f t="shared" si="369"/>
        <v>42687.428935185191</v>
      </c>
      <c r="S3922" t="str">
        <f t="shared" si="370"/>
        <v>theater</v>
      </c>
      <c r="T3922" t="str">
        <f t="shared" si="371"/>
        <v>plays</v>
      </c>
    </row>
    <row r="3923" spans="1:20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366"/>
        <v>0</v>
      </c>
      <c r="P3923" t="e">
        <f t="shared" si="367"/>
        <v>#DIV/0!</v>
      </c>
      <c r="Q3923" s="8">
        <f t="shared" si="368"/>
        <v>41926.542303240742</v>
      </c>
      <c r="R3923" s="8">
        <f t="shared" si="369"/>
        <v>41938.75</v>
      </c>
      <c r="S3923" t="str">
        <f t="shared" si="370"/>
        <v>theater</v>
      </c>
      <c r="T3923" t="str">
        <f t="shared" si="371"/>
        <v>plays</v>
      </c>
    </row>
    <row r="3924" spans="1:20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366"/>
        <v>8</v>
      </c>
      <c r="P3924">
        <f t="shared" si="367"/>
        <v>10.17</v>
      </c>
      <c r="Q3924" s="8">
        <f t="shared" si="368"/>
        <v>42020.768634259264</v>
      </c>
      <c r="R3924" s="8">
        <f t="shared" si="369"/>
        <v>42065.958333333328</v>
      </c>
      <c r="S3924" t="str">
        <f t="shared" si="370"/>
        <v>theater</v>
      </c>
      <c r="T3924" t="str">
        <f t="shared" si="371"/>
        <v>plays</v>
      </c>
    </row>
    <row r="3925" spans="1:20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366"/>
        <v>12</v>
      </c>
      <c r="P3925">
        <f t="shared" si="367"/>
        <v>81.41</v>
      </c>
      <c r="Q3925" s="8">
        <f t="shared" si="368"/>
        <v>42075.979988425926</v>
      </c>
      <c r="R3925" s="8">
        <f t="shared" si="369"/>
        <v>42103.979988425926</v>
      </c>
      <c r="S3925" t="str">
        <f t="shared" si="370"/>
        <v>theater</v>
      </c>
      <c r="T3925" t="str">
        <f t="shared" si="371"/>
        <v>plays</v>
      </c>
    </row>
    <row r="3926" spans="1:20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366"/>
        <v>15</v>
      </c>
      <c r="P3926">
        <f t="shared" si="367"/>
        <v>57.25</v>
      </c>
      <c r="Q3926" s="8">
        <f t="shared" si="368"/>
        <v>41786.959745370368</v>
      </c>
      <c r="R3926" s="8">
        <f t="shared" si="369"/>
        <v>41816.959745370368</v>
      </c>
      <c r="S3926" t="str">
        <f t="shared" si="370"/>
        <v>theater</v>
      </c>
      <c r="T3926" t="str">
        <f t="shared" si="371"/>
        <v>plays</v>
      </c>
    </row>
    <row r="3927" spans="1:20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366"/>
        <v>10</v>
      </c>
      <c r="P3927">
        <f t="shared" si="367"/>
        <v>5</v>
      </c>
      <c r="Q3927" s="8">
        <f t="shared" si="368"/>
        <v>41820.870821759258</v>
      </c>
      <c r="R3927" s="8">
        <f t="shared" si="369"/>
        <v>41850.870821759258</v>
      </c>
      <c r="S3927" t="str">
        <f t="shared" si="370"/>
        <v>theater</v>
      </c>
      <c r="T3927" t="str">
        <f t="shared" si="371"/>
        <v>plays</v>
      </c>
    </row>
    <row r="3928" spans="1:20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366"/>
        <v>0</v>
      </c>
      <c r="P3928">
        <f t="shared" si="367"/>
        <v>15</v>
      </c>
      <c r="Q3928" s="8">
        <f t="shared" si="368"/>
        <v>41970.085046296299</v>
      </c>
      <c r="R3928" s="8">
        <f t="shared" si="369"/>
        <v>42000.085046296299</v>
      </c>
      <c r="S3928" t="str">
        <f t="shared" si="370"/>
        <v>theater</v>
      </c>
      <c r="T3928" t="str">
        <f t="shared" si="371"/>
        <v>plays</v>
      </c>
    </row>
    <row r="3929" spans="1:20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366"/>
        <v>1</v>
      </c>
      <c r="P3929">
        <f t="shared" si="367"/>
        <v>12.5</v>
      </c>
      <c r="Q3929" s="8">
        <f t="shared" si="368"/>
        <v>41830.267407407409</v>
      </c>
      <c r="R3929" s="8">
        <f t="shared" si="369"/>
        <v>41860.267407407409</v>
      </c>
      <c r="S3929" t="str">
        <f t="shared" si="370"/>
        <v>theater</v>
      </c>
      <c r="T3929" t="str">
        <f t="shared" si="371"/>
        <v>plays</v>
      </c>
    </row>
    <row r="3930" spans="1:20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366"/>
        <v>13</v>
      </c>
      <c r="P3930">
        <f t="shared" si="367"/>
        <v>93</v>
      </c>
      <c r="Q3930" s="8">
        <f t="shared" si="368"/>
        <v>42265.683182870373</v>
      </c>
      <c r="R3930" s="8">
        <f t="shared" si="369"/>
        <v>42293.207638888889</v>
      </c>
      <c r="S3930" t="str">
        <f t="shared" si="370"/>
        <v>theater</v>
      </c>
      <c r="T3930" t="str">
        <f t="shared" si="371"/>
        <v>plays</v>
      </c>
    </row>
    <row r="3931" spans="1:20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366"/>
        <v>2</v>
      </c>
      <c r="P3931">
        <f t="shared" si="367"/>
        <v>32.36</v>
      </c>
      <c r="Q3931" s="8">
        <f t="shared" si="368"/>
        <v>42601.827141203699</v>
      </c>
      <c r="R3931" s="8">
        <f t="shared" si="369"/>
        <v>42631.827141203699</v>
      </c>
      <c r="S3931" t="str">
        <f t="shared" si="370"/>
        <v>theater</v>
      </c>
      <c r="T3931" t="str">
        <f t="shared" si="371"/>
        <v>plays</v>
      </c>
    </row>
    <row r="3932" spans="1:20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366"/>
        <v>0</v>
      </c>
      <c r="P3932" t="e">
        <f t="shared" si="367"/>
        <v>#DIV/0!</v>
      </c>
      <c r="Q3932" s="8">
        <f t="shared" si="368"/>
        <v>42433.338749999995</v>
      </c>
      <c r="R3932" s="8">
        <f t="shared" si="369"/>
        <v>42461.25</v>
      </c>
      <c r="S3932" t="str">
        <f t="shared" si="370"/>
        <v>theater</v>
      </c>
      <c r="T3932" t="str">
        <f t="shared" si="371"/>
        <v>plays</v>
      </c>
    </row>
    <row r="3933" spans="1:20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366"/>
        <v>0</v>
      </c>
      <c r="P3933" t="e">
        <f t="shared" si="367"/>
        <v>#DIV/0!</v>
      </c>
      <c r="Q3933" s="8">
        <f t="shared" si="368"/>
        <v>42228.151701388888</v>
      </c>
      <c r="R3933" s="8">
        <f t="shared" si="369"/>
        <v>42253.151701388888</v>
      </c>
      <c r="S3933" t="str">
        <f t="shared" si="370"/>
        <v>theater</v>
      </c>
      <c r="T3933" t="str">
        <f t="shared" si="371"/>
        <v>plays</v>
      </c>
    </row>
    <row r="3934" spans="1:20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366"/>
        <v>0</v>
      </c>
      <c r="P3934">
        <f t="shared" si="367"/>
        <v>1</v>
      </c>
      <c r="Q3934" s="8">
        <f t="shared" si="368"/>
        <v>42415.168564814812</v>
      </c>
      <c r="R3934" s="8">
        <f t="shared" si="369"/>
        <v>42445.126898148148</v>
      </c>
      <c r="S3934" t="str">
        <f t="shared" si="370"/>
        <v>theater</v>
      </c>
      <c r="T3934" t="str">
        <f t="shared" si="371"/>
        <v>plays</v>
      </c>
    </row>
    <row r="3935" spans="1:20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366"/>
        <v>16</v>
      </c>
      <c r="P3935">
        <f t="shared" si="367"/>
        <v>91.83</v>
      </c>
      <c r="Q3935" s="8">
        <f t="shared" si="368"/>
        <v>42538.968310185184</v>
      </c>
      <c r="R3935" s="8">
        <f t="shared" si="369"/>
        <v>42568.029861111107</v>
      </c>
      <c r="S3935" t="str">
        <f t="shared" si="370"/>
        <v>theater</v>
      </c>
      <c r="T3935" t="str">
        <f t="shared" si="371"/>
        <v>plays</v>
      </c>
    </row>
    <row r="3936" spans="1:20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366"/>
        <v>11</v>
      </c>
      <c r="P3936">
        <f t="shared" si="367"/>
        <v>45.83</v>
      </c>
      <c r="Q3936" s="8">
        <f t="shared" si="368"/>
        <v>42233.671747685185</v>
      </c>
      <c r="R3936" s="8">
        <f t="shared" si="369"/>
        <v>42278.541666666672</v>
      </c>
      <c r="S3936" t="str">
        <f t="shared" si="370"/>
        <v>theater</v>
      </c>
      <c r="T3936" t="str">
        <f t="shared" si="371"/>
        <v>plays</v>
      </c>
    </row>
    <row r="3937" spans="1:20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366"/>
        <v>44</v>
      </c>
      <c r="P3937">
        <f t="shared" si="367"/>
        <v>57.17</v>
      </c>
      <c r="Q3937" s="8">
        <f t="shared" si="368"/>
        <v>42221.656782407401</v>
      </c>
      <c r="R3937" s="8">
        <f t="shared" si="369"/>
        <v>42281.656782407401</v>
      </c>
      <c r="S3937" t="str">
        <f t="shared" si="370"/>
        <v>theater</v>
      </c>
      <c r="T3937" t="str">
        <f t="shared" si="371"/>
        <v>plays</v>
      </c>
    </row>
    <row r="3938" spans="1:20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366"/>
        <v>0</v>
      </c>
      <c r="P3938" t="e">
        <f t="shared" si="367"/>
        <v>#DIV/0!</v>
      </c>
      <c r="Q3938" s="8">
        <f t="shared" si="368"/>
        <v>42675.262962962966</v>
      </c>
      <c r="R3938" s="8">
        <f t="shared" si="369"/>
        <v>42705.304629629631</v>
      </c>
      <c r="S3938" t="str">
        <f t="shared" si="370"/>
        <v>theater</v>
      </c>
      <c r="T3938" t="str">
        <f t="shared" si="371"/>
        <v>plays</v>
      </c>
    </row>
    <row r="3939" spans="1:20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366"/>
        <v>86</v>
      </c>
      <c r="P3939">
        <f t="shared" si="367"/>
        <v>248.5</v>
      </c>
      <c r="Q3939" s="8">
        <f t="shared" si="368"/>
        <v>42534.631481481483</v>
      </c>
      <c r="R3939" s="8">
        <f t="shared" si="369"/>
        <v>42562.631481481483</v>
      </c>
      <c r="S3939" t="str">
        <f t="shared" si="370"/>
        <v>theater</v>
      </c>
      <c r="T3939" t="str">
        <f t="shared" si="371"/>
        <v>plays</v>
      </c>
    </row>
    <row r="3940" spans="1:20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366"/>
        <v>12</v>
      </c>
      <c r="P3940">
        <f t="shared" si="367"/>
        <v>79.400000000000006</v>
      </c>
      <c r="Q3940" s="8">
        <f t="shared" si="368"/>
        <v>42151.905717592599</v>
      </c>
      <c r="R3940" s="8">
        <f t="shared" si="369"/>
        <v>42182.905717592599</v>
      </c>
      <c r="S3940" t="str">
        <f t="shared" si="370"/>
        <v>theater</v>
      </c>
      <c r="T3940" t="str">
        <f t="shared" si="371"/>
        <v>plays</v>
      </c>
    </row>
    <row r="3941" spans="1:20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366"/>
        <v>0</v>
      </c>
      <c r="P3941">
        <f t="shared" si="367"/>
        <v>5</v>
      </c>
      <c r="Q3941" s="8">
        <f t="shared" si="368"/>
        <v>41915.400219907409</v>
      </c>
      <c r="R3941" s="8">
        <f t="shared" si="369"/>
        <v>41919.1875</v>
      </c>
      <c r="S3941" t="str">
        <f t="shared" si="370"/>
        <v>theater</v>
      </c>
      <c r="T3941" t="str">
        <f t="shared" si="371"/>
        <v>plays</v>
      </c>
    </row>
    <row r="3942" spans="1:20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366"/>
        <v>0</v>
      </c>
      <c r="P3942">
        <f t="shared" si="367"/>
        <v>5.5</v>
      </c>
      <c r="Q3942" s="8">
        <f t="shared" si="368"/>
        <v>41961.492488425924</v>
      </c>
      <c r="R3942" s="8">
        <f t="shared" si="369"/>
        <v>42006.492488425924</v>
      </c>
      <c r="S3942" t="str">
        <f t="shared" si="370"/>
        <v>theater</v>
      </c>
      <c r="T3942" t="str">
        <f t="shared" si="371"/>
        <v>plays</v>
      </c>
    </row>
    <row r="3943" spans="1:20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366"/>
        <v>1</v>
      </c>
      <c r="P3943">
        <f t="shared" si="367"/>
        <v>25</v>
      </c>
      <c r="Q3943" s="8">
        <f t="shared" si="368"/>
        <v>41940.587233796294</v>
      </c>
      <c r="R3943" s="8">
        <f t="shared" si="369"/>
        <v>41968.041666666672</v>
      </c>
      <c r="S3943" t="str">
        <f t="shared" si="370"/>
        <v>theater</v>
      </c>
      <c r="T3943" t="str">
        <f t="shared" si="371"/>
        <v>plays</v>
      </c>
    </row>
    <row r="3944" spans="1:20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366"/>
        <v>0</v>
      </c>
      <c r="P3944" t="e">
        <f t="shared" si="367"/>
        <v>#DIV/0!</v>
      </c>
      <c r="Q3944" s="8">
        <f t="shared" si="368"/>
        <v>42111.904097222221</v>
      </c>
      <c r="R3944" s="8">
        <f t="shared" si="369"/>
        <v>42171.904097222221</v>
      </c>
      <c r="S3944" t="str">
        <f t="shared" si="370"/>
        <v>theater</v>
      </c>
      <c r="T3944" t="str">
        <f t="shared" si="371"/>
        <v>plays</v>
      </c>
    </row>
    <row r="3945" spans="1:20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366"/>
        <v>36</v>
      </c>
      <c r="P3945">
        <f t="shared" si="367"/>
        <v>137.08000000000001</v>
      </c>
      <c r="Q3945" s="8">
        <f t="shared" si="368"/>
        <v>42279.778564814813</v>
      </c>
      <c r="R3945" s="8">
        <f t="shared" si="369"/>
        <v>42310.701388888891</v>
      </c>
      <c r="S3945" t="str">
        <f t="shared" si="370"/>
        <v>theater</v>
      </c>
      <c r="T3945" t="str">
        <f t="shared" si="371"/>
        <v>plays</v>
      </c>
    </row>
    <row r="3946" spans="1:20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366"/>
        <v>0</v>
      </c>
      <c r="P3946" t="e">
        <f t="shared" si="367"/>
        <v>#DIV/0!</v>
      </c>
      <c r="Q3946" s="8">
        <f t="shared" si="368"/>
        <v>42213.662905092591</v>
      </c>
      <c r="R3946" s="8">
        <f t="shared" si="369"/>
        <v>42243.662905092591</v>
      </c>
      <c r="S3946" t="str">
        <f t="shared" si="370"/>
        <v>theater</v>
      </c>
      <c r="T3946" t="str">
        <f t="shared" si="371"/>
        <v>plays</v>
      </c>
    </row>
    <row r="3947" spans="1:20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366"/>
        <v>0</v>
      </c>
      <c r="P3947">
        <f t="shared" si="367"/>
        <v>5</v>
      </c>
      <c r="Q3947" s="8">
        <f t="shared" si="368"/>
        <v>42109.801712962959</v>
      </c>
      <c r="R3947" s="8">
        <f t="shared" si="369"/>
        <v>42139.801712962959</v>
      </c>
      <c r="S3947" t="str">
        <f t="shared" si="370"/>
        <v>theater</v>
      </c>
      <c r="T3947" t="str">
        <f t="shared" si="371"/>
        <v>plays</v>
      </c>
    </row>
    <row r="3948" spans="1:20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366"/>
        <v>3</v>
      </c>
      <c r="P3948">
        <f t="shared" si="367"/>
        <v>39</v>
      </c>
      <c r="Q3948" s="8">
        <f t="shared" si="368"/>
        <v>42031.833587962959</v>
      </c>
      <c r="R3948" s="8">
        <f t="shared" si="369"/>
        <v>42063.333333333328</v>
      </c>
      <c r="S3948" t="str">
        <f t="shared" si="370"/>
        <v>theater</v>
      </c>
      <c r="T3948" t="str">
        <f t="shared" si="371"/>
        <v>plays</v>
      </c>
    </row>
    <row r="3949" spans="1:20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366"/>
        <v>3</v>
      </c>
      <c r="P3949">
        <f t="shared" si="367"/>
        <v>50.5</v>
      </c>
      <c r="Q3949" s="8">
        <f t="shared" si="368"/>
        <v>42615.142870370371</v>
      </c>
      <c r="R3949" s="8">
        <f t="shared" si="369"/>
        <v>42645.142870370371</v>
      </c>
      <c r="S3949" t="str">
        <f t="shared" si="370"/>
        <v>theater</v>
      </c>
      <c r="T3949" t="str">
        <f t="shared" si="371"/>
        <v>plays</v>
      </c>
    </row>
    <row r="3950" spans="1:20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366"/>
        <v>0</v>
      </c>
      <c r="P3950" t="e">
        <f t="shared" si="367"/>
        <v>#DIV/0!</v>
      </c>
      <c r="Q3950" s="8">
        <f t="shared" si="368"/>
        <v>41829.325497685182</v>
      </c>
      <c r="R3950" s="8">
        <f t="shared" si="369"/>
        <v>41889.325497685182</v>
      </c>
      <c r="S3950" t="str">
        <f t="shared" si="370"/>
        <v>theater</v>
      </c>
      <c r="T3950" t="str">
        <f t="shared" si="371"/>
        <v>plays</v>
      </c>
    </row>
    <row r="3951" spans="1:20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366"/>
        <v>16</v>
      </c>
      <c r="P3951">
        <f t="shared" si="367"/>
        <v>49.28</v>
      </c>
      <c r="Q3951" s="8">
        <f t="shared" si="368"/>
        <v>42016.120613425926</v>
      </c>
      <c r="R3951" s="8">
        <f t="shared" si="369"/>
        <v>42046.120613425926</v>
      </c>
      <c r="S3951" t="str">
        <f t="shared" si="370"/>
        <v>theater</v>
      </c>
      <c r="T3951" t="str">
        <f t="shared" si="371"/>
        <v>plays</v>
      </c>
    </row>
    <row r="3952" spans="1:20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366"/>
        <v>1</v>
      </c>
      <c r="P3952">
        <f t="shared" si="367"/>
        <v>25</v>
      </c>
      <c r="Q3952" s="8">
        <f t="shared" si="368"/>
        <v>42439.702314814815</v>
      </c>
      <c r="R3952" s="8">
        <f t="shared" si="369"/>
        <v>42468.774305555555</v>
      </c>
      <c r="S3952" t="str">
        <f t="shared" si="370"/>
        <v>theater</v>
      </c>
      <c r="T3952" t="str">
        <f t="shared" si="371"/>
        <v>plays</v>
      </c>
    </row>
    <row r="3953" spans="1:20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366"/>
        <v>0</v>
      </c>
      <c r="P3953">
        <f t="shared" si="367"/>
        <v>1</v>
      </c>
      <c r="Q3953" s="8">
        <f t="shared" si="368"/>
        <v>42433.825717592597</v>
      </c>
      <c r="R3953" s="8">
        <f t="shared" si="369"/>
        <v>42493.784050925926</v>
      </c>
      <c r="S3953" t="str">
        <f t="shared" si="370"/>
        <v>theater</v>
      </c>
      <c r="T3953" t="str">
        <f t="shared" si="371"/>
        <v>plays</v>
      </c>
    </row>
    <row r="3954" spans="1:20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366"/>
        <v>0</v>
      </c>
      <c r="P3954">
        <f t="shared" si="367"/>
        <v>25</v>
      </c>
      <c r="Q3954" s="8">
        <f t="shared" si="368"/>
        <v>42243.790393518517</v>
      </c>
      <c r="R3954" s="8">
        <f t="shared" si="369"/>
        <v>42303.790393518517</v>
      </c>
      <c r="S3954" t="str">
        <f t="shared" si="370"/>
        <v>theater</v>
      </c>
      <c r="T3954" t="str">
        <f t="shared" si="371"/>
        <v>plays</v>
      </c>
    </row>
    <row r="3955" spans="1:20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366"/>
        <v>0</v>
      </c>
      <c r="P3955" t="e">
        <f t="shared" si="367"/>
        <v>#DIV/0!</v>
      </c>
      <c r="Q3955" s="8">
        <f t="shared" si="368"/>
        <v>42550.048449074078</v>
      </c>
      <c r="R3955" s="8">
        <f t="shared" si="369"/>
        <v>42580.978472222225</v>
      </c>
      <c r="S3955" t="str">
        <f t="shared" si="370"/>
        <v>theater</v>
      </c>
      <c r="T3955" t="str">
        <f t="shared" si="371"/>
        <v>plays</v>
      </c>
    </row>
    <row r="3956" spans="1:20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366"/>
        <v>0</v>
      </c>
      <c r="P3956" t="e">
        <f t="shared" si="367"/>
        <v>#DIV/0!</v>
      </c>
      <c r="Q3956" s="8">
        <f t="shared" si="368"/>
        <v>41774.651203703703</v>
      </c>
      <c r="R3956" s="8">
        <f t="shared" si="369"/>
        <v>41834.651203703703</v>
      </c>
      <c r="S3956" t="str">
        <f t="shared" si="370"/>
        <v>theater</v>
      </c>
      <c r="T3956" t="str">
        <f t="shared" si="371"/>
        <v>plays</v>
      </c>
    </row>
    <row r="3957" spans="1:20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366"/>
        <v>24</v>
      </c>
      <c r="P3957">
        <f t="shared" si="367"/>
        <v>53.13</v>
      </c>
      <c r="Q3957" s="8">
        <f t="shared" si="368"/>
        <v>42306.848854166667</v>
      </c>
      <c r="R3957" s="8">
        <f t="shared" si="369"/>
        <v>42336.890520833331</v>
      </c>
      <c r="S3957" t="str">
        <f t="shared" si="370"/>
        <v>theater</v>
      </c>
      <c r="T3957" t="str">
        <f t="shared" si="371"/>
        <v>plays</v>
      </c>
    </row>
    <row r="3958" spans="1:20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366"/>
        <v>0</v>
      </c>
      <c r="P3958" t="e">
        <f t="shared" si="367"/>
        <v>#DIV/0!</v>
      </c>
      <c r="Q3958" s="8">
        <f t="shared" si="368"/>
        <v>42457.932025462964</v>
      </c>
      <c r="R3958" s="8">
        <f t="shared" si="369"/>
        <v>42485.013888888891</v>
      </c>
      <c r="S3958" t="str">
        <f t="shared" si="370"/>
        <v>theater</v>
      </c>
      <c r="T3958" t="str">
        <f t="shared" si="371"/>
        <v>plays</v>
      </c>
    </row>
    <row r="3959" spans="1:20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366"/>
        <v>0</v>
      </c>
      <c r="P3959">
        <f t="shared" si="367"/>
        <v>7</v>
      </c>
      <c r="Q3959" s="8">
        <f t="shared" si="368"/>
        <v>42513.976319444439</v>
      </c>
      <c r="R3959" s="8">
        <f t="shared" si="369"/>
        <v>42559.976319444439</v>
      </c>
      <c r="S3959" t="str">
        <f t="shared" si="370"/>
        <v>theater</v>
      </c>
      <c r="T3959" t="str">
        <f t="shared" si="371"/>
        <v>plays</v>
      </c>
    </row>
    <row r="3960" spans="1:20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366"/>
        <v>32</v>
      </c>
      <c r="P3960">
        <f t="shared" si="367"/>
        <v>40.06</v>
      </c>
      <c r="Q3960" s="8">
        <f t="shared" si="368"/>
        <v>41816.950370370374</v>
      </c>
      <c r="R3960" s="8">
        <f t="shared" si="369"/>
        <v>41853.583333333336</v>
      </c>
      <c r="S3960" t="str">
        <f t="shared" si="370"/>
        <v>theater</v>
      </c>
      <c r="T3960" t="str">
        <f t="shared" si="371"/>
        <v>plays</v>
      </c>
    </row>
    <row r="3961" spans="1:20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366"/>
        <v>24</v>
      </c>
      <c r="P3961">
        <f t="shared" si="367"/>
        <v>24.33</v>
      </c>
      <c r="Q3961" s="8">
        <f t="shared" si="368"/>
        <v>41880.788842592592</v>
      </c>
      <c r="R3961" s="8">
        <f t="shared" si="369"/>
        <v>41910.788842592592</v>
      </c>
      <c r="S3961" t="str">
        <f t="shared" si="370"/>
        <v>theater</v>
      </c>
      <c r="T3961" t="str">
        <f t="shared" si="371"/>
        <v>plays</v>
      </c>
    </row>
    <row r="3962" spans="1:20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366"/>
        <v>2</v>
      </c>
      <c r="P3962">
        <f t="shared" si="367"/>
        <v>11.25</v>
      </c>
      <c r="Q3962" s="8">
        <f t="shared" si="368"/>
        <v>42342.845555555556</v>
      </c>
      <c r="R3962" s="8">
        <f t="shared" si="369"/>
        <v>42372.845555555556</v>
      </c>
      <c r="S3962" t="str">
        <f t="shared" si="370"/>
        <v>theater</v>
      </c>
      <c r="T3962" t="str">
        <f t="shared" si="371"/>
        <v>plays</v>
      </c>
    </row>
    <row r="3963" spans="1:20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366"/>
        <v>0</v>
      </c>
      <c r="P3963">
        <f t="shared" si="367"/>
        <v>10.5</v>
      </c>
      <c r="Q3963" s="8">
        <f t="shared" si="368"/>
        <v>41745.891319444447</v>
      </c>
      <c r="R3963" s="8">
        <f t="shared" si="369"/>
        <v>41767.891319444447</v>
      </c>
      <c r="S3963" t="str">
        <f t="shared" si="370"/>
        <v>theater</v>
      </c>
      <c r="T3963" t="str">
        <f t="shared" si="371"/>
        <v>plays</v>
      </c>
    </row>
    <row r="3964" spans="1:20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366"/>
        <v>3</v>
      </c>
      <c r="P3964">
        <f t="shared" si="367"/>
        <v>15</v>
      </c>
      <c r="Q3964" s="8">
        <f t="shared" si="368"/>
        <v>42311.621458333335</v>
      </c>
      <c r="R3964" s="8">
        <f t="shared" si="369"/>
        <v>42336.621458333335</v>
      </c>
      <c r="S3964" t="str">
        <f t="shared" si="370"/>
        <v>theater</v>
      </c>
      <c r="T3964" t="str">
        <f t="shared" si="371"/>
        <v>plays</v>
      </c>
    </row>
    <row r="3965" spans="1:20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366"/>
        <v>0</v>
      </c>
      <c r="P3965" t="e">
        <f t="shared" si="367"/>
        <v>#DIV/0!</v>
      </c>
      <c r="Q3965" s="8">
        <f t="shared" si="368"/>
        <v>42296.154131944444</v>
      </c>
      <c r="R3965" s="8">
        <f t="shared" si="369"/>
        <v>42326.195798611108</v>
      </c>
      <c r="S3965" t="str">
        <f t="shared" si="370"/>
        <v>theater</v>
      </c>
      <c r="T3965" t="str">
        <f t="shared" si="371"/>
        <v>plays</v>
      </c>
    </row>
    <row r="3966" spans="1:20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366"/>
        <v>6</v>
      </c>
      <c r="P3966">
        <f t="shared" si="367"/>
        <v>42</v>
      </c>
      <c r="Q3966" s="8">
        <f t="shared" si="368"/>
        <v>42053.722060185188</v>
      </c>
      <c r="R3966" s="8">
        <f t="shared" si="369"/>
        <v>42113.680393518516</v>
      </c>
      <c r="S3966" t="str">
        <f t="shared" si="370"/>
        <v>theater</v>
      </c>
      <c r="T3966" t="str">
        <f t="shared" si="371"/>
        <v>plays</v>
      </c>
    </row>
    <row r="3967" spans="1:20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366"/>
        <v>14</v>
      </c>
      <c r="P3967">
        <f t="shared" si="367"/>
        <v>71.25</v>
      </c>
      <c r="Q3967" s="8">
        <f t="shared" si="368"/>
        <v>42414.235879629632</v>
      </c>
      <c r="R3967" s="8">
        <f t="shared" si="369"/>
        <v>42474.194212962961</v>
      </c>
      <c r="S3967" t="str">
        <f t="shared" si="370"/>
        <v>theater</v>
      </c>
      <c r="T3967" t="str">
        <f t="shared" si="371"/>
        <v>plays</v>
      </c>
    </row>
    <row r="3968" spans="1:20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366"/>
        <v>1</v>
      </c>
      <c r="P3968">
        <f t="shared" si="367"/>
        <v>22.5</v>
      </c>
      <c r="Q3968" s="8">
        <f t="shared" si="368"/>
        <v>41801.711550925924</v>
      </c>
      <c r="R3968" s="8">
        <f t="shared" si="369"/>
        <v>41844.124305555553</v>
      </c>
      <c r="S3968" t="str">
        <f t="shared" si="370"/>
        <v>theater</v>
      </c>
      <c r="T3968" t="str">
        <f t="shared" si="371"/>
        <v>plays</v>
      </c>
    </row>
    <row r="3969" spans="1:20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366"/>
        <v>24</v>
      </c>
      <c r="P3969">
        <f t="shared" si="367"/>
        <v>41</v>
      </c>
      <c r="Q3969" s="8">
        <f t="shared" si="368"/>
        <v>42770.290590277778</v>
      </c>
      <c r="R3969" s="8">
        <f t="shared" si="369"/>
        <v>42800.290590277778</v>
      </c>
      <c r="S3969" t="str">
        <f t="shared" si="370"/>
        <v>theater</v>
      </c>
      <c r="T3969" t="str">
        <f t="shared" si="371"/>
        <v>plays</v>
      </c>
    </row>
    <row r="3970" spans="1:20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366"/>
        <v>11</v>
      </c>
      <c r="P3970">
        <f t="shared" si="367"/>
        <v>47.91</v>
      </c>
      <c r="Q3970" s="8">
        <f t="shared" si="368"/>
        <v>42452.815659722226</v>
      </c>
      <c r="R3970" s="8">
        <f t="shared" si="369"/>
        <v>42512.815659722226</v>
      </c>
      <c r="S3970" t="str">
        <f t="shared" si="370"/>
        <v>theater</v>
      </c>
      <c r="T3970" t="str">
        <f t="shared" si="371"/>
        <v>plays</v>
      </c>
    </row>
    <row r="3971" spans="1:20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372">ROUND(E3971/D3971*100,0)</f>
        <v>7</v>
      </c>
      <c r="P3971">
        <f t="shared" ref="P3971:P4034" si="373">ROUND(E3971/L3971,2)</f>
        <v>35.17</v>
      </c>
      <c r="Q3971" s="8">
        <f t="shared" ref="Q3971:Q4034" si="374">(((J3971/60)/60)/24)+DATE(1970,1,1)</f>
        <v>42601.854699074072</v>
      </c>
      <c r="R3971" s="8">
        <f t="shared" ref="R3971:R4034" si="375">(((I3971/60)/60)/24)+DATE(1970,1,1)</f>
        <v>42611.163194444445</v>
      </c>
      <c r="S3971" t="str">
        <f t="shared" ref="S3971:S4034" si="376">LEFT(N3971,SEARCH("/",N3971)-1)</f>
        <v>theater</v>
      </c>
      <c r="T3971" t="str">
        <f t="shared" ref="T3971:T4034" si="377">RIGHT(N3971,LEN(N3971)-SEARCH("/",N3971))</f>
        <v>plays</v>
      </c>
    </row>
    <row r="3972" spans="1:20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372"/>
        <v>0</v>
      </c>
      <c r="P3972">
        <f t="shared" si="373"/>
        <v>5.5</v>
      </c>
      <c r="Q3972" s="8">
        <f t="shared" si="374"/>
        <v>42447.863553240735</v>
      </c>
      <c r="R3972" s="8">
        <f t="shared" si="375"/>
        <v>42477.863553240735</v>
      </c>
      <c r="S3972" t="str">
        <f t="shared" si="376"/>
        <v>theater</v>
      </c>
      <c r="T3972" t="str">
        <f t="shared" si="377"/>
        <v>plays</v>
      </c>
    </row>
    <row r="3973" spans="1:20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372"/>
        <v>1</v>
      </c>
      <c r="P3973">
        <f t="shared" si="373"/>
        <v>22.67</v>
      </c>
      <c r="Q3973" s="8">
        <f t="shared" si="374"/>
        <v>41811.536180555559</v>
      </c>
      <c r="R3973" s="8">
        <f t="shared" si="375"/>
        <v>41841.536180555559</v>
      </c>
      <c r="S3973" t="str">
        <f t="shared" si="376"/>
        <v>theater</v>
      </c>
      <c r="T3973" t="str">
        <f t="shared" si="377"/>
        <v>plays</v>
      </c>
    </row>
    <row r="3974" spans="1:20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372"/>
        <v>21</v>
      </c>
      <c r="P3974">
        <f t="shared" si="373"/>
        <v>26.38</v>
      </c>
      <c r="Q3974" s="8">
        <f t="shared" si="374"/>
        <v>41981.067523148144</v>
      </c>
      <c r="R3974" s="8">
        <f t="shared" si="375"/>
        <v>42041.067523148144</v>
      </c>
      <c r="S3974" t="str">
        <f t="shared" si="376"/>
        <v>theater</v>
      </c>
      <c r="T3974" t="str">
        <f t="shared" si="377"/>
        <v>plays</v>
      </c>
    </row>
    <row r="3975" spans="1:20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372"/>
        <v>78</v>
      </c>
      <c r="P3975">
        <f t="shared" si="373"/>
        <v>105.54</v>
      </c>
      <c r="Q3975" s="8">
        <f t="shared" si="374"/>
        <v>42469.68414351852</v>
      </c>
      <c r="R3975" s="8">
        <f t="shared" si="375"/>
        <v>42499.166666666672</v>
      </c>
      <c r="S3975" t="str">
        <f t="shared" si="376"/>
        <v>theater</v>
      </c>
      <c r="T3975" t="str">
        <f t="shared" si="377"/>
        <v>plays</v>
      </c>
    </row>
    <row r="3976" spans="1:20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372"/>
        <v>32</v>
      </c>
      <c r="P3976">
        <f t="shared" si="373"/>
        <v>29.09</v>
      </c>
      <c r="Q3976" s="8">
        <f t="shared" si="374"/>
        <v>42493.546851851846</v>
      </c>
      <c r="R3976" s="8">
        <f t="shared" si="375"/>
        <v>42523.546851851846</v>
      </c>
      <c r="S3976" t="str">
        <f t="shared" si="376"/>
        <v>theater</v>
      </c>
      <c r="T3976" t="str">
        <f t="shared" si="377"/>
        <v>plays</v>
      </c>
    </row>
    <row r="3977" spans="1:20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372"/>
        <v>0</v>
      </c>
      <c r="P3977" t="e">
        <f t="shared" si="373"/>
        <v>#DIV/0!</v>
      </c>
      <c r="Q3977" s="8">
        <f t="shared" si="374"/>
        <v>42534.866875</v>
      </c>
      <c r="R3977" s="8">
        <f t="shared" si="375"/>
        <v>42564.866875</v>
      </c>
      <c r="S3977" t="str">
        <f t="shared" si="376"/>
        <v>theater</v>
      </c>
      <c r="T3977" t="str">
        <f t="shared" si="377"/>
        <v>plays</v>
      </c>
    </row>
    <row r="3978" spans="1:20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372"/>
        <v>48</v>
      </c>
      <c r="P3978">
        <f t="shared" si="373"/>
        <v>62</v>
      </c>
      <c r="Q3978" s="8">
        <f t="shared" si="374"/>
        <v>41830.858344907407</v>
      </c>
      <c r="R3978" s="8">
        <f t="shared" si="375"/>
        <v>41852.291666666664</v>
      </c>
      <c r="S3978" t="str">
        <f t="shared" si="376"/>
        <v>theater</v>
      </c>
      <c r="T3978" t="str">
        <f t="shared" si="377"/>
        <v>plays</v>
      </c>
    </row>
    <row r="3979" spans="1:20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372"/>
        <v>1</v>
      </c>
      <c r="P3979">
        <f t="shared" si="373"/>
        <v>217.5</v>
      </c>
      <c r="Q3979" s="8">
        <f t="shared" si="374"/>
        <v>42543.788564814815</v>
      </c>
      <c r="R3979" s="8">
        <f t="shared" si="375"/>
        <v>42573.788564814815</v>
      </c>
      <c r="S3979" t="str">
        <f t="shared" si="376"/>
        <v>theater</v>
      </c>
      <c r="T3979" t="str">
        <f t="shared" si="377"/>
        <v>plays</v>
      </c>
    </row>
    <row r="3980" spans="1:20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372"/>
        <v>11</v>
      </c>
      <c r="P3980">
        <f t="shared" si="373"/>
        <v>26.75</v>
      </c>
      <c r="Q3980" s="8">
        <f t="shared" si="374"/>
        <v>41975.642974537041</v>
      </c>
      <c r="R3980" s="8">
        <f t="shared" si="375"/>
        <v>42035.642974537041</v>
      </c>
      <c r="S3980" t="str">
        <f t="shared" si="376"/>
        <v>theater</v>
      </c>
      <c r="T3980" t="str">
        <f t="shared" si="377"/>
        <v>plays</v>
      </c>
    </row>
    <row r="3981" spans="1:20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372"/>
        <v>2</v>
      </c>
      <c r="P3981">
        <f t="shared" si="373"/>
        <v>18.329999999999998</v>
      </c>
      <c r="Q3981" s="8">
        <f t="shared" si="374"/>
        <v>42069.903437500005</v>
      </c>
      <c r="R3981" s="8">
        <f t="shared" si="375"/>
        <v>42092.833333333328</v>
      </c>
      <c r="S3981" t="str">
        <f t="shared" si="376"/>
        <v>theater</v>
      </c>
      <c r="T3981" t="str">
        <f t="shared" si="377"/>
        <v>plays</v>
      </c>
    </row>
    <row r="3982" spans="1:20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372"/>
        <v>18</v>
      </c>
      <c r="P3982">
        <f t="shared" si="373"/>
        <v>64.290000000000006</v>
      </c>
      <c r="Q3982" s="8">
        <f t="shared" si="374"/>
        <v>41795.598923611113</v>
      </c>
      <c r="R3982" s="8">
        <f t="shared" si="375"/>
        <v>41825.598923611113</v>
      </c>
      <c r="S3982" t="str">
        <f t="shared" si="376"/>
        <v>theater</v>
      </c>
      <c r="T3982" t="str">
        <f t="shared" si="377"/>
        <v>plays</v>
      </c>
    </row>
    <row r="3983" spans="1:20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372"/>
        <v>4</v>
      </c>
      <c r="P3983">
        <f t="shared" si="373"/>
        <v>175</v>
      </c>
      <c r="Q3983" s="8">
        <f t="shared" si="374"/>
        <v>42508.179965277777</v>
      </c>
      <c r="R3983" s="8">
        <f t="shared" si="375"/>
        <v>42568.179965277777</v>
      </c>
      <c r="S3983" t="str">
        <f t="shared" si="376"/>
        <v>theater</v>
      </c>
      <c r="T3983" t="str">
        <f t="shared" si="377"/>
        <v>plays</v>
      </c>
    </row>
    <row r="3984" spans="1:20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372"/>
        <v>20</v>
      </c>
      <c r="P3984">
        <f t="shared" si="373"/>
        <v>34</v>
      </c>
      <c r="Q3984" s="8">
        <f t="shared" si="374"/>
        <v>42132.809953703705</v>
      </c>
      <c r="R3984" s="8">
        <f t="shared" si="375"/>
        <v>42192.809953703705</v>
      </c>
      <c r="S3984" t="str">
        <f t="shared" si="376"/>
        <v>theater</v>
      </c>
      <c r="T3984" t="str">
        <f t="shared" si="377"/>
        <v>plays</v>
      </c>
    </row>
    <row r="3985" spans="1:20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372"/>
        <v>35</v>
      </c>
      <c r="P3985">
        <f t="shared" si="373"/>
        <v>84.28</v>
      </c>
      <c r="Q3985" s="8">
        <f t="shared" si="374"/>
        <v>41747.86986111111</v>
      </c>
      <c r="R3985" s="8">
        <f t="shared" si="375"/>
        <v>41779.290972222225</v>
      </c>
      <c r="S3985" t="str">
        <f t="shared" si="376"/>
        <v>theater</v>
      </c>
      <c r="T3985" t="str">
        <f t="shared" si="377"/>
        <v>plays</v>
      </c>
    </row>
    <row r="3986" spans="1:20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372"/>
        <v>6</v>
      </c>
      <c r="P3986">
        <f t="shared" si="373"/>
        <v>9.5</v>
      </c>
      <c r="Q3986" s="8">
        <f t="shared" si="374"/>
        <v>41920.963472222218</v>
      </c>
      <c r="R3986" s="8">
        <f t="shared" si="375"/>
        <v>41951</v>
      </c>
      <c r="S3986" t="str">
        <f t="shared" si="376"/>
        <v>theater</v>
      </c>
      <c r="T3986" t="str">
        <f t="shared" si="377"/>
        <v>plays</v>
      </c>
    </row>
    <row r="3987" spans="1:20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372"/>
        <v>32</v>
      </c>
      <c r="P3987">
        <f t="shared" si="373"/>
        <v>33.74</v>
      </c>
      <c r="Q3987" s="8">
        <f t="shared" si="374"/>
        <v>42399.707407407404</v>
      </c>
      <c r="R3987" s="8">
        <f t="shared" si="375"/>
        <v>42420.878472222219</v>
      </c>
      <c r="S3987" t="str">
        <f t="shared" si="376"/>
        <v>theater</v>
      </c>
      <c r="T3987" t="str">
        <f t="shared" si="377"/>
        <v>plays</v>
      </c>
    </row>
    <row r="3988" spans="1:20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372"/>
        <v>10</v>
      </c>
      <c r="P3988">
        <f t="shared" si="373"/>
        <v>37.54</v>
      </c>
      <c r="Q3988" s="8">
        <f t="shared" si="374"/>
        <v>42467.548541666663</v>
      </c>
      <c r="R3988" s="8">
        <f t="shared" si="375"/>
        <v>42496.544444444444</v>
      </c>
      <c r="S3988" t="str">
        <f t="shared" si="376"/>
        <v>theater</v>
      </c>
      <c r="T3988" t="str">
        <f t="shared" si="377"/>
        <v>plays</v>
      </c>
    </row>
    <row r="3989" spans="1:20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372"/>
        <v>38</v>
      </c>
      <c r="P3989">
        <f t="shared" si="373"/>
        <v>11.62</v>
      </c>
      <c r="Q3989" s="8">
        <f t="shared" si="374"/>
        <v>41765.92465277778</v>
      </c>
      <c r="R3989" s="8">
        <f t="shared" si="375"/>
        <v>41775.92465277778</v>
      </c>
      <c r="S3989" t="str">
        <f t="shared" si="376"/>
        <v>theater</v>
      </c>
      <c r="T3989" t="str">
        <f t="shared" si="377"/>
        <v>plays</v>
      </c>
    </row>
    <row r="3990" spans="1:20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372"/>
        <v>2</v>
      </c>
      <c r="P3990">
        <f t="shared" si="373"/>
        <v>8</v>
      </c>
      <c r="Q3990" s="8">
        <f t="shared" si="374"/>
        <v>42230.08116898148</v>
      </c>
      <c r="R3990" s="8">
        <f t="shared" si="375"/>
        <v>42245.08116898148</v>
      </c>
      <c r="S3990" t="str">
        <f t="shared" si="376"/>
        <v>theater</v>
      </c>
      <c r="T3990" t="str">
        <f t="shared" si="377"/>
        <v>plays</v>
      </c>
    </row>
    <row r="3991" spans="1:20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372"/>
        <v>0</v>
      </c>
      <c r="P3991" t="e">
        <f t="shared" si="373"/>
        <v>#DIV/0!</v>
      </c>
      <c r="Q3991" s="8">
        <f t="shared" si="374"/>
        <v>42286.749780092592</v>
      </c>
      <c r="R3991" s="8">
        <f t="shared" si="375"/>
        <v>42316.791446759264</v>
      </c>
      <c r="S3991" t="str">
        <f t="shared" si="376"/>
        <v>theater</v>
      </c>
      <c r="T3991" t="str">
        <f t="shared" si="377"/>
        <v>plays</v>
      </c>
    </row>
    <row r="3992" spans="1:20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372"/>
        <v>4</v>
      </c>
      <c r="P3992">
        <f t="shared" si="373"/>
        <v>23</v>
      </c>
      <c r="Q3992" s="8">
        <f t="shared" si="374"/>
        <v>42401.672372685185</v>
      </c>
      <c r="R3992" s="8">
        <f t="shared" si="375"/>
        <v>42431.672372685185</v>
      </c>
      <c r="S3992" t="str">
        <f t="shared" si="376"/>
        <v>theater</v>
      </c>
      <c r="T3992" t="str">
        <f t="shared" si="377"/>
        <v>plays</v>
      </c>
    </row>
    <row r="3993" spans="1:20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372"/>
        <v>20</v>
      </c>
      <c r="P3993">
        <f t="shared" si="373"/>
        <v>100</v>
      </c>
      <c r="Q3993" s="8">
        <f t="shared" si="374"/>
        <v>42125.644467592589</v>
      </c>
      <c r="R3993" s="8">
        <f t="shared" si="375"/>
        <v>42155.644467592589</v>
      </c>
      <c r="S3993" t="str">
        <f t="shared" si="376"/>
        <v>theater</v>
      </c>
      <c r="T3993" t="str">
        <f t="shared" si="377"/>
        <v>plays</v>
      </c>
    </row>
    <row r="3994" spans="1:20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372"/>
        <v>5</v>
      </c>
      <c r="P3994">
        <f t="shared" si="373"/>
        <v>60.11</v>
      </c>
      <c r="Q3994" s="8">
        <f t="shared" si="374"/>
        <v>42289.94049768518</v>
      </c>
      <c r="R3994" s="8">
        <f t="shared" si="375"/>
        <v>42349.982164351852</v>
      </c>
      <c r="S3994" t="str">
        <f t="shared" si="376"/>
        <v>theater</v>
      </c>
      <c r="T3994" t="str">
        <f t="shared" si="377"/>
        <v>plays</v>
      </c>
    </row>
    <row r="3995" spans="1:20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372"/>
        <v>0</v>
      </c>
      <c r="P3995">
        <f t="shared" si="373"/>
        <v>3</v>
      </c>
      <c r="Q3995" s="8">
        <f t="shared" si="374"/>
        <v>42107.864722222221</v>
      </c>
      <c r="R3995" s="8">
        <f t="shared" si="375"/>
        <v>42137.864722222221</v>
      </c>
      <c r="S3995" t="str">
        <f t="shared" si="376"/>
        <v>theater</v>
      </c>
      <c r="T3995" t="str">
        <f t="shared" si="377"/>
        <v>plays</v>
      </c>
    </row>
    <row r="3996" spans="1:20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372"/>
        <v>0</v>
      </c>
      <c r="P3996">
        <f t="shared" si="373"/>
        <v>5</v>
      </c>
      <c r="Q3996" s="8">
        <f t="shared" si="374"/>
        <v>41809.389930555553</v>
      </c>
      <c r="R3996" s="8">
        <f t="shared" si="375"/>
        <v>41839.389930555553</v>
      </c>
      <c r="S3996" t="str">
        <f t="shared" si="376"/>
        <v>theater</v>
      </c>
      <c r="T3996" t="str">
        <f t="shared" si="377"/>
        <v>plays</v>
      </c>
    </row>
    <row r="3997" spans="1:20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372"/>
        <v>35</v>
      </c>
      <c r="P3997">
        <f t="shared" si="373"/>
        <v>17.5</v>
      </c>
      <c r="Q3997" s="8">
        <f t="shared" si="374"/>
        <v>42019.683761574073</v>
      </c>
      <c r="R3997" s="8">
        <f t="shared" si="375"/>
        <v>42049.477083333331</v>
      </c>
      <c r="S3997" t="str">
        <f t="shared" si="376"/>
        <v>theater</v>
      </c>
      <c r="T3997" t="str">
        <f t="shared" si="377"/>
        <v>plays</v>
      </c>
    </row>
    <row r="3998" spans="1:20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372"/>
        <v>17</v>
      </c>
      <c r="P3998">
        <f t="shared" si="373"/>
        <v>29.24</v>
      </c>
      <c r="Q3998" s="8">
        <f t="shared" si="374"/>
        <v>41950.26694444444</v>
      </c>
      <c r="R3998" s="8">
        <f t="shared" si="375"/>
        <v>41963.669444444444</v>
      </c>
      <c r="S3998" t="str">
        <f t="shared" si="376"/>
        <v>theater</v>
      </c>
      <c r="T3998" t="str">
        <f t="shared" si="377"/>
        <v>plays</v>
      </c>
    </row>
    <row r="3999" spans="1:20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372"/>
        <v>0</v>
      </c>
      <c r="P3999" t="e">
        <f t="shared" si="373"/>
        <v>#DIV/0!</v>
      </c>
      <c r="Q3999" s="8">
        <f t="shared" si="374"/>
        <v>42069.391446759255</v>
      </c>
      <c r="R3999" s="8">
        <f t="shared" si="375"/>
        <v>42099.349780092598</v>
      </c>
      <c r="S3999" t="str">
        <f t="shared" si="376"/>
        <v>theater</v>
      </c>
      <c r="T3999" t="str">
        <f t="shared" si="377"/>
        <v>plays</v>
      </c>
    </row>
    <row r="4000" spans="1:20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372"/>
        <v>57</v>
      </c>
      <c r="P4000">
        <f t="shared" si="373"/>
        <v>59.58</v>
      </c>
      <c r="Q4000" s="8">
        <f t="shared" si="374"/>
        <v>42061.963263888887</v>
      </c>
      <c r="R4000" s="8">
        <f t="shared" si="375"/>
        <v>42091.921597222223</v>
      </c>
      <c r="S4000" t="str">
        <f t="shared" si="376"/>
        <v>theater</v>
      </c>
      <c r="T4000" t="str">
        <f t="shared" si="377"/>
        <v>plays</v>
      </c>
    </row>
    <row r="4001" spans="1:20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372"/>
        <v>17</v>
      </c>
      <c r="P4001">
        <f t="shared" si="373"/>
        <v>82.57</v>
      </c>
      <c r="Q4001" s="8">
        <f t="shared" si="374"/>
        <v>41842.828680555554</v>
      </c>
      <c r="R4001" s="8">
        <f t="shared" si="375"/>
        <v>41882.827650462961</v>
      </c>
      <c r="S4001" t="str">
        <f t="shared" si="376"/>
        <v>theater</v>
      </c>
      <c r="T4001" t="str">
        <f t="shared" si="377"/>
        <v>plays</v>
      </c>
    </row>
    <row r="4002" spans="1:20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372"/>
        <v>0</v>
      </c>
      <c r="P4002">
        <f t="shared" si="373"/>
        <v>10</v>
      </c>
      <c r="Q4002" s="8">
        <f t="shared" si="374"/>
        <v>42437.64534722222</v>
      </c>
      <c r="R4002" s="8">
        <f t="shared" si="375"/>
        <v>42497.603680555556</v>
      </c>
      <c r="S4002" t="str">
        <f t="shared" si="376"/>
        <v>theater</v>
      </c>
      <c r="T4002" t="str">
        <f t="shared" si="377"/>
        <v>plays</v>
      </c>
    </row>
    <row r="4003" spans="1:20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372"/>
        <v>38</v>
      </c>
      <c r="P4003">
        <f t="shared" si="373"/>
        <v>32.36</v>
      </c>
      <c r="Q4003" s="8">
        <f t="shared" si="374"/>
        <v>42775.964212962965</v>
      </c>
      <c r="R4003" s="8">
        <f t="shared" si="375"/>
        <v>42795.791666666672</v>
      </c>
      <c r="S4003" t="str">
        <f t="shared" si="376"/>
        <v>theater</v>
      </c>
      <c r="T4003" t="str">
        <f t="shared" si="377"/>
        <v>plays</v>
      </c>
    </row>
    <row r="4004" spans="1:20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372"/>
        <v>2</v>
      </c>
      <c r="P4004">
        <f t="shared" si="373"/>
        <v>5.75</v>
      </c>
      <c r="Q4004" s="8">
        <f t="shared" si="374"/>
        <v>41879.043530092589</v>
      </c>
      <c r="R4004" s="8">
        <f t="shared" si="375"/>
        <v>41909.043530092589</v>
      </c>
      <c r="S4004" t="str">
        <f t="shared" si="376"/>
        <v>theater</v>
      </c>
      <c r="T4004" t="str">
        <f t="shared" si="377"/>
        <v>plays</v>
      </c>
    </row>
    <row r="4005" spans="1:20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372"/>
        <v>10</v>
      </c>
      <c r="P4005">
        <f t="shared" si="373"/>
        <v>100.5</v>
      </c>
      <c r="Q4005" s="8">
        <f t="shared" si="374"/>
        <v>42020.587349537032</v>
      </c>
      <c r="R4005" s="8">
        <f t="shared" si="375"/>
        <v>42050.587349537032</v>
      </c>
      <c r="S4005" t="str">
        <f t="shared" si="376"/>
        <v>theater</v>
      </c>
      <c r="T4005" t="str">
        <f t="shared" si="377"/>
        <v>plays</v>
      </c>
    </row>
    <row r="4006" spans="1:20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372"/>
        <v>0</v>
      </c>
      <c r="P4006">
        <f t="shared" si="373"/>
        <v>1</v>
      </c>
      <c r="Q4006" s="8">
        <f t="shared" si="374"/>
        <v>41890.16269675926</v>
      </c>
      <c r="R4006" s="8">
        <f t="shared" si="375"/>
        <v>41920.16269675926</v>
      </c>
      <c r="S4006" t="str">
        <f t="shared" si="376"/>
        <v>theater</v>
      </c>
      <c r="T4006" t="str">
        <f t="shared" si="377"/>
        <v>plays</v>
      </c>
    </row>
    <row r="4007" spans="1:20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372"/>
        <v>1</v>
      </c>
      <c r="P4007">
        <f t="shared" si="373"/>
        <v>20</v>
      </c>
      <c r="Q4007" s="8">
        <f t="shared" si="374"/>
        <v>41872.807696759257</v>
      </c>
      <c r="R4007" s="8">
        <f t="shared" si="375"/>
        <v>41932.807696759257</v>
      </c>
      <c r="S4007" t="str">
        <f t="shared" si="376"/>
        <v>theater</v>
      </c>
      <c r="T4007" t="str">
        <f t="shared" si="377"/>
        <v>plays</v>
      </c>
    </row>
    <row r="4008" spans="1:20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372"/>
        <v>0</v>
      </c>
      <c r="P4008">
        <f t="shared" si="373"/>
        <v>2</v>
      </c>
      <c r="Q4008" s="8">
        <f t="shared" si="374"/>
        <v>42391.772997685184</v>
      </c>
      <c r="R4008" s="8">
        <f t="shared" si="375"/>
        <v>42416.772997685184</v>
      </c>
      <c r="S4008" t="str">
        <f t="shared" si="376"/>
        <v>theater</v>
      </c>
      <c r="T4008" t="str">
        <f t="shared" si="377"/>
        <v>plays</v>
      </c>
    </row>
    <row r="4009" spans="1:20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372"/>
        <v>0</v>
      </c>
      <c r="P4009">
        <f t="shared" si="373"/>
        <v>5</v>
      </c>
      <c r="Q4009" s="8">
        <f t="shared" si="374"/>
        <v>41848.772928240738</v>
      </c>
      <c r="R4009" s="8">
        <f t="shared" si="375"/>
        <v>41877.686111111114</v>
      </c>
      <c r="S4009" t="str">
        <f t="shared" si="376"/>
        <v>theater</v>
      </c>
      <c r="T4009" t="str">
        <f t="shared" si="377"/>
        <v>plays</v>
      </c>
    </row>
    <row r="4010" spans="1:20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372"/>
        <v>6</v>
      </c>
      <c r="P4010">
        <f t="shared" si="373"/>
        <v>15</v>
      </c>
      <c r="Q4010" s="8">
        <f t="shared" si="374"/>
        <v>42177.964201388888</v>
      </c>
      <c r="R4010" s="8">
        <f t="shared" si="375"/>
        <v>42207.964201388888</v>
      </c>
      <c r="S4010" t="str">
        <f t="shared" si="376"/>
        <v>theater</v>
      </c>
      <c r="T4010" t="str">
        <f t="shared" si="377"/>
        <v>plays</v>
      </c>
    </row>
    <row r="4011" spans="1:20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372"/>
        <v>4</v>
      </c>
      <c r="P4011">
        <f t="shared" si="373"/>
        <v>25</v>
      </c>
      <c r="Q4011" s="8">
        <f t="shared" si="374"/>
        <v>41851.700925925928</v>
      </c>
      <c r="R4011" s="8">
        <f t="shared" si="375"/>
        <v>41891.700925925928</v>
      </c>
      <c r="S4011" t="str">
        <f t="shared" si="376"/>
        <v>theater</v>
      </c>
      <c r="T4011" t="str">
        <f t="shared" si="377"/>
        <v>plays</v>
      </c>
    </row>
    <row r="4012" spans="1:20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372"/>
        <v>24</v>
      </c>
      <c r="P4012">
        <f t="shared" si="373"/>
        <v>45.84</v>
      </c>
      <c r="Q4012" s="8">
        <f t="shared" si="374"/>
        <v>41921.770439814813</v>
      </c>
      <c r="R4012" s="8">
        <f t="shared" si="375"/>
        <v>41938.770439814813</v>
      </c>
      <c r="S4012" t="str">
        <f t="shared" si="376"/>
        <v>theater</v>
      </c>
      <c r="T4012" t="str">
        <f t="shared" si="377"/>
        <v>plays</v>
      </c>
    </row>
    <row r="4013" spans="1:20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372"/>
        <v>8</v>
      </c>
      <c r="P4013">
        <f t="shared" si="373"/>
        <v>4.75</v>
      </c>
      <c r="Q4013" s="8">
        <f t="shared" si="374"/>
        <v>42002.54488425926</v>
      </c>
      <c r="R4013" s="8">
        <f t="shared" si="375"/>
        <v>42032.54488425926</v>
      </c>
      <c r="S4013" t="str">
        <f t="shared" si="376"/>
        <v>theater</v>
      </c>
      <c r="T4013" t="str">
        <f t="shared" si="377"/>
        <v>plays</v>
      </c>
    </row>
    <row r="4014" spans="1:20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372"/>
        <v>0</v>
      </c>
      <c r="P4014" t="e">
        <f t="shared" si="373"/>
        <v>#DIV/0!</v>
      </c>
      <c r="Q4014" s="8">
        <f t="shared" si="374"/>
        <v>42096.544548611113</v>
      </c>
      <c r="R4014" s="8">
        <f t="shared" si="375"/>
        <v>42126.544548611113</v>
      </c>
      <c r="S4014" t="str">
        <f t="shared" si="376"/>
        <v>theater</v>
      </c>
      <c r="T4014" t="str">
        <f t="shared" si="377"/>
        <v>plays</v>
      </c>
    </row>
    <row r="4015" spans="1:20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372"/>
        <v>1</v>
      </c>
      <c r="P4015">
        <f t="shared" si="373"/>
        <v>13</v>
      </c>
      <c r="Q4015" s="8">
        <f t="shared" si="374"/>
        <v>42021.301192129627</v>
      </c>
      <c r="R4015" s="8">
        <f t="shared" si="375"/>
        <v>42051.301192129627</v>
      </c>
      <c r="S4015" t="str">
        <f t="shared" si="376"/>
        <v>theater</v>
      </c>
      <c r="T4015" t="str">
        <f t="shared" si="377"/>
        <v>plays</v>
      </c>
    </row>
    <row r="4016" spans="1:20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372"/>
        <v>0</v>
      </c>
      <c r="P4016" t="e">
        <f t="shared" si="373"/>
        <v>#DIV/0!</v>
      </c>
      <c r="Q4016" s="8">
        <f t="shared" si="374"/>
        <v>42419.246168981481</v>
      </c>
      <c r="R4016" s="8">
        <f t="shared" si="375"/>
        <v>42434.246168981481</v>
      </c>
      <c r="S4016" t="str">
        <f t="shared" si="376"/>
        <v>theater</v>
      </c>
      <c r="T4016" t="str">
        <f t="shared" si="377"/>
        <v>plays</v>
      </c>
    </row>
    <row r="4017" spans="1:20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372"/>
        <v>0</v>
      </c>
      <c r="P4017">
        <f t="shared" si="373"/>
        <v>1</v>
      </c>
      <c r="Q4017" s="8">
        <f t="shared" si="374"/>
        <v>42174.780821759254</v>
      </c>
      <c r="R4017" s="8">
        <f t="shared" si="375"/>
        <v>42204.780821759254</v>
      </c>
      <c r="S4017" t="str">
        <f t="shared" si="376"/>
        <v>theater</v>
      </c>
      <c r="T4017" t="str">
        <f t="shared" si="377"/>
        <v>plays</v>
      </c>
    </row>
    <row r="4018" spans="1:20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372"/>
        <v>14</v>
      </c>
      <c r="P4018">
        <f t="shared" si="373"/>
        <v>10</v>
      </c>
      <c r="Q4018" s="8">
        <f t="shared" si="374"/>
        <v>41869.872685185182</v>
      </c>
      <c r="R4018" s="8">
        <f t="shared" si="375"/>
        <v>41899.872685185182</v>
      </c>
      <c r="S4018" t="str">
        <f t="shared" si="376"/>
        <v>theater</v>
      </c>
      <c r="T4018" t="str">
        <f t="shared" si="377"/>
        <v>plays</v>
      </c>
    </row>
    <row r="4019" spans="1:20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372"/>
        <v>1</v>
      </c>
      <c r="P4019">
        <f t="shared" si="373"/>
        <v>52.5</v>
      </c>
      <c r="Q4019" s="8">
        <f t="shared" si="374"/>
        <v>41856.672152777777</v>
      </c>
      <c r="R4019" s="8">
        <f t="shared" si="375"/>
        <v>41886.672152777777</v>
      </c>
      <c r="S4019" t="str">
        <f t="shared" si="376"/>
        <v>theater</v>
      </c>
      <c r="T4019" t="str">
        <f t="shared" si="377"/>
        <v>plays</v>
      </c>
    </row>
    <row r="4020" spans="1:20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372"/>
        <v>9</v>
      </c>
      <c r="P4020">
        <f t="shared" si="373"/>
        <v>32.5</v>
      </c>
      <c r="Q4020" s="8">
        <f t="shared" si="374"/>
        <v>42620.91097222222</v>
      </c>
      <c r="R4020" s="8">
        <f t="shared" si="375"/>
        <v>42650.91097222222</v>
      </c>
      <c r="S4020" t="str">
        <f t="shared" si="376"/>
        <v>theater</v>
      </c>
      <c r="T4020" t="str">
        <f t="shared" si="377"/>
        <v>plays</v>
      </c>
    </row>
    <row r="4021" spans="1:20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372"/>
        <v>1</v>
      </c>
      <c r="P4021">
        <f t="shared" si="373"/>
        <v>7.25</v>
      </c>
      <c r="Q4021" s="8">
        <f t="shared" si="374"/>
        <v>42417.675879629634</v>
      </c>
      <c r="R4021" s="8">
        <f t="shared" si="375"/>
        <v>42475.686111111107</v>
      </c>
      <c r="S4021" t="str">
        <f t="shared" si="376"/>
        <v>theater</v>
      </c>
      <c r="T4021" t="str">
        <f t="shared" si="377"/>
        <v>plays</v>
      </c>
    </row>
    <row r="4022" spans="1:20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372"/>
        <v>17</v>
      </c>
      <c r="P4022">
        <f t="shared" si="373"/>
        <v>33.33</v>
      </c>
      <c r="Q4022" s="8">
        <f t="shared" si="374"/>
        <v>42057.190960648149</v>
      </c>
      <c r="R4022" s="8">
        <f t="shared" si="375"/>
        <v>42087.149293981478</v>
      </c>
      <c r="S4022" t="str">
        <f t="shared" si="376"/>
        <v>theater</v>
      </c>
      <c r="T4022" t="str">
        <f t="shared" si="377"/>
        <v>plays</v>
      </c>
    </row>
    <row r="4023" spans="1:20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372"/>
        <v>1</v>
      </c>
      <c r="P4023">
        <f t="shared" si="373"/>
        <v>62.5</v>
      </c>
      <c r="Q4023" s="8">
        <f t="shared" si="374"/>
        <v>41878.911550925928</v>
      </c>
      <c r="R4023" s="8">
        <f t="shared" si="375"/>
        <v>41938.911550925928</v>
      </c>
      <c r="S4023" t="str">
        <f t="shared" si="376"/>
        <v>theater</v>
      </c>
      <c r="T4023" t="str">
        <f t="shared" si="377"/>
        <v>plays</v>
      </c>
    </row>
    <row r="4024" spans="1:20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372"/>
        <v>70</v>
      </c>
      <c r="P4024">
        <f t="shared" si="373"/>
        <v>63.56</v>
      </c>
      <c r="Q4024" s="8">
        <f t="shared" si="374"/>
        <v>41990.584108796291</v>
      </c>
      <c r="R4024" s="8">
        <f t="shared" si="375"/>
        <v>42036.120833333334</v>
      </c>
      <c r="S4024" t="str">
        <f t="shared" si="376"/>
        <v>theater</v>
      </c>
      <c r="T4024" t="str">
        <f t="shared" si="377"/>
        <v>plays</v>
      </c>
    </row>
    <row r="4025" spans="1:20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372"/>
        <v>0</v>
      </c>
      <c r="P4025" t="e">
        <f t="shared" si="373"/>
        <v>#DIV/0!</v>
      </c>
      <c r="Q4025" s="8">
        <f t="shared" si="374"/>
        <v>42408.999571759254</v>
      </c>
      <c r="R4025" s="8">
        <f t="shared" si="375"/>
        <v>42453.957905092597</v>
      </c>
      <c r="S4025" t="str">
        <f t="shared" si="376"/>
        <v>theater</v>
      </c>
      <c r="T4025" t="str">
        <f t="shared" si="377"/>
        <v>plays</v>
      </c>
    </row>
    <row r="4026" spans="1:20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372"/>
        <v>1</v>
      </c>
      <c r="P4026">
        <f t="shared" si="373"/>
        <v>10</v>
      </c>
      <c r="Q4026" s="8">
        <f t="shared" si="374"/>
        <v>42217.670104166667</v>
      </c>
      <c r="R4026" s="8">
        <f t="shared" si="375"/>
        <v>42247.670104166667</v>
      </c>
      <c r="S4026" t="str">
        <f t="shared" si="376"/>
        <v>theater</v>
      </c>
      <c r="T4026" t="str">
        <f t="shared" si="377"/>
        <v>plays</v>
      </c>
    </row>
    <row r="4027" spans="1:20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372"/>
        <v>5</v>
      </c>
      <c r="P4027">
        <f t="shared" si="373"/>
        <v>62.5</v>
      </c>
      <c r="Q4027" s="8">
        <f t="shared" si="374"/>
        <v>42151.237685185188</v>
      </c>
      <c r="R4027" s="8">
        <f t="shared" si="375"/>
        <v>42211.237685185188</v>
      </c>
      <c r="S4027" t="str">
        <f t="shared" si="376"/>
        <v>theater</v>
      </c>
      <c r="T4027" t="str">
        <f t="shared" si="377"/>
        <v>plays</v>
      </c>
    </row>
    <row r="4028" spans="1:20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372"/>
        <v>0</v>
      </c>
      <c r="P4028" t="e">
        <f t="shared" si="373"/>
        <v>#DIV/0!</v>
      </c>
      <c r="Q4028" s="8">
        <f t="shared" si="374"/>
        <v>42282.655543981484</v>
      </c>
      <c r="R4028" s="8">
        <f t="shared" si="375"/>
        <v>42342.697210648148</v>
      </c>
      <c r="S4028" t="str">
        <f t="shared" si="376"/>
        <v>theater</v>
      </c>
      <c r="T4028" t="str">
        <f t="shared" si="377"/>
        <v>plays</v>
      </c>
    </row>
    <row r="4029" spans="1:20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372"/>
        <v>7</v>
      </c>
      <c r="P4029">
        <f t="shared" si="373"/>
        <v>30.71</v>
      </c>
      <c r="Q4029" s="8">
        <f t="shared" si="374"/>
        <v>42768.97084490741</v>
      </c>
      <c r="R4029" s="8">
        <f t="shared" si="375"/>
        <v>42789.041666666672</v>
      </c>
      <c r="S4029" t="str">
        <f t="shared" si="376"/>
        <v>theater</v>
      </c>
      <c r="T4029" t="str">
        <f t="shared" si="377"/>
        <v>plays</v>
      </c>
    </row>
    <row r="4030" spans="1:20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372"/>
        <v>28</v>
      </c>
      <c r="P4030">
        <f t="shared" si="373"/>
        <v>51</v>
      </c>
      <c r="Q4030" s="8">
        <f t="shared" si="374"/>
        <v>41765.938657407409</v>
      </c>
      <c r="R4030" s="8">
        <f t="shared" si="375"/>
        <v>41795.938657407409</v>
      </c>
      <c r="S4030" t="str">
        <f t="shared" si="376"/>
        <v>theater</v>
      </c>
      <c r="T4030" t="str">
        <f t="shared" si="377"/>
        <v>plays</v>
      </c>
    </row>
    <row r="4031" spans="1:20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372"/>
        <v>0</v>
      </c>
      <c r="P4031" t="e">
        <f t="shared" si="373"/>
        <v>#DIV/0!</v>
      </c>
      <c r="Q4031" s="8">
        <f t="shared" si="374"/>
        <v>42322.025115740747</v>
      </c>
      <c r="R4031" s="8">
        <f t="shared" si="375"/>
        <v>42352.025115740747</v>
      </c>
      <c r="S4031" t="str">
        <f t="shared" si="376"/>
        <v>theater</v>
      </c>
      <c r="T4031" t="str">
        <f t="shared" si="377"/>
        <v>plays</v>
      </c>
    </row>
    <row r="4032" spans="1:20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372"/>
        <v>16</v>
      </c>
      <c r="P4032">
        <f t="shared" si="373"/>
        <v>66.67</v>
      </c>
      <c r="Q4032" s="8">
        <f t="shared" si="374"/>
        <v>42374.655081018514</v>
      </c>
      <c r="R4032" s="8">
        <f t="shared" si="375"/>
        <v>42403.784027777772</v>
      </c>
      <c r="S4032" t="str">
        <f t="shared" si="376"/>
        <v>theater</v>
      </c>
      <c r="T4032" t="str">
        <f t="shared" si="377"/>
        <v>plays</v>
      </c>
    </row>
    <row r="4033" spans="1:20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372"/>
        <v>0</v>
      </c>
      <c r="P4033" t="e">
        <f t="shared" si="373"/>
        <v>#DIV/0!</v>
      </c>
      <c r="Q4033" s="8">
        <f t="shared" si="374"/>
        <v>41941.585231481484</v>
      </c>
      <c r="R4033" s="8">
        <f t="shared" si="375"/>
        <v>41991.626898148148</v>
      </c>
      <c r="S4033" t="str">
        <f t="shared" si="376"/>
        <v>theater</v>
      </c>
      <c r="T4033" t="str">
        <f t="shared" si="377"/>
        <v>plays</v>
      </c>
    </row>
    <row r="4034" spans="1:20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372"/>
        <v>7</v>
      </c>
      <c r="P4034">
        <f t="shared" si="373"/>
        <v>59</v>
      </c>
      <c r="Q4034" s="8">
        <f t="shared" si="374"/>
        <v>42293.809212962966</v>
      </c>
      <c r="R4034" s="8">
        <f t="shared" si="375"/>
        <v>42353.85087962963</v>
      </c>
      <c r="S4034" t="str">
        <f t="shared" si="376"/>
        <v>theater</v>
      </c>
      <c r="T4034" t="str">
        <f t="shared" si="377"/>
        <v>plays</v>
      </c>
    </row>
    <row r="4035" spans="1:20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378">ROUND(E4035/D4035*100,0)</f>
        <v>26</v>
      </c>
      <c r="P4035">
        <f t="shared" ref="P4035:P4098" si="379">ROUND(E4035/L4035,2)</f>
        <v>65.34</v>
      </c>
      <c r="Q4035" s="8">
        <f t="shared" ref="Q4035:Q4098" si="380">(((J4035/60)/60)/24)+DATE(1970,1,1)</f>
        <v>42614.268796296295</v>
      </c>
      <c r="R4035" s="8">
        <f t="shared" ref="R4035:R4098" si="381">(((I4035/60)/60)/24)+DATE(1970,1,1)</f>
        <v>42645.375</v>
      </c>
      <c r="S4035" t="str">
        <f t="shared" ref="S4035:S4098" si="382">LEFT(N4035,SEARCH("/",N4035)-1)</f>
        <v>theater</v>
      </c>
      <c r="T4035" t="str">
        <f t="shared" ref="T4035:T4098" si="383">RIGHT(N4035,LEN(N4035)-SEARCH("/",N4035))</f>
        <v>plays</v>
      </c>
    </row>
    <row r="4036" spans="1:20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378"/>
        <v>1</v>
      </c>
      <c r="P4036">
        <f t="shared" si="379"/>
        <v>100</v>
      </c>
      <c r="Q4036" s="8">
        <f t="shared" si="380"/>
        <v>42067.947337962964</v>
      </c>
      <c r="R4036" s="8">
        <f t="shared" si="381"/>
        <v>42097.905671296292</v>
      </c>
      <c r="S4036" t="str">
        <f t="shared" si="382"/>
        <v>theater</v>
      </c>
      <c r="T4036" t="str">
        <f t="shared" si="383"/>
        <v>plays</v>
      </c>
    </row>
    <row r="4037" spans="1:20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378"/>
        <v>37</v>
      </c>
      <c r="P4037">
        <f t="shared" si="379"/>
        <v>147.4</v>
      </c>
      <c r="Q4037" s="8">
        <f t="shared" si="380"/>
        <v>41903.882951388885</v>
      </c>
      <c r="R4037" s="8">
        <f t="shared" si="381"/>
        <v>41933.882951388885</v>
      </c>
      <c r="S4037" t="str">
        <f t="shared" si="382"/>
        <v>theater</v>
      </c>
      <c r="T4037" t="str">
        <f t="shared" si="383"/>
        <v>plays</v>
      </c>
    </row>
    <row r="4038" spans="1:20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378"/>
        <v>47</v>
      </c>
      <c r="P4038">
        <f t="shared" si="379"/>
        <v>166.06</v>
      </c>
      <c r="Q4038" s="8">
        <f t="shared" si="380"/>
        <v>41804.937083333331</v>
      </c>
      <c r="R4038" s="8">
        <f t="shared" si="381"/>
        <v>41821.9375</v>
      </c>
      <c r="S4038" t="str">
        <f t="shared" si="382"/>
        <v>theater</v>
      </c>
      <c r="T4038" t="str">
        <f t="shared" si="383"/>
        <v>plays</v>
      </c>
    </row>
    <row r="4039" spans="1:20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378"/>
        <v>11</v>
      </c>
      <c r="P4039">
        <f t="shared" si="379"/>
        <v>40</v>
      </c>
      <c r="Q4039" s="8">
        <f t="shared" si="380"/>
        <v>42497.070775462969</v>
      </c>
      <c r="R4039" s="8">
        <f t="shared" si="381"/>
        <v>42514.600694444445</v>
      </c>
      <c r="S4039" t="str">
        <f t="shared" si="382"/>
        <v>theater</v>
      </c>
      <c r="T4039" t="str">
        <f t="shared" si="383"/>
        <v>plays</v>
      </c>
    </row>
    <row r="4040" spans="1:20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378"/>
        <v>12</v>
      </c>
      <c r="P4040">
        <f t="shared" si="379"/>
        <v>75.25</v>
      </c>
      <c r="Q4040" s="8">
        <f t="shared" si="380"/>
        <v>41869.798726851855</v>
      </c>
      <c r="R4040" s="8">
        <f t="shared" si="381"/>
        <v>41929.798726851855</v>
      </c>
      <c r="S4040" t="str">
        <f t="shared" si="382"/>
        <v>theater</v>
      </c>
      <c r="T4040" t="str">
        <f t="shared" si="383"/>
        <v>plays</v>
      </c>
    </row>
    <row r="4041" spans="1:20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378"/>
        <v>60</v>
      </c>
      <c r="P4041">
        <f t="shared" si="379"/>
        <v>60</v>
      </c>
      <c r="Q4041" s="8">
        <f t="shared" si="380"/>
        <v>42305.670914351853</v>
      </c>
      <c r="R4041" s="8">
        <f t="shared" si="381"/>
        <v>42339.249305555553</v>
      </c>
      <c r="S4041" t="str">
        <f t="shared" si="382"/>
        <v>theater</v>
      </c>
      <c r="T4041" t="str">
        <f t="shared" si="383"/>
        <v>plays</v>
      </c>
    </row>
    <row r="4042" spans="1:20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378"/>
        <v>31</v>
      </c>
      <c r="P4042">
        <f t="shared" si="379"/>
        <v>1250</v>
      </c>
      <c r="Q4042" s="8">
        <f t="shared" si="380"/>
        <v>42144.231527777782</v>
      </c>
      <c r="R4042" s="8">
        <f t="shared" si="381"/>
        <v>42203.125</v>
      </c>
      <c r="S4042" t="str">
        <f t="shared" si="382"/>
        <v>theater</v>
      </c>
      <c r="T4042" t="str">
        <f t="shared" si="383"/>
        <v>plays</v>
      </c>
    </row>
    <row r="4043" spans="1:20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378"/>
        <v>0</v>
      </c>
      <c r="P4043">
        <f t="shared" si="379"/>
        <v>10.5</v>
      </c>
      <c r="Q4043" s="8">
        <f t="shared" si="380"/>
        <v>42559.474004629628</v>
      </c>
      <c r="R4043" s="8">
        <f t="shared" si="381"/>
        <v>42619.474004629628</v>
      </c>
      <c r="S4043" t="str">
        <f t="shared" si="382"/>
        <v>theater</v>
      </c>
      <c r="T4043" t="str">
        <f t="shared" si="383"/>
        <v>plays</v>
      </c>
    </row>
    <row r="4044" spans="1:20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378"/>
        <v>0</v>
      </c>
      <c r="P4044">
        <f t="shared" si="379"/>
        <v>7</v>
      </c>
      <c r="Q4044" s="8">
        <f t="shared" si="380"/>
        <v>41995.084074074075</v>
      </c>
      <c r="R4044" s="8">
        <f t="shared" si="381"/>
        <v>42024.802777777775</v>
      </c>
      <c r="S4044" t="str">
        <f t="shared" si="382"/>
        <v>theater</v>
      </c>
      <c r="T4044" t="str">
        <f t="shared" si="383"/>
        <v>plays</v>
      </c>
    </row>
    <row r="4045" spans="1:20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378"/>
        <v>0</v>
      </c>
      <c r="P4045" t="e">
        <f t="shared" si="379"/>
        <v>#DIV/0!</v>
      </c>
      <c r="Q4045" s="8">
        <f t="shared" si="380"/>
        <v>41948.957465277781</v>
      </c>
      <c r="R4045" s="8">
        <f t="shared" si="381"/>
        <v>41963.957465277781</v>
      </c>
      <c r="S4045" t="str">
        <f t="shared" si="382"/>
        <v>theater</v>
      </c>
      <c r="T4045" t="str">
        <f t="shared" si="383"/>
        <v>plays</v>
      </c>
    </row>
    <row r="4046" spans="1:20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378"/>
        <v>38</v>
      </c>
      <c r="P4046">
        <f t="shared" si="379"/>
        <v>56.25</v>
      </c>
      <c r="Q4046" s="8">
        <f t="shared" si="380"/>
        <v>42074.219699074078</v>
      </c>
      <c r="R4046" s="8">
        <f t="shared" si="381"/>
        <v>42104.208333333328</v>
      </c>
      <c r="S4046" t="str">
        <f t="shared" si="382"/>
        <v>theater</v>
      </c>
      <c r="T4046" t="str">
        <f t="shared" si="383"/>
        <v>plays</v>
      </c>
    </row>
    <row r="4047" spans="1:20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378"/>
        <v>0</v>
      </c>
      <c r="P4047">
        <f t="shared" si="379"/>
        <v>1</v>
      </c>
      <c r="Q4047" s="8">
        <f t="shared" si="380"/>
        <v>41842.201261574075</v>
      </c>
      <c r="R4047" s="8">
        <f t="shared" si="381"/>
        <v>41872.201261574075</v>
      </c>
      <c r="S4047" t="str">
        <f t="shared" si="382"/>
        <v>theater</v>
      </c>
      <c r="T4047" t="str">
        <f t="shared" si="383"/>
        <v>plays</v>
      </c>
    </row>
    <row r="4048" spans="1:20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378"/>
        <v>8</v>
      </c>
      <c r="P4048">
        <f t="shared" si="379"/>
        <v>38.33</v>
      </c>
      <c r="Q4048" s="8">
        <f t="shared" si="380"/>
        <v>41904.650578703702</v>
      </c>
      <c r="R4048" s="8">
        <f t="shared" si="381"/>
        <v>41934.650578703702</v>
      </c>
      <c r="S4048" t="str">
        <f t="shared" si="382"/>
        <v>theater</v>
      </c>
      <c r="T4048" t="str">
        <f t="shared" si="383"/>
        <v>plays</v>
      </c>
    </row>
    <row r="4049" spans="1:20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378"/>
        <v>2</v>
      </c>
      <c r="P4049">
        <f t="shared" si="379"/>
        <v>27.5</v>
      </c>
      <c r="Q4049" s="8">
        <f t="shared" si="380"/>
        <v>41991.022488425922</v>
      </c>
      <c r="R4049" s="8">
        <f t="shared" si="381"/>
        <v>42015.041666666672</v>
      </c>
      <c r="S4049" t="str">
        <f t="shared" si="382"/>
        <v>theater</v>
      </c>
      <c r="T4049" t="str">
        <f t="shared" si="383"/>
        <v>plays</v>
      </c>
    </row>
    <row r="4050" spans="1:20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378"/>
        <v>18</v>
      </c>
      <c r="P4050">
        <f t="shared" si="379"/>
        <v>32.979999999999997</v>
      </c>
      <c r="Q4050" s="8">
        <f t="shared" si="380"/>
        <v>42436.509108796294</v>
      </c>
      <c r="R4050" s="8">
        <f t="shared" si="381"/>
        <v>42471.467442129629</v>
      </c>
      <c r="S4050" t="str">
        <f t="shared" si="382"/>
        <v>theater</v>
      </c>
      <c r="T4050" t="str">
        <f t="shared" si="383"/>
        <v>plays</v>
      </c>
    </row>
    <row r="4051" spans="1:20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378"/>
        <v>0</v>
      </c>
      <c r="P4051">
        <f t="shared" si="379"/>
        <v>16</v>
      </c>
      <c r="Q4051" s="8">
        <f t="shared" si="380"/>
        <v>42169.958506944444</v>
      </c>
      <c r="R4051" s="8">
        <f t="shared" si="381"/>
        <v>42199.958506944444</v>
      </c>
      <c r="S4051" t="str">
        <f t="shared" si="382"/>
        <v>theater</v>
      </c>
      <c r="T4051" t="str">
        <f t="shared" si="383"/>
        <v>plays</v>
      </c>
    </row>
    <row r="4052" spans="1:20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378"/>
        <v>0</v>
      </c>
      <c r="P4052">
        <f t="shared" si="379"/>
        <v>1</v>
      </c>
      <c r="Q4052" s="8">
        <f t="shared" si="380"/>
        <v>41905.636469907404</v>
      </c>
      <c r="R4052" s="8">
        <f t="shared" si="381"/>
        <v>41935.636469907404</v>
      </c>
      <c r="S4052" t="str">
        <f t="shared" si="382"/>
        <v>theater</v>
      </c>
      <c r="T4052" t="str">
        <f t="shared" si="383"/>
        <v>plays</v>
      </c>
    </row>
    <row r="4053" spans="1:20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378"/>
        <v>0</v>
      </c>
      <c r="P4053" t="e">
        <f t="shared" si="379"/>
        <v>#DIV/0!</v>
      </c>
      <c r="Q4053" s="8">
        <f t="shared" si="380"/>
        <v>41761.810150462967</v>
      </c>
      <c r="R4053" s="8">
        <f t="shared" si="381"/>
        <v>41768.286805555559</v>
      </c>
      <c r="S4053" t="str">
        <f t="shared" si="382"/>
        <v>theater</v>
      </c>
      <c r="T4053" t="str">
        <f t="shared" si="383"/>
        <v>plays</v>
      </c>
    </row>
    <row r="4054" spans="1:20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378"/>
        <v>38</v>
      </c>
      <c r="P4054">
        <f t="shared" si="379"/>
        <v>86.62</v>
      </c>
      <c r="Q4054" s="8">
        <f t="shared" si="380"/>
        <v>41865.878657407404</v>
      </c>
      <c r="R4054" s="8">
        <f t="shared" si="381"/>
        <v>41925.878657407404</v>
      </c>
      <c r="S4054" t="str">
        <f t="shared" si="382"/>
        <v>theater</v>
      </c>
      <c r="T4054" t="str">
        <f t="shared" si="383"/>
        <v>plays</v>
      </c>
    </row>
    <row r="4055" spans="1:20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378"/>
        <v>22</v>
      </c>
      <c r="P4055">
        <f t="shared" si="379"/>
        <v>55</v>
      </c>
      <c r="Q4055" s="8">
        <f t="shared" si="380"/>
        <v>41928.690138888887</v>
      </c>
      <c r="R4055" s="8">
        <f t="shared" si="381"/>
        <v>41958.833333333328</v>
      </c>
      <c r="S4055" t="str">
        <f t="shared" si="382"/>
        <v>theater</v>
      </c>
      <c r="T4055" t="str">
        <f t="shared" si="383"/>
        <v>plays</v>
      </c>
    </row>
    <row r="4056" spans="1:20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378"/>
        <v>0</v>
      </c>
      <c r="P4056" t="e">
        <f t="shared" si="379"/>
        <v>#DIV/0!</v>
      </c>
      <c r="Q4056" s="8">
        <f t="shared" si="380"/>
        <v>42613.841261574074</v>
      </c>
      <c r="R4056" s="8">
        <f t="shared" si="381"/>
        <v>42644.166666666672</v>
      </c>
      <c r="S4056" t="str">
        <f t="shared" si="382"/>
        <v>theater</v>
      </c>
      <c r="T4056" t="str">
        <f t="shared" si="383"/>
        <v>plays</v>
      </c>
    </row>
    <row r="4057" spans="1:20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378"/>
        <v>18</v>
      </c>
      <c r="P4057">
        <f t="shared" si="379"/>
        <v>41.95</v>
      </c>
      <c r="Q4057" s="8">
        <f t="shared" si="380"/>
        <v>41779.648506944446</v>
      </c>
      <c r="R4057" s="8">
        <f t="shared" si="381"/>
        <v>41809.648506944446</v>
      </c>
      <c r="S4057" t="str">
        <f t="shared" si="382"/>
        <v>theater</v>
      </c>
      <c r="T4057" t="str">
        <f t="shared" si="383"/>
        <v>plays</v>
      </c>
    </row>
    <row r="4058" spans="1:20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378"/>
        <v>53</v>
      </c>
      <c r="P4058">
        <f t="shared" si="379"/>
        <v>88.33</v>
      </c>
      <c r="Q4058" s="8">
        <f t="shared" si="380"/>
        <v>42534.933321759265</v>
      </c>
      <c r="R4058" s="8">
        <f t="shared" si="381"/>
        <v>42554.832638888889</v>
      </c>
      <c r="S4058" t="str">
        <f t="shared" si="382"/>
        <v>theater</v>
      </c>
      <c r="T4058" t="str">
        <f t="shared" si="383"/>
        <v>plays</v>
      </c>
    </row>
    <row r="4059" spans="1:20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378"/>
        <v>22</v>
      </c>
      <c r="P4059">
        <f t="shared" si="379"/>
        <v>129.16999999999999</v>
      </c>
      <c r="Q4059" s="8">
        <f t="shared" si="380"/>
        <v>42310.968518518523</v>
      </c>
      <c r="R4059" s="8">
        <f t="shared" si="381"/>
        <v>42333.958333333328</v>
      </c>
      <c r="S4059" t="str">
        <f t="shared" si="382"/>
        <v>theater</v>
      </c>
      <c r="T4059" t="str">
        <f t="shared" si="383"/>
        <v>plays</v>
      </c>
    </row>
    <row r="4060" spans="1:20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378"/>
        <v>3</v>
      </c>
      <c r="P4060">
        <f t="shared" si="379"/>
        <v>23.75</v>
      </c>
      <c r="Q4060" s="8">
        <f t="shared" si="380"/>
        <v>42446.060694444444</v>
      </c>
      <c r="R4060" s="8">
        <f t="shared" si="381"/>
        <v>42461.165972222225</v>
      </c>
      <c r="S4060" t="str">
        <f t="shared" si="382"/>
        <v>theater</v>
      </c>
      <c r="T4060" t="str">
        <f t="shared" si="383"/>
        <v>plays</v>
      </c>
    </row>
    <row r="4061" spans="1:20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378"/>
        <v>3</v>
      </c>
      <c r="P4061">
        <f t="shared" si="379"/>
        <v>35.71</v>
      </c>
      <c r="Q4061" s="8">
        <f t="shared" si="380"/>
        <v>41866.640648148146</v>
      </c>
      <c r="R4061" s="8">
        <f t="shared" si="381"/>
        <v>41898.125</v>
      </c>
      <c r="S4061" t="str">
        <f t="shared" si="382"/>
        <v>theater</v>
      </c>
      <c r="T4061" t="str">
        <f t="shared" si="383"/>
        <v>plays</v>
      </c>
    </row>
    <row r="4062" spans="1:20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378"/>
        <v>3</v>
      </c>
      <c r="P4062">
        <f t="shared" si="379"/>
        <v>57</v>
      </c>
      <c r="Q4062" s="8">
        <f t="shared" si="380"/>
        <v>41779.695092592592</v>
      </c>
      <c r="R4062" s="8">
        <f t="shared" si="381"/>
        <v>41813.666666666664</v>
      </c>
      <c r="S4062" t="str">
        <f t="shared" si="382"/>
        <v>theater</v>
      </c>
      <c r="T4062" t="str">
        <f t="shared" si="383"/>
        <v>plays</v>
      </c>
    </row>
    <row r="4063" spans="1:20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378"/>
        <v>0</v>
      </c>
      <c r="P4063" t="e">
        <f t="shared" si="379"/>
        <v>#DIV/0!</v>
      </c>
      <c r="Q4063" s="8">
        <f t="shared" si="380"/>
        <v>42421.141469907408</v>
      </c>
      <c r="R4063" s="8">
        <f t="shared" si="381"/>
        <v>42481.099803240737</v>
      </c>
      <c r="S4063" t="str">
        <f t="shared" si="382"/>
        <v>theater</v>
      </c>
      <c r="T4063" t="str">
        <f t="shared" si="383"/>
        <v>plays</v>
      </c>
    </row>
    <row r="4064" spans="1:20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378"/>
        <v>2</v>
      </c>
      <c r="P4064">
        <f t="shared" si="379"/>
        <v>163.33000000000001</v>
      </c>
      <c r="Q4064" s="8">
        <f t="shared" si="380"/>
        <v>42523.739212962959</v>
      </c>
      <c r="R4064" s="8">
        <f t="shared" si="381"/>
        <v>42553.739212962959</v>
      </c>
      <c r="S4064" t="str">
        <f t="shared" si="382"/>
        <v>theater</v>
      </c>
      <c r="T4064" t="str">
        <f t="shared" si="383"/>
        <v>plays</v>
      </c>
    </row>
    <row r="4065" spans="1:20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378"/>
        <v>1</v>
      </c>
      <c r="P4065">
        <f t="shared" si="379"/>
        <v>15</v>
      </c>
      <c r="Q4065" s="8">
        <f t="shared" si="380"/>
        <v>41787.681527777779</v>
      </c>
      <c r="R4065" s="8">
        <f t="shared" si="381"/>
        <v>41817.681527777779</v>
      </c>
      <c r="S4065" t="str">
        <f t="shared" si="382"/>
        <v>theater</v>
      </c>
      <c r="T4065" t="str">
        <f t="shared" si="383"/>
        <v>plays</v>
      </c>
    </row>
    <row r="4066" spans="1:20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378"/>
        <v>19</v>
      </c>
      <c r="P4066">
        <f t="shared" si="379"/>
        <v>64.17</v>
      </c>
      <c r="Q4066" s="8">
        <f t="shared" si="380"/>
        <v>42093.588263888887</v>
      </c>
      <c r="R4066" s="8">
        <f t="shared" si="381"/>
        <v>42123.588263888887</v>
      </c>
      <c r="S4066" t="str">
        <f t="shared" si="382"/>
        <v>theater</v>
      </c>
      <c r="T4066" t="str">
        <f t="shared" si="383"/>
        <v>plays</v>
      </c>
    </row>
    <row r="4067" spans="1:20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378"/>
        <v>1</v>
      </c>
      <c r="P4067">
        <f t="shared" si="379"/>
        <v>6.75</v>
      </c>
      <c r="Q4067" s="8">
        <f t="shared" si="380"/>
        <v>41833.951516203706</v>
      </c>
      <c r="R4067" s="8">
        <f t="shared" si="381"/>
        <v>41863.951516203706</v>
      </c>
      <c r="S4067" t="str">
        <f t="shared" si="382"/>
        <v>theater</v>
      </c>
      <c r="T4067" t="str">
        <f t="shared" si="383"/>
        <v>plays</v>
      </c>
    </row>
    <row r="4068" spans="1:20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378"/>
        <v>0</v>
      </c>
      <c r="P4068">
        <f t="shared" si="379"/>
        <v>25</v>
      </c>
      <c r="Q4068" s="8">
        <f t="shared" si="380"/>
        <v>42479.039212962962</v>
      </c>
      <c r="R4068" s="8">
        <f t="shared" si="381"/>
        <v>42509.039212962962</v>
      </c>
      <c r="S4068" t="str">
        <f t="shared" si="382"/>
        <v>theater</v>
      </c>
      <c r="T4068" t="str">
        <f t="shared" si="383"/>
        <v>plays</v>
      </c>
    </row>
    <row r="4069" spans="1:20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378"/>
        <v>61</v>
      </c>
      <c r="P4069">
        <f t="shared" si="379"/>
        <v>179.12</v>
      </c>
      <c r="Q4069" s="8">
        <f t="shared" si="380"/>
        <v>42235.117476851854</v>
      </c>
      <c r="R4069" s="8">
        <f t="shared" si="381"/>
        <v>42275.117476851854</v>
      </c>
      <c r="S4069" t="str">
        <f t="shared" si="382"/>
        <v>theater</v>
      </c>
      <c r="T4069" t="str">
        <f t="shared" si="383"/>
        <v>plays</v>
      </c>
    </row>
    <row r="4070" spans="1:20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378"/>
        <v>1</v>
      </c>
      <c r="P4070">
        <f t="shared" si="379"/>
        <v>34.950000000000003</v>
      </c>
      <c r="Q4070" s="8">
        <f t="shared" si="380"/>
        <v>42718.963599537034</v>
      </c>
      <c r="R4070" s="8">
        <f t="shared" si="381"/>
        <v>42748.961805555555</v>
      </c>
      <c r="S4070" t="str">
        <f t="shared" si="382"/>
        <v>theater</v>
      </c>
      <c r="T4070" t="str">
        <f t="shared" si="383"/>
        <v>plays</v>
      </c>
    </row>
    <row r="4071" spans="1:20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378"/>
        <v>34</v>
      </c>
      <c r="P4071">
        <f t="shared" si="379"/>
        <v>33.08</v>
      </c>
      <c r="Q4071" s="8">
        <f t="shared" si="380"/>
        <v>42022.661527777775</v>
      </c>
      <c r="R4071" s="8">
        <f t="shared" si="381"/>
        <v>42063.5</v>
      </c>
      <c r="S4071" t="str">
        <f t="shared" si="382"/>
        <v>theater</v>
      </c>
      <c r="T4071" t="str">
        <f t="shared" si="383"/>
        <v>plays</v>
      </c>
    </row>
    <row r="4072" spans="1:20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378"/>
        <v>17</v>
      </c>
      <c r="P4072">
        <f t="shared" si="379"/>
        <v>27.5</v>
      </c>
      <c r="Q4072" s="8">
        <f t="shared" si="380"/>
        <v>42031.666898148149</v>
      </c>
      <c r="R4072" s="8">
        <f t="shared" si="381"/>
        <v>42064.125</v>
      </c>
      <c r="S4072" t="str">
        <f t="shared" si="382"/>
        <v>theater</v>
      </c>
      <c r="T4072" t="str">
        <f t="shared" si="383"/>
        <v>plays</v>
      </c>
    </row>
    <row r="4073" spans="1:20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378"/>
        <v>0</v>
      </c>
      <c r="P4073" t="e">
        <f t="shared" si="379"/>
        <v>#DIV/0!</v>
      </c>
      <c r="Q4073" s="8">
        <f t="shared" si="380"/>
        <v>42700.804756944446</v>
      </c>
      <c r="R4073" s="8">
        <f t="shared" si="381"/>
        <v>42730.804756944446</v>
      </c>
      <c r="S4073" t="str">
        <f t="shared" si="382"/>
        <v>theater</v>
      </c>
      <c r="T4073" t="str">
        <f t="shared" si="383"/>
        <v>plays</v>
      </c>
    </row>
    <row r="4074" spans="1:20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378"/>
        <v>0</v>
      </c>
      <c r="P4074">
        <f t="shared" si="379"/>
        <v>2</v>
      </c>
      <c r="Q4074" s="8">
        <f t="shared" si="380"/>
        <v>41812.77443287037</v>
      </c>
      <c r="R4074" s="8">
        <f t="shared" si="381"/>
        <v>41872.77443287037</v>
      </c>
      <c r="S4074" t="str">
        <f t="shared" si="382"/>
        <v>theater</v>
      </c>
      <c r="T4074" t="str">
        <f t="shared" si="383"/>
        <v>plays</v>
      </c>
    </row>
    <row r="4075" spans="1:20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378"/>
        <v>1</v>
      </c>
      <c r="P4075">
        <f t="shared" si="379"/>
        <v>18.5</v>
      </c>
      <c r="Q4075" s="8">
        <f t="shared" si="380"/>
        <v>42078.34520833334</v>
      </c>
      <c r="R4075" s="8">
        <f t="shared" si="381"/>
        <v>42133.166666666672</v>
      </c>
      <c r="S4075" t="str">
        <f t="shared" si="382"/>
        <v>theater</v>
      </c>
      <c r="T4075" t="str">
        <f t="shared" si="383"/>
        <v>plays</v>
      </c>
    </row>
    <row r="4076" spans="1:20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378"/>
        <v>27</v>
      </c>
      <c r="P4076">
        <f t="shared" si="379"/>
        <v>35</v>
      </c>
      <c r="Q4076" s="8">
        <f t="shared" si="380"/>
        <v>42283.552951388891</v>
      </c>
      <c r="R4076" s="8">
        <f t="shared" si="381"/>
        <v>42313.594618055555</v>
      </c>
      <c r="S4076" t="str">
        <f t="shared" si="382"/>
        <v>theater</v>
      </c>
      <c r="T4076" t="str">
        <f t="shared" si="383"/>
        <v>plays</v>
      </c>
    </row>
    <row r="4077" spans="1:20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378"/>
        <v>29</v>
      </c>
      <c r="P4077">
        <f t="shared" si="379"/>
        <v>44.31</v>
      </c>
      <c r="Q4077" s="8">
        <f t="shared" si="380"/>
        <v>41779.045937499999</v>
      </c>
      <c r="R4077" s="8">
        <f t="shared" si="381"/>
        <v>41820.727777777778</v>
      </c>
      <c r="S4077" t="str">
        <f t="shared" si="382"/>
        <v>theater</v>
      </c>
      <c r="T4077" t="str">
        <f t="shared" si="383"/>
        <v>plays</v>
      </c>
    </row>
    <row r="4078" spans="1:20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378"/>
        <v>0</v>
      </c>
      <c r="P4078" t="e">
        <f t="shared" si="379"/>
        <v>#DIV/0!</v>
      </c>
      <c r="Q4078" s="8">
        <f t="shared" si="380"/>
        <v>41905.795706018522</v>
      </c>
      <c r="R4078" s="8">
        <f t="shared" si="381"/>
        <v>41933.82708333333</v>
      </c>
      <c r="S4078" t="str">
        <f t="shared" si="382"/>
        <v>theater</v>
      </c>
      <c r="T4078" t="str">
        <f t="shared" si="383"/>
        <v>plays</v>
      </c>
    </row>
    <row r="4079" spans="1:20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378"/>
        <v>9</v>
      </c>
      <c r="P4079">
        <f t="shared" si="379"/>
        <v>222.5</v>
      </c>
      <c r="Q4079" s="8">
        <f t="shared" si="380"/>
        <v>42695.7105787037</v>
      </c>
      <c r="R4079" s="8">
        <f t="shared" si="381"/>
        <v>42725.7105787037</v>
      </c>
      <c r="S4079" t="str">
        <f t="shared" si="382"/>
        <v>theater</v>
      </c>
      <c r="T4079" t="str">
        <f t="shared" si="383"/>
        <v>plays</v>
      </c>
    </row>
    <row r="4080" spans="1:20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378"/>
        <v>0</v>
      </c>
      <c r="P4080" t="e">
        <f t="shared" si="379"/>
        <v>#DIV/0!</v>
      </c>
      <c r="Q4080" s="8">
        <f t="shared" si="380"/>
        <v>42732.787523148145</v>
      </c>
      <c r="R4080" s="8">
        <f t="shared" si="381"/>
        <v>42762.787523148145</v>
      </c>
      <c r="S4080" t="str">
        <f t="shared" si="382"/>
        <v>theater</v>
      </c>
      <c r="T4080" t="str">
        <f t="shared" si="383"/>
        <v>plays</v>
      </c>
    </row>
    <row r="4081" spans="1:20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378"/>
        <v>0</v>
      </c>
      <c r="P4081">
        <f t="shared" si="379"/>
        <v>5</v>
      </c>
      <c r="Q4081" s="8">
        <f t="shared" si="380"/>
        <v>42510.938900462963</v>
      </c>
      <c r="R4081" s="8">
        <f t="shared" si="381"/>
        <v>42540.938900462963</v>
      </c>
      <c r="S4081" t="str">
        <f t="shared" si="382"/>
        <v>theater</v>
      </c>
      <c r="T4081" t="str">
        <f t="shared" si="383"/>
        <v>plays</v>
      </c>
    </row>
    <row r="4082" spans="1:20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378"/>
        <v>0</v>
      </c>
      <c r="P4082" t="e">
        <f t="shared" si="379"/>
        <v>#DIV/0!</v>
      </c>
      <c r="Q4082" s="8">
        <f t="shared" si="380"/>
        <v>42511.698101851856</v>
      </c>
      <c r="R4082" s="8">
        <f t="shared" si="381"/>
        <v>42535.787500000006</v>
      </c>
      <c r="S4082" t="str">
        <f t="shared" si="382"/>
        <v>theater</v>
      </c>
      <c r="T4082" t="str">
        <f t="shared" si="383"/>
        <v>plays</v>
      </c>
    </row>
    <row r="4083" spans="1:20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378"/>
        <v>16</v>
      </c>
      <c r="P4083">
        <f t="shared" si="379"/>
        <v>29.17</v>
      </c>
      <c r="Q4083" s="8">
        <f t="shared" si="380"/>
        <v>42041.581307870365</v>
      </c>
      <c r="R4083" s="8">
        <f t="shared" si="381"/>
        <v>42071.539641203708</v>
      </c>
      <c r="S4083" t="str">
        <f t="shared" si="382"/>
        <v>theater</v>
      </c>
      <c r="T4083" t="str">
        <f t="shared" si="383"/>
        <v>plays</v>
      </c>
    </row>
    <row r="4084" spans="1:20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378"/>
        <v>2</v>
      </c>
      <c r="P4084">
        <f t="shared" si="379"/>
        <v>1.5</v>
      </c>
      <c r="Q4084" s="8">
        <f t="shared" si="380"/>
        <v>42307.189270833333</v>
      </c>
      <c r="R4084" s="8">
        <f t="shared" si="381"/>
        <v>42322.958333333328</v>
      </c>
      <c r="S4084" t="str">
        <f t="shared" si="382"/>
        <v>theater</v>
      </c>
      <c r="T4084" t="str">
        <f t="shared" si="383"/>
        <v>plays</v>
      </c>
    </row>
    <row r="4085" spans="1:20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378"/>
        <v>22</v>
      </c>
      <c r="P4085">
        <f t="shared" si="379"/>
        <v>126.5</v>
      </c>
      <c r="Q4085" s="8">
        <f t="shared" si="380"/>
        <v>42353.761759259258</v>
      </c>
      <c r="R4085" s="8">
        <f t="shared" si="381"/>
        <v>42383.761759259258</v>
      </c>
      <c r="S4085" t="str">
        <f t="shared" si="382"/>
        <v>theater</v>
      </c>
      <c r="T4085" t="str">
        <f t="shared" si="383"/>
        <v>plays</v>
      </c>
    </row>
    <row r="4086" spans="1:20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378"/>
        <v>0</v>
      </c>
      <c r="P4086">
        <f t="shared" si="379"/>
        <v>10</v>
      </c>
      <c r="Q4086" s="8">
        <f t="shared" si="380"/>
        <v>42622.436412037037</v>
      </c>
      <c r="R4086" s="8">
        <f t="shared" si="381"/>
        <v>42652.436412037037</v>
      </c>
      <c r="S4086" t="str">
        <f t="shared" si="382"/>
        <v>theater</v>
      </c>
      <c r="T4086" t="str">
        <f t="shared" si="383"/>
        <v>plays</v>
      </c>
    </row>
    <row r="4087" spans="1:20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378"/>
        <v>0</v>
      </c>
      <c r="P4087">
        <f t="shared" si="379"/>
        <v>10</v>
      </c>
      <c r="Q4087" s="8">
        <f t="shared" si="380"/>
        <v>42058.603877314818</v>
      </c>
      <c r="R4087" s="8">
        <f t="shared" si="381"/>
        <v>42087.165972222225</v>
      </c>
      <c r="S4087" t="str">
        <f t="shared" si="382"/>
        <v>theater</v>
      </c>
      <c r="T4087" t="str">
        <f t="shared" si="383"/>
        <v>plays</v>
      </c>
    </row>
    <row r="4088" spans="1:20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378"/>
        <v>5</v>
      </c>
      <c r="P4088">
        <f t="shared" si="379"/>
        <v>9.4</v>
      </c>
      <c r="Q4088" s="8">
        <f t="shared" si="380"/>
        <v>42304.940960648149</v>
      </c>
      <c r="R4088" s="8">
        <f t="shared" si="381"/>
        <v>42329.166666666672</v>
      </c>
      <c r="S4088" t="str">
        <f t="shared" si="382"/>
        <v>theater</v>
      </c>
      <c r="T4088" t="str">
        <f t="shared" si="383"/>
        <v>plays</v>
      </c>
    </row>
    <row r="4089" spans="1:20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378"/>
        <v>0</v>
      </c>
      <c r="P4089" t="e">
        <f t="shared" si="379"/>
        <v>#DIV/0!</v>
      </c>
      <c r="Q4089" s="8">
        <f t="shared" si="380"/>
        <v>42538.742893518516</v>
      </c>
      <c r="R4089" s="8">
        <f t="shared" si="381"/>
        <v>42568.742893518516</v>
      </c>
      <c r="S4089" t="str">
        <f t="shared" si="382"/>
        <v>theater</v>
      </c>
      <c r="T4089" t="str">
        <f t="shared" si="383"/>
        <v>plays</v>
      </c>
    </row>
    <row r="4090" spans="1:20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378"/>
        <v>11</v>
      </c>
      <c r="P4090">
        <f t="shared" si="379"/>
        <v>72</v>
      </c>
      <c r="Q4090" s="8">
        <f t="shared" si="380"/>
        <v>41990.612546296295</v>
      </c>
      <c r="R4090" s="8">
        <f t="shared" si="381"/>
        <v>42020.434722222228</v>
      </c>
      <c r="S4090" t="str">
        <f t="shared" si="382"/>
        <v>theater</v>
      </c>
      <c r="T4090" t="str">
        <f t="shared" si="383"/>
        <v>plays</v>
      </c>
    </row>
    <row r="4091" spans="1:20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378"/>
        <v>5</v>
      </c>
      <c r="P4091">
        <f t="shared" si="379"/>
        <v>30</v>
      </c>
      <c r="Q4091" s="8">
        <f t="shared" si="380"/>
        <v>42122.732499999998</v>
      </c>
      <c r="R4091" s="8">
        <f t="shared" si="381"/>
        <v>42155.732638888891</v>
      </c>
      <c r="S4091" t="str">
        <f t="shared" si="382"/>
        <v>theater</v>
      </c>
      <c r="T4091" t="str">
        <f t="shared" si="383"/>
        <v>plays</v>
      </c>
    </row>
    <row r="4092" spans="1:20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378"/>
        <v>3</v>
      </c>
      <c r="P4092">
        <f t="shared" si="379"/>
        <v>10.67</v>
      </c>
      <c r="Q4092" s="8">
        <f t="shared" si="380"/>
        <v>42209.67288194444</v>
      </c>
      <c r="R4092" s="8">
        <f t="shared" si="381"/>
        <v>42223.625</v>
      </c>
      <c r="S4092" t="str">
        <f t="shared" si="382"/>
        <v>theater</v>
      </c>
      <c r="T4092" t="str">
        <f t="shared" si="383"/>
        <v>plays</v>
      </c>
    </row>
    <row r="4093" spans="1:20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378"/>
        <v>13</v>
      </c>
      <c r="P4093">
        <f t="shared" si="379"/>
        <v>25.5</v>
      </c>
      <c r="Q4093" s="8">
        <f t="shared" si="380"/>
        <v>41990.506377314814</v>
      </c>
      <c r="R4093" s="8">
        <f t="shared" si="381"/>
        <v>42020.506377314814</v>
      </c>
      <c r="S4093" t="str">
        <f t="shared" si="382"/>
        <v>theater</v>
      </c>
      <c r="T4093" t="str">
        <f t="shared" si="383"/>
        <v>plays</v>
      </c>
    </row>
    <row r="4094" spans="1:20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378"/>
        <v>0</v>
      </c>
      <c r="P4094">
        <f t="shared" si="379"/>
        <v>20</v>
      </c>
      <c r="Q4094" s="8">
        <f t="shared" si="380"/>
        <v>42039.194988425923</v>
      </c>
      <c r="R4094" s="8">
        <f t="shared" si="381"/>
        <v>42099.153321759266</v>
      </c>
      <c r="S4094" t="str">
        <f t="shared" si="382"/>
        <v>theater</v>
      </c>
      <c r="T4094" t="str">
        <f t="shared" si="383"/>
        <v>plays</v>
      </c>
    </row>
    <row r="4095" spans="1:20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378"/>
        <v>2</v>
      </c>
      <c r="P4095">
        <f t="shared" si="379"/>
        <v>15</v>
      </c>
      <c r="Q4095" s="8">
        <f t="shared" si="380"/>
        <v>42178.815891203703</v>
      </c>
      <c r="R4095" s="8">
        <f t="shared" si="381"/>
        <v>42238.815891203703</v>
      </c>
      <c r="S4095" t="str">
        <f t="shared" si="382"/>
        <v>theater</v>
      </c>
      <c r="T4095" t="str">
        <f t="shared" si="383"/>
        <v>plays</v>
      </c>
    </row>
    <row r="4096" spans="1:20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378"/>
        <v>37</v>
      </c>
      <c r="P4096">
        <f t="shared" si="379"/>
        <v>91.25</v>
      </c>
      <c r="Q4096" s="8">
        <f t="shared" si="380"/>
        <v>41890.086805555555</v>
      </c>
      <c r="R4096" s="8">
        <f t="shared" si="381"/>
        <v>41934.207638888889</v>
      </c>
      <c r="S4096" t="str">
        <f t="shared" si="382"/>
        <v>theater</v>
      </c>
      <c r="T4096" t="str">
        <f t="shared" si="383"/>
        <v>plays</v>
      </c>
    </row>
    <row r="4097" spans="1:20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378"/>
        <v>3</v>
      </c>
      <c r="P4097">
        <f t="shared" si="379"/>
        <v>800</v>
      </c>
      <c r="Q4097" s="8">
        <f t="shared" si="380"/>
        <v>42693.031828703708</v>
      </c>
      <c r="R4097" s="8">
        <f t="shared" si="381"/>
        <v>42723.031828703708</v>
      </c>
      <c r="S4097" t="str">
        <f t="shared" si="382"/>
        <v>theater</v>
      </c>
      <c r="T4097" t="str">
        <f t="shared" si="383"/>
        <v>plays</v>
      </c>
    </row>
    <row r="4098" spans="1:20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378"/>
        <v>11</v>
      </c>
      <c r="P4098">
        <f t="shared" si="379"/>
        <v>80</v>
      </c>
      <c r="Q4098" s="8">
        <f t="shared" si="380"/>
        <v>42750.530312499999</v>
      </c>
      <c r="R4098" s="8">
        <f t="shared" si="381"/>
        <v>42794.368749999994</v>
      </c>
      <c r="S4098" t="str">
        <f t="shared" si="382"/>
        <v>theater</v>
      </c>
      <c r="T4098" t="str">
        <f t="shared" si="383"/>
        <v>plays</v>
      </c>
    </row>
    <row r="4099" spans="1:20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384">ROUND(E4099/D4099*100,0)</f>
        <v>0</v>
      </c>
      <c r="P4099" t="e">
        <f t="shared" ref="P4099:P4115" si="385">ROUND(E4099/L4099,2)</f>
        <v>#DIV/0!</v>
      </c>
      <c r="Q4099" s="8">
        <f t="shared" ref="Q4099:Q4115" si="386">(((J4099/60)/60)/24)+DATE(1970,1,1)</f>
        <v>42344.824502314819</v>
      </c>
      <c r="R4099" s="8">
        <f t="shared" ref="R4099:R4115" si="387">(((I4099/60)/60)/24)+DATE(1970,1,1)</f>
        <v>42400.996527777781</v>
      </c>
      <c r="S4099" t="str">
        <f t="shared" ref="S4099:S4115" si="388">LEFT(N4099,SEARCH("/",N4099)-1)</f>
        <v>theater</v>
      </c>
      <c r="T4099" t="str">
        <f t="shared" ref="T4099:T4115" si="389">RIGHT(N4099,LEN(N4099)-SEARCH("/",N4099))</f>
        <v>plays</v>
      </c>
    </row>
    <row r="4100" spans="1:20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384"/>
        <v>0</v>
      </c>
      <c r="P4100" t="e">
        <f t="shared" si="385"/>
        <v>#DIV/0!</v>
      </c>
      <c r="Q4100" s="8">
        <f t="shared" si="386"/>
        <v>42495.722187499996</v>
      </c>
      <c r="R4100" s="8">
        <f t="shared" si="387"/>
        <v>42525.722187499996</v>
      </c>
      <c r="S4100" t="str">
        <f t="shared" si="388"/>
        <v>theater</v>
      </c>
      <c r="T4100" t="str">
        <f t="shared" si="389"/>
        <v>plays</v>
      </c>
    </row>
    <row r="4101" spans="1:20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384"/>
        <v>1</v>
      </c>
      <c r="P4101">
        <f t="shared" si="385"/>
        <v>50</v>
      </c>
      <c r="Q4101" s="8">
        <f t="shared" si="386"/>
        <v>42570.850381944445</v>
      </c>
      <c r="R4101" s="8">
        <f t="shared" si="387"/>
        <v>42615.850381944445</v>
      </c>
      <c r="S4101" t="str">
        <f t="shared" si="388"/>
        <v>theater</v>
      </c>
      <c r="T4101" t="str">
        <f t="shared" si="389"/>
        <v>plays</v>
      </c>
    </row>
    <row r="4102" spans="1:20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384"/>
        <v>0</v>
      </c>
      <c r="P4102" t="e">
        <f t="shared" si="385"/>
        <v>#DIV/0!</v>
      </c>
      <c r="Q4102" s="8">
        <f t="shared" si="386"/>
        <v>41927.124884259261</v>
      </c>
      <c r="R4102" s="8">
        <f t="shared" si="387"/>
        <v>41937.124884259261</v>
      </c>
      <c r="S4102" t="str">
        <f t="shared" si="388"/>
        <v>theater</v>
      </c>
      <c r="T4102" t="str">
        <f t="shared" si="389"/>
        <v>plays</v>
      </c>
    </row>
    <row r="4103" spans="1:20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384"/>
        <v>0</v>
      </c>
      <c r="P4103" t="e">
        <f t="shared" si="385"/>
        <v>#DIV/0!</v>
      </c>
      <c r="Q4103" s="8">
        <f t="shared" si="386"/>
        <v>42730.903726851851</v>
      </c>
      <c r="R4103" s="8">
        <f t="shared" si="387"/>
        <v>42760.903726851851</v>
      </c>
      <c r="S4103" t="str">
        <f t="shared" si="388"/>
        <v>theater</v>
      </c>
      <c r="T4103" t="str">
        <f t="shared" si="389"/>
        <v>plays</v>
      </c>
    </row>
    <row r="4104" spans="1:20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384"/>
        <v>27</v>
      </c>
      <c r="P4104">
        <f t="shared" si="385"/>
        <v>22.83</v>
      </c>
      <c r="Q4104" s="8">
        <f t="shared" si="386"/>
        <v>42475.848067129627</v>
      </c>
      <c r="R4104" s="8">
        <f t="shared" si="387"/>
        <v>42505.848067129627</v>
      </c>
      <c r="S4104" t="str">
        <f t="shared" si="388"/>
        <v>theater</v>
      </c>
      <c r="T4104" t="str">
        <f t="shared" si="389"/>
        <v>plays</v>
      </c>
    </row>
    <row r="4105" spans="1:20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384"/>
        <v>10</v>
      </c>
      <c r="P4105">
        <f t="shared" si="385"/>
        <v>16.670000000000002</v>
      </c>
      <c r="Q4105" s="8">
        <f t="shared" si="386"/>
        <v>42188.83293981482</v>
      </c>
      <c r="R4105" s="8">
        <f t="shared" si="387"/>
        <v>42242.772222222222</v>
      </c>
      <c r="S4105" t="str">
        <f t="shared" si="388"/>
        <v>theater</v>
      </c>
      <c r="T4105" t="str">
        <f t="shared" si="389"/>
        <v>plays</v>
      </c>
    </row>
    <row r="4106" spans="1:20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384"/>
        <v>21</v>
      </c>
      <c r="P4106">
        <f t="shared" si="385"/>
        <v>45.79</v>
      </c>
      <c r="Q4106" s="8">
        <f t="shared" si="386"/>
        <v>42640.278171296297</v>
      </c>
      <c r="R4106" s="8">
        <f t="shared" si="387"/>
        <v>42670.278171296297</v>
      </c>
      <c r="S4106" t="str">
        <f t="shared" si="388"/>
        <v>theater</v>
      </c>
      <c r="T4106" t="str">
        <f t="shared" si="389"/>
        <v>plays</v>
      </c>
    </row>
    <row r="4107" spans="1:20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384"/>
        <v>7</v>
      </c>
      <c r="P4107">
        <f t="shared" si="385"/>
        <v>383.33</v>
      </c>
      <c r="Q4107" s="8">
        <f t="shared" si="386"/>
        <v>42697.010520833333</v>
      </c>
      <c r="R4107" s="8">
        <f t="shared" si="387"/>
        <v>42730.010520833333</v>
      </c>
      <c r="S4107" t="str">
        <f t="shared" si="388"/>
        <v>theater</v>
      </c>
      <c r="T4107" t="str">
        <f t="shared" si="389"/>
        <v>plays</v>
      </c>
    </row>
    <row r="4108" spans="1:20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384"/>
        <v>71</v>
      </c>
      <c r="P4108">
        <f t="shared" si="385"/>
        <v>106.97</v>
      </c>
      <c r="Q4108" s="8">
        <f t="shared" si="386"/>
        <v>42053.049375000002</v>
      </c>
      <c r="R4108" s="8">
        <f t="shared" si="387"/>
        <v>42096.041666666672</v>
      </c>
      <c r="S4108" t="str">
        <f t="shared" si="388"/>
        <v>theater</v>
      </c>
      <c r="T4108" t="str">
        <f t="shared" si="389"/>
        <v>plays</v>
      </c>
    </row>
    <row r="4109" spans="1:20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384"/>
        <v>2</v>
      </c>
      <c r="P4109">
        <f t="shared" si="385"/>
        <v>10.25</v>
      </c>
      <c r="Q4109" s="8">
        <f t="shared" si="386"/>
        <v>41883.916678240741</v>
      </c>
      <c r="R4109" s="8">
        <f t="shared" si="387"/>
        <v>41906.916678240741</v>
      </c>
      <c r="S4109" t="str">
        <f t="shared" si="388"/>
        <v>theater</v>
      </c>
      <c r="T4109" t="str">
        <f t="shared" si="389"/>
        <v>plays</v>
      </c>
    </row>
    <row r="4110" spans="1:20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384"/>
        <v>2</v>
      </c>
      <c r="P4110">
        <f t="shared" si="385"/>
        <v>59</v>
      </c>
      <c r="Q4110" s="8">
        <f t="shared" si="386"/>
        <v>42767.031678240746</v>
      </c>
      <c r="R4110" s="8">
        <f t="shared" si="387"/>
        <v>42797.208333333328</v>
      </c>
      <c r="S4110" t="str">
        <f t="shared" si="388"/>
        <v>theater</v>
      </c>
      <c r="T4110" t="str">
        <f t="shared" si="389"/>
        <v>plays</v>
      </c>
    </row>
    <row r="4111" spans="1:20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384"/>
        <v>0</v>
      </c>
      <c r="P4111" t="e">
        <f t="shared" si="385"/>
        <v>#DIV/0!</v>
      </c>
      <c r="Q4111" s="8">
        <f t="shared" si="386"/>
        <v>42307.539398148147</v>
      </c>
      <c r="R4111" s="8">
        <f t="shared" si="387"/>
        <v>42337.581064814818</v>
      </c>
      <c r="S4111" t="str">
        <f t="shared" si="388"/>
        <v>theater</v>
      </c>
      <c r="T4111" t="str">
        <f t="shared" si="389"/>
        <v>plays</v>
      </c>
    </row>
    <row r="4112" spans="1:20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384"/>
        <v>29</v>
      </c>
      <c r="P4112">
        <f t="shared" si="385"/>
        <v>14.33</v>
      </c>
      <c r="Q4112" s="8">
        <f t="shared" si="386"/>
        <v>42512.626747685179</v>
      </c>
      <c r="R4112" s="8">
        <f t="shared" si="387"/>
        <v>42572.626747685179</v>
      </c>
      <c r="S4112" t="str">
        <f t="shared" si="388"/>
        <v>theater</v>
      </c>
      <c r="T4112" t="str">
        <f t="shared" si="389"/>
        <v>plays</v>
      </c>
    </row>
    <row r="4113" spans="1:20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384"/>
        <v>3</v>
      </c>
      <c r="P4113">
        <f t="shared" si="385"/>
        <v>15.67</v>
      </c>
      <c r="Q4113" s="8">
        <f t="shared" si="386"/>
        <v>42029.135879629626</v>
      </c>
      <c r="R4113" s="8">
        <f t="shared" si="387"/>
        <v>42059.135879629626</v>
      </c>
      <c r="S4113" t="str">
        <f t="shared" si="388"/>
        <v>theater</v>
      </c>
      <c r="T4113" t="str">
        <f t="shared" si="389"/>
        <v>plays</v>
      </c>
    </row>
    <row r="4114" spans="1:20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384"/>
        <v>0</v>
      </c>
      <c r="P4114">
        <f t="shared" si="385"/>
        <v>1</v>
      </c>
      <c r="Q4114" s="8">
        <f t="shared" si="386"/>
        <v>42400.946597222224</v>
      </c>
      <c r="R4114" s="8">
        <f t="shared" si="387"/>
        <v>42428</v>
      </c>
      <c r="S4114" t="str">
        <f t="shared" si="388"/>
        <v>theater</v>
      </c>
      <c r="T4114" t="str">
        <f t="shared" si="389"/>
        <v>plays</v>
      </c>
    </row>
    <row r="4115" spans="1:20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384"/>
        <v>0</v>
      </c>
      <c r="P4115">
        <f t="shared" si="385"/>
        <v>1</v>
      </c>
      <c r="Q4115" s="8">
        <f t="shared" si="386"/>
        <v>42358.573182870372</v>
      </c>
      <c r="R4115" s="8">
        <f t="shared" si="387"/>
        <v>42377.273611111115</v>
      </c>
      <c r="S4115" t="str">
        <f t="shared" si="388"/>
        <v>theater</v>
      </c>
      <c r="T4115" t="str">
        <f t="shared" si="389"/>
        <v>plays</v>
      </c>
    </row>
  </sheetData>
  <autoFilter ref="A1:T4115" xr:uid="{9E9EE821-459B-442B-8C78-6FD276B2BFF9}"/>
  <conditionalFormatting sqref="F2">
    <cfRule type="containsText" dxfId="7" priority="6" operator="containsText" text="live">
      <formula>NOT(ISERROR(SEARCH("live",F2)))</formula>
    </cfRule>
    <cfRule type="containsText" dxfId="6" priority="7" operator="containsText" text="failed">
      <formula>NOT(ISERROR(SEARCH("failed",F2)))</formula>
    </cfRule>
    <cfRule type="containsText" dxfId="5" priority="8" operator="containsText" text="canceled">
      <formula>NOT(ISERROR(SEARCH("canceled",F2)))</formula>
    </cfRule>
    <cfRule type="containsText" dxfId="4" priority="9" operator="containsText" text="successful">
      <formula>NOT(ISERROR(SEARCH("successful",F2)))</formula>
    </cfRule>
  </conditionalFormatting>
  <conditionalFormatting sqref="F3:F4115">
    <cfRule type="containsText" dxfId="3" priority="2" operator="containsText" text="live">
      <formula>NOT(ISERROR(SEARCH("live",F3)))</formula>
    </cfRule>
    <cfRule type="containsText" dxfId="2" priority="3" operator="containsText" text="failed">
      <formula>NOT(ISERROR(SEARCH("failed",F3)))</formula>
    </cfRule>
    <cfRule type="containsText" dxfId="1" priority="4" operator="containsText" text="canceled">
      <formula>NOT(ISERROR(SEARCH("canceled",F3)))</formula>
    </cfRule>
    <cfRule type="containsText" dxfId="0" priority="5" operator="containsText" text="successful">
      <formula>NOT(ISERROR(SEARCH("successful",F3)))</formula>
    </cfRule>
  </conditionalFormatting>
  <conditionalFormatting sqref="O2:O4115">
    <cfRule type="colorScale" priority="1">
      <colorScale>
        <cfvo type="num" val="0"/>
        <cfvo type="percentile" val="50"/>
        <cfvo type="num" val="200"/>
        <color rgb="FFF8696B"/>
        <color theme="9" tint="0.39997558519241921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D8DE8-442A-4D91-85DC-9A9FF8EDA4F3}">
  <dimension ref="A1:F14"/>
  <sheetViews>
    <sheetView workbookViewId="0">
      <selection activeCell="B7" sqref="B7"/>
    </sheetView>
  </sheetViews>
  <sheetFormatPr defaultRowHeight="14.5" x14ac:dyDescent="0.35"/>
  <cols>
    <col min="1" max="1" width="12.90625" bestFit="1" customWidth="1"/>
    <col min="2" max="2" width="15.6328125" bestFit="1" customWidth="1"/>
    <col min="3" max="3" width="5.81640625" bestFit="1" customWidth="1"/>
    <col min="4" max="4" width="4.08984375" bestFit="1" customWidth="1"/>
    <col min="5" max="5" width="9.54296875" bestFit="1" customWidth="1"/>
    <col min="6" max="6" width="10.7265625" bestFit="1" customWidth="1"/>
  </cols>
  <sheetData>
    <row r="1" spans="1:6" x14ac:dyDescent="0.35">
      <c r="A1" s="5" t="s">
        <v>8223</v>
      </c>
      <c r="B1" t="s">
        <v>8310</v>
      </c>
    </row>
    <row r="3" spans="1:6" x14ac:dyDescent="0.35">
      <c r="A3" s="5" t="s">
        <v>8323</v>
      </c>
      <c r="B3" s="5" t="s">
        <v>8311</v>
      </c>
    </row>
    <row r="4" spans="1:6" x14ac:dyDescent="0.35">
      <c r="A4" s="5" t="s">
        <v>8313</v>
      </c>
      <c r="B4" t="s">
        <v>8220</v>
      </c>
      <c r="C4" t="s">
        <v>8221</v>
      </c>
      <c r="D4" t="s">
        <v>8222</v>
      </c>
      <c r="E4" t="s">
        <v>8219</v>
      </c>
      <c r="F4" t="s">
        <v>8312</v>
      </c>
    </row>
    <row r="5" spans="1:6" x14ac:dyDescent="0.35">
      <c r="A5" s="6" t="s">
        <v>8314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35">
      <c r="A6" s="6" t="s">
        <v>8315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35">
      <c r="A7" s="6" t="s">
        <v>8316</v>
      </c>
      <c r="B7" s="7"/>
      <c r="C7" s="7">
        <v>140</v>
      </c>
      <c r="D7" s="7"/>
      <c r="E7" s="7">
        <v>80</v>
      </c>
      <c r="F7" s="7">
        <v>220</v>
      </c>
    </row>
    <row r="8" spans="1:6" x14ac:dyDescent="0.35">
      <c r="A8" s="6" t="s">
        <v>8317</v>
      </c>
      <c r="B8" s="7">
        <v>24</v>
      </c>
      <c r="C8" s="7"/>
      <c r="D8" s="7"/>
      <c r="E8" s="7"/>
      <c r="F8" s="7">
        <v>24</v>
      </c>
    </row>
    <row r="9" spans="1:6" x14ac:dyDescent="0.35">
      <c r="A9" s="6" t="s">
        <v>8318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35">
      <c r="A10" s="6" t="s">
        <v>8319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35">
      <c r="A11" s="6" t="s">
        <v>8320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35">
      <c r="A12" s="6" t="s">
        <v>8321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35">
      <c r="A13" s="6" t="s">
        <v>8322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35">
      <c r="A14" s="6" t="s">
        <v>8312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E491-26A8-4BD3-B8C0-D5F065A35387}">
  <dimension ref="A1:F46"/>
  <sheetViews>
    <sheetView workbookViewId="0">
      <selection activeCell="J46" sqref="J46"/>
    </sheetView>
  </sheetViews>
  <sheetFormatPr defaultRowHeight="14.5" x14ac:dyDescent="0.35"/>
  <cols>
    <col min="1" max="1" width="16.08984375" bestFit="1" customWidth="1"/>
    <col min="2" max="2" width="15.6328125" bestFit="1" customWidth="1"/>
    <col min="3" max="3" width="5.81640625" bestFit="1" customWidth="1"/>
    <col min="4" max="4" width="4.08984375" bestFit="1" customWidth="1"/>
    <col min="5" max="5" width="9.54296875" bestFit="1" customWidth="1"/>
    <col min="6" max="6" width="10.7265625" bestFit="1" customWidth="1"/>
  </cols>
  <sheetData>
    <row r="1" spans="1:6" x14ac:dyDescent="0.35">
      <c r="A1" s="5" t="s">
        <v>8223</v>
      </c>
      <c r="B1" t="s">
        <v>8310</v>
      </c>
    </row>
    <row r="3" spans="1:6" x14ac:dyDescent="0.35">
      <c r="A3" s="5" t="s">
        <v>8323</v>
      </c>
      <c r="B3" s="5" t="s">
        <v>8311</v>
      </c>
    </row>
    <row r="4" spans="1:6" x14ac:dyDescent="0.35">
      <c r="A4" s="5" t="s">
        <v>8313</v>
      </c>
      <c r="B4" t="s">
        <v>8220</v>
      </c>
      <c r="C4" t="s">
        <v>8221</v>
      </c>
      <c r="D4" t="s">
        <v>8222</v>
      </c>
      <c r="E4" t="s">
        <v>8219</v>
      </c>
      <c r="F4" t="s">
        <v>8312</v>
      </c>
    </row>
    <row r="5" spans="1:6" x14ac:dyDescent="0.35">
      <c r="A5" s="6" t="s">
        <v>8324</v>
      </c>
      <c r="B5" s="7"/>
      <c r="C5" s="7">
        <v>100</v>
      </c>
      <c r="D5" s="7"/>
      <c r="E5" s="7"/>
      <c r="F5" s="7">
        <v>100</v>
      </c>
    </row>
    <row r="6" spans="1:6" x14ac:dyDescent="0.35">
      <c r="A6" s="6" t="s">
        <v>8350</v>
      </c>
      <c r="B6" s="7">
        <v>20</v>
      </c>
      <c r="C6" s="7"/>
      <c r="D6" s="7"/>
      <c r="E6" s="7"/>
      <c r="F6" s="7">
        <v>20</v>
      </c>
    </row>
    <row r="7" spans="1:6" x14ac:dyDescent="0.35">
      <c r="A7" s="6" t="s">
        <v>8336</v>
      </c>
      <c r="B7" s="7">
        <v>24</v>
      </c>
      <c r="C7" s="7"/>
      <c r="D7" s="7"/>
      <c r="E7" s="7"/>
      <c r="F7" s="7">
        <v>24</v>
      </c>
    </row>
    <row r="8" spans="1:6" x14ac:dyDescent="0.35">
      <c r="A8" s="6" t="s">
        <v>8351</v>
      </c>
      <c r="B8" s="7"/>
      <c r="C8" s="7">
        <v>40</v>
      </c>
      <c r="D8" s="7"/>
      <c r="E8" s="7"/>
      <c r="F8" s="7">
        <v>40</v>
      </c>
    </row>
    <row r="9" spans="1:6" x14ac:dyDescent="0.35">
      <c r="A9" s="6" t="s">
        <v>8337</v>
      </c>
      <c r="B9" s="7"/>
      <c r="C9" s="7"/>
      <c r="D9" s="7"/>
      <c r="E9" s="7">
        <v>40</v>
      </c>
      <c r="F9" s="7">
        <v>40</v>
      </c>
    </row>
    <row r="10" spans="1:6" x14ac:dyDescent="0.35">
      <c r="A10" s="6" t="s">
        <v>8325</v>
      </c>
      <c r="B10" s="7"/>
      <c r="C10" s="7"/>
      <c r="D10" s="7"/>
      <c r="E10" s="7">
        <v>180</v>
      </c>
      <c r="F10" s="7">
        <v>180</v>
      </c>
    </row>
    <row r="11" spans="1:6" x14ac:dyDescent="0.35">
      <c r="A11" s="6" t="s">
        <v>8326</v>
      </c>
      <c r="B11" s="7"/>
      <c r="C11" s="7">
        <v>80</v>
      </c>
      <c r="D11" s="7"/>
      <c r="E11" s="7"/>
      <c r="F11" s="7">
        <v>80</v>
      </c>
    </row>
    <row r="12" spans="1:6" x14ac:dyDescent="0.35">
      <c r="A12" s="6" t="s">
        <v>8338</v>
      </c>
      <c r="B12" s="7"/>
      <c r="C12" s="7"/>
      <c r="D12" s="7"/>
      <c r="E12" s="7">
        <v>40</v>
      </c>
      <c r="F12" s="7">
        <v>40</v>
      </c>
    </row>
    <row r="13" spans="1:6" x14ac:dyDescent="0.35">
      <c r="A13" s="6" t="s">
        <v>8339</v>
      </c>
      <c r="B13" s="7"/>
      <c r="C13" s="7">
        <v>40</v>
      </c>
      <c r="D13" s="7">
        <v>20</v>
      </c>
      <c r="E13" s="7"/>
      <c r="F13" s="7">
        <v>60</v>
      </c>
    </row>
    <row r="14" spans="1:6" x14ac:dyDescent="0.35">
      <c r="A14" s="6" t="s">
        <v>8352</v>
      </c>
      <c r="B14" s="7"/>
      <c r="C14" s="7">
        <v>40</v>
      </c>
      <c r="D14" s="7"/>
      <c r="E14" s="7"/>
      <c r="F14" s="7">
        <v>40</v>
      </c>
    </row>
    <row r="15" spans="1:6" x14ac:dyDescent="0.35">
      <c r="A15" s="6" t="s">
        <v>8330</v>
      </c>
      <c r="B15" s="7">
        <v>20</v>
      </c>
      <c r="C15" s="7">
        <v>120</v>
      </c>
      <c r="D15" s="7"/>
      <c r="E15" s="7"/>
      <c r="F15" s="7">
        <v>140</v>
      </c>
    </row>
    <row r="16" spans="1:6" x14ac:dyDescent="0.35">
      <c r="A16" s="6" t="s">
        <v>8356</v>
      </c>
      <c r="B16" s="7"/>
      <c r="C16" s="7">
        <v>20</v>
      </c>
      <c r="D16" s="7"/>
      <c r="E16" s="7"/>
      <c r="F16" s="7">
        <v>20</v>
      </c>
    </row>
    <row r="17" spans="1:6" x14ac:dyDescent="0.35">
      <c r="A17" s="6" t="s">
        <v>8357</v>
      </c>
      <c r="B17" s="7"/>
      <c r="C17" s="7"/>
      <c r="D17" s="7"/>
      <c r="E17" s="7">
        <v>140</v>
      </c>
      <c r="F17" s="7">
        <v>140</v>
      </c>
    </row>
    <row r="18" spans="1:6" x14ac:dyDescent="0.35">
      <c r="A18" s="6" t="s">
        <v>8340</v>
      </c>
      <c r="B18" s="7"/>
      <c r="C18" s="7">
        <v>20</v>
      </c>
      <c r="D18" s="7"/>
      <c r="E18" s="7">
        <v>140</v>
      </c>
      <c r="F18" s="7">
        <v>160</v>
      </c>
    </row>
    <row r="19" spans="1:6" x14ac:dyDescent="0.35">
      <c r="A19" s="6" t="s">
        <v>8341</v>
      </c>
      <c r="B19" s="7"/>
      <c r="C19" s="7">
        <v>60</v>
      </c>
      <c r="D19" s="7"/>
      <c r="E19" s="7"/>
      <c r="F19" s="7">
        <v>60</v>
      </c>
    </row>
    <row r="20" spans="1:6" x14ac:dyDescent="0.35">
      <c r="A20" s="6" t="s">
        <v>8358</v>
      </c>
      <c r="B20" s="7"/>
      <c r="C20" s="7">
        <v>11</v>
      </c>
      <c r="D20" s="7"/>
      <c r="E20" s="7">
        <v>9</v>
      </c>
      <c r="F20" s="7">
        <v>20</v>
      </c>
    </row>
    <row r="21" spans="1:6" x14ac:dyDescent="0.35">
      <c r="A21" s="6" t="s">
        <v>8342</v>
      </c>
      <c r="B21" s="7"/>
      <c r="C21" s="7"/>
      <c r="D21" s="7"/>
      <c r="E21" s="7">
        <v>20</v>
      </c>
      <c r="F21" s="7">
        <v>20</v>
      </c>
    </row>
    <row r="22" spans="1:6" x14ac:dyDescent="0.35">
      <c r="A22" s="6" t="s">
        <v>8333</v>
      </c>
      <c r="B22" s="7"/>
      <c r="C22" s="7">
        <v>40</v>
      </c>
      <c r="D22" s="7"/>
      <c r="E22" s="7"/>
      <c r="F22" s="7">
        <v>40</v>
      </c>
    </row>
    <row r="23" spans="1:6" x14ac:dyDescent="0.35">
      <c r="A23" s="6" t="s">
        <v>8362</v>
      </c>
      <c r="B23" s="7">
        <v>20</v>
      </c>
      <c r="C23" s="7">
        <v>60</v>
      </c>
      <c r="D23" s="7"/>
      <c r="E23" s="7">
        <v>60</v>
      </c>
      <c r="F23" s="7">
        <v>140</v>
      </c>
    </row>
    <row r="24" spans="1:6" x14ac:dyDescent="0.35">
      <c r="A24" s="6" t="s">
        <v>8346</v>
      </c>
      <c r="B24" s="7"/>
      <c r="C24" s="7">
        <v>20</v>
      </c>
      <c r="D24" s="7"/>
      <c r="E24" s="7"/>
      <c r="F24" s="7">
        <v>20</v>
      </c>
    </row>
    <row r="25" spans="1:6" x14ac:dyDescent="0.35">
      <c r="A25" s="6" t="s">
        <v>8353</v>
      </c>
      <c r="B25" s="7"/>
      <c r="C25" s="7"/>
      <c r="D25" s="7"/>
      <c r="E25" s="7">
        <v>60</v>
      </c>
      <c r="F25" s="7">
        <v>60</v>
      </c>
    </row>
    <row r="26" spans="1:6" x14ac:dyDescent="0.35">
      <c r="A26" s="6" t="s">
        <v>8347</v>
      </c>
      <c r="B26" s="7"/>
      <c r="C26" s="7">
        <v>20</v>
      </c>
      <c r="D26" s="7"/>
      <c r="E26" s="7"/>
      <c r="F26" s="7">
        <v>20</v>
      </c>
    </row>
    <row r="27" spans="1:6" x14ac:dyDescent="0.35">
      <c r="A27" s="6" t="s">
        <v>8348</v>
      </c>
      <c r="B27" s="7"/>
      <c r="C27" s="7">
        <v>57</v>
      </c>
      <c r="D27" s="7"/>
      <c r="E27" s="7">
        <v>103</v>
      </c>
      <c r="F27" s="7">
        <v>160</v>
      </c>
    </row>
    <row r="28" spans="1:6" x14ac:dyDescent="0.35">
      <c r="A28" s="6" t="s">
        <v>8349</v>
      </c>
      <c r="B28" s="7"/>
      <c r="C28" s="7">
        <v>20</v>
      </c>
      <c r="D28" s="7"/>
      <c r="E28" s="7"/>
      <c r="F28" s="7">
        <v>20</v>
      </c>
    </row>
    <row r="29" spans="1:6" x14ac:dyDescent="0.35">
      <c r="A29" s="6" t="s">
        <v>8363</v>
      </c>
      <c r="B29" s="7"/>
      <c r="C29" s="7">
        <v>353</v>
      </c>
      <c r="D29" s="7">
        <v>19</v>
      </c>
      <c r="E29" s="7">
        <v>694</v>
      </c>
      <c r="F29" s="7">
        <v>1066</v>
      </c>
    </row>
    <row r="30" spans="1:6" x14ac:dyDescent="0.35">
      <c r="A30" s="6" t="s">
        <v>8343</v>
      </c>
      <c r="B30" s="7"/>
      <c r="C30" s="7"/>
      <c r="D30" s="7"/>
      <c r="E30" s="7">
        <v>40</v>
      </c>
      <c r="F30" s="7">
        <v>40</v>
      </c>
    </row>
    <row r="31" spans="1:6" x14ac:dyDescent="0.35">
      <c r="A31" s="6" t="s">
        <v>8354</v>
      </c>
      <c r="B31" s="7"/>
      <c r="C31" s="7"/>
      <c r="D31" s="7"/>
      <c r="E31" s="7">
        <v>20</v>
      </c>
      <c r="F31" s="7">
        <v>20</v>
      </c>
    </row>
    <row r="32" spans="1:6" x14ac:dyDescent="0.35">
      <c r="A32" s="6" t="s">
        <v>8331</v>
      </c>
      <c r="B32" s="7"/>
      <c r="C32" s="7">
        <v>20</v>
      </c>
      <c r="D32" s="7"/>
      <c r="E32" s="7"/>
      <c r="F32" s="7">
        <v>20</v>
      </c>
    </row>
    <row r="33" spans="1:6" x14ac:dyDescent="0.35">
      <c r="A33" s="6" t="s">
        <v>8344</v>
      </c>
      <c r="B33" s="7"/>
      <c r="C33" s="7"/>
      <c r="D33" s="7"/>
      <c r="E33" s="7">
        <v>260</v>
      </c>
      <c r="F33" s="7">
        <v>260</v>
      </c>
    </row>
    <row r="34" spans="1:6" x14ac:dyDescent="0.35">
      <c r="A34" s="6" t="s">
        <v>8327</v>
      </c>
      <c r="B34" s="7">
        <v>40</v>
      </c>
      <c r="C34" s="7"/>
      <c r="D34" s="7"/>
      <c r="E34" s="7"/>
      <c r="F34" s="7">
        <v>40</v>
      </c>
    </row>
    <row r="35" spans="1:6" x14ac:dyDescent="0.35">
      <c r="A35" s="6" t="s">
        <v>8328</v>
      </c>
      <c r="B35" s="7"/>
      <c r="C35" s="7"/>
      <c r="D35" s="7"/>
      <c r="E35" s="7">
        <v>60</v>
      </c>
      <c r="F35" s="7">
        <v>60</v>
      </c>
    </row>
    <row r="36" spans="1:6" x14ac:dyDescent="0.35">
      <c r="A36" s="6" t="s">
        <v>8332</v>
      </c>
      <c r="B36" s="7"/>
      <c r="C36" s="7"/>
      <c r="D36" s="7">
        <v>6</v>
      </c>
      <c r="E36" s="7">
        <v>34</v>
      </c>
      <c r="F36" s="7">
        <v>40</v>
      </c>
    </row>
    <row r="37" spans="1:6" x14ac:dyDescent="0.35">
      <c r="A37" s="6" t="s">
        <v>8359</v>
      </c>
      <c r="B37" s="7">
        <v>18</v>
      </c>
      <c r="C37" s="7">
        <v>2</v>
      </c>
      <c r="D37" s="7"/>
      <c r="E37" s="7">
        <v>40</v>
      </c>
      <c r="F37" s="7">
        <v>60</v>
      </c>
    </row>
    <row r="38" spans="1:6" x14ac:dyDescent="0.35">
      <c r="A38" s="6" t="s">
        <v>8364</v>
      </c>
      <c r="B38" s="7">
        <v>17</v>
      </c>
      <c r="C38" s="7">
        <v>80</v>
      </c>
      <c r="D38" s="7">
        <v>5</v>
      </c>
      <c r="E38" s="7">
        <v>85</v>
      </c>
      <c r="F38" s="7">
        <v>187</v>
      </c>
    </row>
    <row r="39" spans="1:6" x14ac:dyDescent="0.35">
      <c r="A39" s="6" t="s">
        <v>8334</v>
      </c>
      <c r="B39" s="7"/>
      <c r="C39" s="7"/>
      <c r="D39" s="7"/>
      <c r="E39" s="7">
        <v>80</v>
      </c>
      <c r="F39" s="7">
        <v>80</v>
      </c>
    </row>
    <row r="40" spans="1:6" x14ac:dyDescent="0.35">
      <c r="A40" s="6" t="s">
        <v>8329</v>
      </c>
      <c r="B40" s="7"/>
      <c r="C40" s="7"/>
      <c r="D40" s="7"/>
      <c r="E40" s="7">
        <v>60</v>
      </c>
      <c r="F40" s="7">
        <v>60</v>
      </c>
    </row>
    <row r="41" spans="1:6" x14ac:dyDescent="0.35">
      <c r="A41" s="6" t="s">
        <v>8355</v>
      </c>
      <c r="B41" s="7">
        <v>10</v>
      </c>
      <c r="C41" s="7">
        <v>47</v>
      </c>
      <c r="D41" s="7"/>
      <c r="E41" s="7"/>
      <c r="F41" s="7">
        <v>57</v>
      </c>
    </row>
    <row r="42" spans="1:6" x14ac:dyDescent="0.35">
      <c r="A42" s="6" t="s">
        <v>8335</v>
      </c>
      <c r="B42" s="7"/>
      <c r="C42" s="7">
        <v>100</v>
      </c>
      <c r="D42" s="7"/>
      <c r="E42" s="7"/>
      <c r="F42" s="7">
        <v>100</v>
      </c>
    </row>
    <row r="43" spans="1:6" x14ac:dyDescent="0.35">
      <c r="A43" s="6" t="s">
        <v>8360</v>
      </c>
      <c r="B43" s="7">
        <v>60</v>
      </c>
      <c r="C43" s="7">
        <v>120</v>
      </c>
      <c r="D43" s="7"/>
      <c r="E43" s="7">
        <v>20</v>
      </c>
      <c r="F43" s="7">
        <v>200</v>
      </c>
    </row>
    <row r="44" spans="1:6" x14ac:dyDescent="0.35">
      <c r="A44" s="6" t="s">
        <v>8361</v>
      </c>
      <c r="B44" s="7">
        <v>100</v>
      </c>
      <c r="C44" s="7">
        <v>60</v>
      </c>
      <c r="D44" s="7"/>
      <c r="E44" s="7"/>
      <c r="F44" s="7">
        <v>160</v>
      </c>
    </row>
    <row r="45" spans="1:6" x14ac:dyDescent="0.35">
      <c r="A45" s="6" t="s">
        <v>8345</v>
      </c>
      <c r="B45" s="7">
        <v>20</v>
      </c>
      <c r="C45" s="7"/>
      <c r="D45" s="7"/>
      <c r="E45" s="7"/>
      <c r="F45" s="7">
        <v>20</v>
      </c>
    </row>
    <row r="46" spans="1:6" x14ac:dyDescent="0.35">
      <c r="A46" s="6" t="s">
        <v>8312</v>
      </c>
      <c r="B46" s="7">
        <v>349</v>
      </c>
      <c r="C46" s="7">
        <v>1530</v>
      </c>
      <c r="D46" s="7">
        <v>50</v>
      </c>
      <c r="E46" s="7">
        <v>2185</v>
      </c>
      <c r="F46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265DB-7DC8-4671-96FA-914B8EC55204}">
  <dimension ref="A2:F18"/>
  <sheetViews>
    <sheetView workbookViewId="0">
      <selection activeCell="N26" sqref="N26"/>
    </sheetView>
  </sheetViews>
  <sheetFormatPr defaultRowHeight="14.5" x14ac:dyDescent="0.35"/>
  <cols>
    <col min="1" max="1" width="12.90625" bestFit="1" customWidth="1"/>
    <col min="2" max="2" width="15.6328125" bestFit="1" customWidth="1"/>
    <col min="3" max="3" width="5.81640625" bestFit="1" customWidth="1"/>
    <col min="4" max="4" width="4.08984375" bestFit="1" customWidth="1"/>
    <col min="5" max="5" width="9.54296875" bestFit="1" customWidth="1"/>
    <col min="6" max="6" width="10.7265625" bestFit="1" customWidth="1"/>
  </cols>
  <sheetData>
    <row r="2" spans="1:6" x14ac:dyDescent="0.35">
      <c r="A2" s="5" t="s">
        <v>8309</v>
      </c>
      <c r="B2" t="s">
        <v>8310</v>
      </c>
    </row>
    <row r="4" spans="1:6" x14ac:dyDescent="0.35">
      <c r="A4" s="5" t="s">
        <v>8323</v>
      </c>
      <c r="B4" s="5" t="s">
        <v>8311</v>
      </c>
    </row>
    <row r="5" spans="1:6" x14ac:dyDescent="0.35">
      <c r="A5" s="5" t="s">
        <v>8313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</row>
    <row r="6" spans="1:6" x14ac:dyDescent="0.35">
      <c r="A6" s="9" t="s">
        <v>8374</v>
      </c>
      <c r="B6" s="7">
        <v>34</v>
      </c>
      <c r="C6" s="7">
        <v>149</v>
      </c>
      <c r="D6" s="7">
        <v>2</v>
      </c>
      <c r="E6" s="7">
        <v>182</v>
      </c>
      <c r="F6" s="7">
        <v>367</v>
      </c>
    </row>
    <row r="7" spans="1:6" x14ac:dyDescent="0.35">
      <c r="A7" s="9" t="s">
        <v>8375</v>
      </c>
      <c r="B7" s="7">
        <v>27</v>
      </c>
      <c r="C7" s="7">
        <v>106</v>
      </c>
      <c r="D7" s="7">
        <v>18</v>
      </c>
      <c r="E7" s="7">
        <v>202</v>
      </c>
      <c r="F7" s="7">
        <v>353</v>
      </c>
    </row>
    <row r="8" spans="1:6" x14ac:dyDescent="0.35">
      <c r="A8" s="9" t="s">
        <v>8369</v>
      </c>
      <c r="B8" s="7">
        <v>28</v>
      </c>
      <c r="C8" s="7">
        <v>108</v>
      </c>
      <c r="D8" s="7">
        <v>30</v>
      </c>
      <c r="E8" s="7">
        <v>180</v>
      </c>
      <c r="F8" s="7">
        <v>346</v>
      </c>
    </row>
    <row r="9" spans="1:6" x14ac:dyDescent="0.35">
      <c r="A9" s="9" t="s">
        <v>8377</v>
      </c>
      <c r="B9" s="7">
        <v>27</v>
      </c>
      <c r="C9" s="7">
        <v>102</v>
      </c>
      <c r="D9" s="7"/>
      <c r="E9" s="7">
        <v>192</v>
      </c>
      <c r="F9" s="7">
        <v>321</v>
      </c>
    </row>
    <row r="10" spans="1:6" x14ac:dyDescent="0.35">
      <c r="A10" s="9" t="s">
        <v>8376</v>
      </c>
      <c r="B10" s="7">
        <v>26</v>
      </c>
      <c r="C10" s="7">
        <v>126</v>
      </c>
      <c r="D10" s="7"/>
      <c r="E10" s="7">
        <v>234</v>
      </c>
      <c r="F10" s="7">
        <v>386</v>
      </c>
    </row>
    <row r="11" spans="1:6" x14ac:dyDescent="0.35">
      <c r="A11" s="9" t="s">
        <v>8370</v>
      </c>
      <c r="B11" s="7">
        <v>27</v>
      </c>
      <c r="C11" s="7">
        <v>147</v>
      </c>
      <c r="D11" s="7"/>
      <c r="E11" s="7">
        <v>211</v>
      </c>
      <c r="F11" s="7">
        <v>385</v>
      </c>
    </row>
    <row r="12" spans="1:6" x14ac:dyDescent="0.35">
      <c r="A12" s="9" t="s">
        <v>8371</v>
      </c>
      <c r="B12" s="7">
        <v>43</v>
      </c>
      <c r="C12" s="7">
        <v>150</v>
      </c>
      <c r="D12" s="7"/>
      <c r="E12" s="7">
        <v>194</v>
      </c>
      <c r="F12" s="7">
        <v>387</v>
      </c>
    </row>
    <row r="13" spans="1:6" x14ac:dyDescent="0.35">
      <c r="A13" s="9" t="s">
        <v>8367</v>
      </c>
      <c r="B13" s="7">
        <v>33</v>
      </c>
      <c r="C13" s="7">
        <v>134</v>
      </c>
      <c r="D13" s="7"/>
      <c r="E13" s="7">
        <v>166</v>
      </c>
      <c r="F13" s="7">
        <v>333</v>
      </c>
    </row>
    <row r="14" spans="1:6" x14ac:dyDescent="0.35">
      <c r="A14" s="9" t="s">
        <v>8368</v>
      </c>
      <c r="B14" s="7">
        <v>24</v>
      </c>
      <c r="C14" s="7">
        <v>127</v>
      </c>
      <c r="D14" s="7"/>
      <c r="E14" s="7">
        <v>147</v>
      </c>
      <c r="F14" s="7">
        <v>298</v>
      </c>
    </row>
    <row r="15" spans="1:6" x14ac:dyDescent="0.35">
      <c r="A15" s="9" t="s">
        <v>8378</v>
      </c>
      <c r="B15" s="7">
        <v>20</v>
      </c>
      <c r="C15" s="7">
        <v>149</v>
      </c>
      <c r="D15" s="7"/>
      <c r="E15" s="7">
        <v>183</v>
      </c>
      <c r="F15" s="7">
        <v>352</v>
      </c>
    </row>
    <row r="16" spans="1:6" x14ac:dyDescent="0.35">
      <c r="A16" s="9" t="s">
        <v>8372</v>
      </c>
      <c r="B16" s="7">
        <v>37</v>
      </c>
      <c r="C16" s="7">
        <v>114</v>
      </c>
      <c r="D16" s="7"/>
      <c r="E16" s="7">
        <v>183</v>
      </c>
      <c r="F16" s="7">
        <v>334</v>
      </c>
    </row>
    <row r="17" spans="1:6" x14ac:dyDescent="0.35">
      <c r="A17" s="9" t="s">
        <v>8373</v>
      </c>
      <c r="B17" s="7">
        <v>23</v>
      </c>
      <c r="C17" s="7">
        <v>118</v>
      </c>
      <c r="D17" s="7"/>
      <c r="E17" s="7">
        <v>111</v>
      </c>
      <c r="F17" s="7">
        <v>252</v>
      </c>
    </row>
    <row r="18" spans="1:6" x14ac:dyDescent="0.35">
      <c r="A18" s="9" t="s">
        <v>8312</v>
      </c>
      <c r="B18" s="7">
        <v>349</v>
      </c>
      <c r="C18" s="7">
        <v>1530</v>
      </c>
      <c r="D18" s="7">
        <v>50</v>
      </c>
      <c r="E18" s="7">
        <v>2185</v>
      </c>
      <c r="F18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F38FE-3406-4CFE-BD84-BCE48FE694C6}">
  <dimension ref="A1:I13"/>
  <sheetViews>
    <sheetView workbookViewId="0">
      <selection activeCell="J24" sqref="J24"/>
    </sheetView>
  </sheetViews>
  <sheetFormatPr defaultRowHeight="14.5" x14ac:dyDescent="0.35"/>
  <cols>
    <col min="1" max="1" width="17.08984375" bestFit="1" customWidth="1"/>
    <col min="2" max="2" width="17.26953125" bestFit="1" customWidth="1"/>
    <col min="3" max="3" width="13.6328125" bestFit="1" customWidth="1"/>
    <col min="4" max="4" width="16.1796875" bestFit="1" customWidth="1"/>
    <col min="5" max="5" width="16.1796875" customWidth="1"/>
    <col min="6" max="6" width="12.54296875" bestFit="1" customWidth="1"/>
    <col min="7" max="7" width="19.90625" bestFit="1" customWidth="1"/>
    <col min="8" max="8" width="16.1796875" bestFit="1" customWidth="1"/>
    <col min="9" max="9" width="18.90625" bestFit="1" customWidth="1"/>
  </cols>
  <sheetData>
    <row r="1" spans="1:9" x14ac:dyDescent="0.35">
      <c r="A1" s="1" t="s">
        <v>8379</v>
      </c>
      <c r="B1" s="10" t="s">
        <v>8380</v>
      </c>
      <c r="C1" s="10" t="s">
        <v>8381</v>
      </c>
      <c r="D1" s="10" t="s">
        <v>8382</v>
      </c>
      <c r="E1" s="10" t="s">
        <v>8399</v>
      </c>
      <c r="F1" s="10" t="s">
        <v>8383</v>
      </c>
      <c r="G1" s="10" t="s">
        <v>8384</v>
      </c>
      <c r="H1" s="10" t="s">
        <v>8385</v>
      </c>
      <c r="I1" s="10" t="s">
        <v>8386</v>
      </c>
    </row>
    <row r="2" spans="1:9" x14ac:dyDescent="0.35">
      <c r="A2" t="s">
        <v>8387</v>
      </c>
      <c r="B2">
        <f>COUNTIFS(Database!$F:$F,"=successful",Database!$D:$D,"&lt;1000")</f>
        <v>322</v>
      </c>
      <c r="C2">
        <f>COUNTIFS(Database!$F:$F,"=failed",Database!$D:$D,"&lt;1000")</f>
        <v>113</v>
      </c>
      <c r="D2">
        <f>COUNTIFS(Database!$F:$F,"=canceled",Database!$D:$D,"&lt;1000")</f>
        <v>18</v>
      </c>
      <c r="E2">
        <f>COUNTIFS(Database!$F:$F,"=live",Database!$D:$D,"&lt;1000")</f>
        <v>8</v>
      </c>
      <c r="F2">
        <f>SUM(B2:E2)</f>
        <v>461</v>
      </c>
      <c r="G2" s="11">
        <f>B2/$F2</f>
        <v>0.69848156182212584</v>
      </c>
      <c r="H2" s="11">
        <f>C2/$F2</f>
        <v>0.24511930585683298</v>
      </c>
      <c r="I2" s="11">
        <f>D2/$F2</f>
        <v>3.9045553145336226E-2</v>
      </c>
    </row>
    <row r="3" spans="1:9" x14ac:dyDescent="0.35">
      <c r="A3" t="s">
        <v>8388</v>
      </c>
      <c r="B3">
        <f>COUNTIFS(Database!$F:$F,"=successful",Database!$D:$D,"&gt;=1000",Database!$D:$D,"&lt;5000")</f>
        <v>932</v>
      </c>
      <c r="C3">
        <f>COUNTIFS(Database!$F:$F,"=failed",Database!$D:$D,"&gt;=1000",Database!$D:$D,"&lt;5000")</f>
        <v>420</v>
      </c>
      <c r="D3">
        <f>COUNTIFS(Database!$F:$F,"=canceled",Database!$D:$D,"&gt;=1000",Database!$D:$D,"&lt;5000")</f>
        <v>60</v>
      </c>
      <c r="E3">
        <f>COUNTIFS(Database!$F:$F,"=live",Database!$D:$D,"&gt;=1000",Database!$D:$D,"&lt;5000")</f>
        <v>13</v>
      </c>
      <c r="F3">
        <f t="shared" ref="F3:F13" si="0">SUM(B3:E3)</f>
        <v>1425</v>
      </c>
      <c r="G3" s="11">
        <f t="shared" ref="G3:G12" si="1">B3/$F3</f>
        <v>0.65403508771929819</v>
      </c>
      <c r="H3" s="11">
        <f t="shared" ref="H3:H12" si="2">C3/$F3</f>
        <v>0.29473684210526313</v>
      </c>
      <c r="I3" s="11">
        <f t="shared" ref="I3:I12" si="3">D3/$F3</f>
        <v>4.2105263157894736E-2</v>
      </c>
    </row>
    <row r="4" spans="1:9" x14ac:dyDescent="0.35">
      <c r="A4" t="s">
        <v>8389</v>
      </c>
      <c r="B4">
        <f>COUNTIFS(Database!$F:$F,"=successful",Database!$D:$D,"&gt;=5000",Database!$D:$D,"&lt;10000")</f>
        <v>381</v>
      </c>
      <c r="C4">
        <f>COUNTIFS(Database!$F:$F,"=failed",Database!$D:$D,"&gt;=5000",Database!$D:$D,"&lt;10000")</f>
        <v>283</v>
      </c>
      <c r="D4">
        <f>COUNTIFS(Database!$F:$F,"=canceled",Database!$D:$D,"&gt;=5000",Database!$D:$D,"&lt;10000")</f>
        <v>52</v>
      </c>
      <c r="E4">
        <f>COUNTIFS(Database!$F:$F,"=live",Database!$D:$D,"&gt;=5000",Database!$D:$D,"&lt;10000")</f>
        <v>6</v>
      </c>
      <c r="F4">
        <f t="shared" si="0"/>
        <v>722</v>
      </c>
      <c r="G4" s="11">
        <f t="shared" si="1"/>
        <v>0.52770083102493071</v>
      </c>
      <c r="H4" s="11">
        <f t="shared" si="2"/>
        <v>0.39196675900277006</v>
      </c>
      <c r="I4" s="11">
        <f t="shared" si="3"/>
        <v>7.2022160664819951E-2</v>
      </c>
    </row>
    <row r="5" spans="1:9" x14ac:dyDescent="0.35">
      <c r="A5" t="s">
        <v>8390</v>
      </c>
      <c r="B5">
        <f>COUNTIFS(Database!$F:$F,"=successful",Database!$D:$D,"&gt;=10000",Database!$D:$D,"&lt;15000")</f>
        <v>168</v>
      </c>
      <c r="C5">
        <f>COUNTIFS(Database!$F:$F,"=failed",Database!$D:$D,"&gt;=10000",Database!$D:$D,"&lt;15000")</f>
        <v>144</v>
      </c>
      <c r="D5">
        <f>COUNTIFS(Database!$F:$F,"=canceled",Database!$D:$D,"&gt;=10000",Database!$D:$D,"&lt;15000")</f>
        <v>40</v>
      </c>
      <c r="E5">
        <f>COUNTIFS(Database!$F:$F,"=live",Database!$D:$D,"&gt;=10000",Database!$D:$D,"&lt;15000")</f>
        <v>9</v>
      </c>
      <c r="F5">
        <f t="shared" si="0"/>
        <v>361</v>
      </c>
      <c r="G5" s="11">
        <f t="shared" si="1"/>
        <v>0.46537396121883656</v>
      </c>
      <c r="H5" s="11">
        <f t="shared" si="2"/>
        <v>0.39889196675900279</v>
      </c>
      <c r="I5" s="11">
        <f t="shared" si="3"/>
        <v>0.11080332409972299</v>
      </c>
    </row>
    <row r="6" spans="1:9" x14ac:dyDescent="0.35">
      <c r="A6" t="s">
        <v>8391</v>
      </c>
      <c r="B6">
        <f>COUNTIFS(Database!$F:$F,"=successful",Database!$D:$D,"&gt;=15000",Database!$D:$D,"&lt;20000")</f>
        <v>94</v>
      </c>
      <c r="C6">
        <f>COUNTIFS(Database!$F:$F,"=failed",Database!$D:$D,"&gt;=15000",Database!$D:$D,"&lt;20000")</f>
        <v>90</v>
      </c>
      <c r="D6">
        <f>COUNTIFS(Database!$F:$F,"=canceled",Database!$D:$D,"&gt;=15000",Database!$D:$D,"&lt;20000")</f>
        <v>17</v>
      </c>
      <c r="E6">
        <f>COUNTIFS(Database!$F:$F,"=live",Database!$D:$D,"&gt;=15000",Database!$D:$D,"&lt;20000")</f>
        <v>4</v>
      </c>
      <c r="F6">
        <f t="shared" si="0"/>
        <v>205</v>
      </c>
      <c r="G6" s="11">
        <f t="shared" si="1"/>
        <v>0.45853658536585368</v>
      </c>
      <c r="H6" s="11">
        <f t="shared" si="2"/>
        <v>0.43902439024390244</v>
      </c>
      <c r="I6" s="11">
        <f t="shared" si="3"/>
        <v>8.2926829268292687E-2</v>
      </c>
    </row>
    <row r="7" spans="1:9" x14ac:dyDescent="0.35">
      <c r="A7" t="s">
        <v>8392</v>
      </c>
      <c r="B7">
        <f>COUNTIFS(Database!$F:$F,"=successful",Database!$D:$D,"&gt;=20000",Database!$D:$D,"&lt;25000")</f>
        <v>62</v>
      </c>
      <c r="C7">
        <f>COUNTIFS(Database!$F:$F,"=failed",Database!$D:$D,"&gt;=20000",Database!$D:$D,"&lt;25000")</f>
        <v>72</v>
      </c>
      <c r="D7">
        <f>COUNTIFS(Database!$F:$F,"=canceled",Database!$D:$D,"&gt;=20000",Database!$D:$D,"&lt;25000")</f>
        <v>14</v>
      </c>
      <c r="E7">
        <f>COUNTIFS(Database!$F:$F,"=live",Database!$D:$D,"&gt;=20000",Database!$D:$D,"&lt;25000")</f>
        <v>1</v>
      </c>
      <c r="F7">
        <f t="shared" si="0"/>
        <v>149</v>
      </c>
      <c r="G7" s="11">
        <f t="shared" si="1"/>
        <v>0.41610738255033558</v>
      </c>
      <c r="H7" s="11">
        <f t="shared" si="2"/>
        <v>0.48322147651006714</v>
      </c>
      <c r="I7" s="11">
        <f t="shared" si="3"/>
        <v>9.3959731543624164E-2</v>
      </c>
    </row>
    <row r="8" spans="1:9" x14ac:dyDescent="0.35">
      <c r="A8" t="s">
        <v>8393</v>
      </c>
      <c r="B8">
        <f>COUNTIFS(Database!$F:$F,"=successful",Database!$D:$D,"&gt;=25000",Database!$D:$D,"&lt;30000")</f>
        <v>55</v>
      </c>
      <c r="C8">
        <f>COUNTIFS(Database!$F:$F,"=failed",Database!$D:$D,"&gt;=25000",Database!$D:$D,"&lt;30000")</f>
        <v>64</v>
      </c>
      <c r="D8">
        <f>COUNTIFS(Database!$F:$F,"=canceled",Database!$D:$D,"&gt;=25000",Database!$D:$D,"&lt;30000")</f>
        <v>18</v>
      </c>
      <c r="E8">
        <f>COUNTIFS(Database!$F:$F,"=live",Database!$D:$D,"&gt;=25000",Database!$D:$D,"&lt;30000")</f>
        <v>1</v>
      </c>
      <c r="F8">
        <f t="shared" si="0"/>
        <v>138</v>
      </c>
      <c r="G8" s="11">
        <f t="shared" si="1"/>
        <v>0.39855072463768115</v>
      </c>
      <c r="H8" s="11">
        <f t="shared" si="2"/>
        <v>0.46376811594202899</v>
      </c>
      <c r="I8" s="11">
        <f t="shared" si="3"/>
        <v>0.13043478260869565</v>
      </c>
    </row>
    <row r="9" spans="1:9" x14ac:dyDescent="0.35">
      <c r="A9" t="s">
        <v>8394</v>
      </c>
      <c r="B9">
        <f>COUNTIFS(Database!$F:$F,"=successful",Database!$D:$D,"&gt;=30000",Database!$D:$D,"&lt;35000")</f>
        <v>32</v>
      </c>
      <c r="C9">
        <f>COUNTIFS(Database!$F:$F,"=failed",Database!$D:$D,"&gt;=30000",Database!$D:$D,"&lt;35000")</f>
        <v>37</v>
      </c>
      <c r="D9">
        <f>COUNTIFS(Database!$F:$F,"=canceled",Database!$D:$D,"&gt;=30000",Database!$D:$D,"&lt;35000")</f>
        <v>13</v>
      </c>
      <c r="E9">
        <f>COUNTIFS(Database!$F:$F,"=live",Database!$D:$D,"&gt;=30000",Database!$D:$D,"&lt;35000")</f>
        <v>2</v>
      </c>
      <c r="F9">
        <f t="shared" si="0"/>
        <v>84</v>
      </c>
      <c r="G9" s="11">
        <f t="shared" si="1"/>
        <v>0.38095238095238093</v>
      </c>
      <c r="H9" s="11">
        <f t="shared" si="2"/>
        <v>0.44047619047619047</v>
      </c>
      <c r="I9" s="11">
        <f t="shared" si="3"/>
        <v>0.15476190476190477</v>
      </c>
    </row>
    <row r="10" spans="1:9" x14ac:dyDescent="0.35">
      <c r="A10" t="s">
        <v>8395</v>
      </c>
      <c r="B10">
        <f>COUNTIFS(Database!$F:$F,"=successful",Database!$D:$D,"&gt;=35000",Database!$D:$D,"&lt;40000")</f>
        <v>26</v>
      </c>
      <c r="C10">
        <f>COUNTIFS(Database!$F:$F,"=failed",Database!$D:$D,"&gt;=35000",Database!$D:$D,"&lt;40000")</f>
        <v>22</v>
      </c>
      <c r="D10">
        <f>COUNTIFS(Database!$F:$F,"=canceled",Database!$D:$D,"&gt;=35000",Database!$D:$D,"&lt;40000")</f>
        <v>7</v>
      </c>
      <c r="E10">
        <f>COUNTIFS(Database!$F:$F,"=live",Database!$D:$D,"&gt;=35000",Database!$D:$D,"&lt;40000")</f>
        <v>0</v>
      </c>
      <c r="F10">
        <f t="shared" si="0"/>
        <v>55</v>
      </c>
      <c r="G10" s="11">
        <f t="shared" si="1"/>
        <v>0.47272727272727272</v>
      </c>
      <c r="H10" s="11">
        <f t="shared" si="2"/>
        <v>0.4</v>
      </c>
      <c r="I10" s="11">
        <f t="shared" si="3"/>
        <v>0.12727272727272726</v>
      </c>
    </row>
    <row r="11" spans="1:9" x14ac:dyDescent="0.35">
      <c r="A11" t="s">
        <v>8396</v>
      </c>
      <c r="B11">
        <f>COUNTIFS(Database!$F:$F,"=successful",Database!$D:$D,"&gt;=40000",Database!$D:$D,"&lt;45000")</f>
        <v>21</v>
      </c>
      <c r="C11">
        <f>COUNTIFS(Database!$F:$F,"=failed",Database!$D:$D,"&gt;=40000",Database!$D:$D,"&lt;45000")</f>
        <v>16</v>
      </c>
      <c r="D11">
        <f>COUNTIFS(Database!$F:$F,"=canceled",Database!$D:$D,"&gt;=40000",Database!$D:$D,"&lt;45000")</f>
        <v>6</v>
      </c>
      <c r="E11">
        <f>COUNTIFS(Database!$F:$F,"=live",Database!$D:$D,"&gt;=40000",Database!$D:$D,"&lt;45000")</f>
        <v>1</v>
      </c>
      <c r="F11">
        <f t="shared" si="0"/>
        <v>44</v>
      </c>
      <c r="G11" s="11">
        <f t="shared" si="1"/>
        <v>0.47727272727272729</v>
      </c>
      <c r="H11" s="11">
        <f t="shared" si="2"/>
        <v>0.36363636363636365</v>
      </c>
      <c r="I11" s="11">
        <f t="shared" si="3"/>
        <v>0.13636363636363635</v>
      </c>
    </row>
    <row r="12" spans="1:9" x14ac:dyDescent="0.35">
      <c r="A12" t="s">
        <v>8397</v>
      </c>
      <c r="B12">
        <f>COUNTIFS(Database!$F:$F,"=successful",Database!$D:$D,"&gt;=45000",Database!$D:$D,"&lt;50000")</f>
        <v>6</v>
      </c>
      <c r="C12">
        <f>COUNTIFS(Database!$F:$F,"=failed",Database!$D:$D,"&gt;=45000",Database!$D:$D,"&lt;50000")</f>
        <v>11</v>
      </c>
      <c r="D12">
        <f>COUNTIFS(Database!$F:$F,"=canceled",Database!$D:$D,"&gt;=45000",Database!$D:$D,"&lt;50000")</f>
        <v>4</v>
      </c>
      <c r="E12">
        <f>COUNTIFS(Database!$F:$F,"=live",Database!$D:$D,"&gt;=45000",Database!$D:$D,"&lt;50000")</f>
        <v>0</v>
      </c>
      <c r="F12">
        <f t="shared" si="0"/>
        <v>21</v>
      </c>
      <c r="G12" s="11">
        <f t="shared" si="1"/>
        <v>0.2857142857142857</v>
      </c>
      <c r="H12" s="11">
        <f t="shared" si="2"/>
        <v>0.52380952380952384</v>
      </c>
      <c r="I12" s="11">
        <f t="shared" si="3"/>
        <v>0.19047619047619047</v>
      </c>
    </row>
    <row r="13" spans="1:9" x14ac:dyDescent="0.35">
      <c r="A13" t="s">
        <v>8398</v>
      </c>
      <c r="B13">
        <f>COUNTIFS(Database!$F:$F,"=successful",Database!$D:$D,"&gt;=50000")</f>
        <v>86</v>
      </c>
      <c r="C13">
        <f>COUNTIFS(Database!$F:$F,"=failed",Database!$D:$D,"&gt;=50000")</f>
        <v>258</v>
      </c>
      <c r="D13">
        <f>COUNTIFS(Database!$F:$F,"=canceled",Database!$D:$D,"&gt;=50000")</f>
        <v>100</v>
      </c>
      <c r="E13">
        <f>COUNTIFS(Database!$F:$F,"=live",Database!$D:$D,"&gt;=50000")</f>
        <v>5</v>
      </c>
      <c r="F13">
        <f t="shared" si="0"/>
        <v>449</v>
      </c>
      <c r="G13" s="11">
        <f t="shared" ref="G13" si="4">B13/$F13</f>
        <v>0.19153674832962139</v>
      </c>
      <c r="H13" s="11">
        <f t="shared" ref="H13" si="5">C13/$F13</f>
        <v>0.57461024498886415</v>
      </c>
      <c r="I13" s="11">
        <f t="shared" ref="I13" si="6">D13/$F13</f>
        <v>0.22271714922048999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Category</vt:lpstr>
      <vt:lpstr>Sub-Category</vt:lpstr>
      <vt:lpstr>Years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Owner</cp:lastModifiedBy>
  <dcterms:created xsi:type="dcterms:W3CDTF">2017-04-20T15:17:24Z</dcterms:created>
  <dcterms:modified xsi:type="dcterms:W3CDTF">2020-05-20T23:53:32Z</dcterms:modified>
</cp:coreProperties>
</file>