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xampp\htdocs\ServerINFRA\CONTRATOS 2007 a 2021\"/>
    </mc:Choice>
  </mc:AlternateContent>
  <xr:revisionPtr revIDLastSave="0" documentId="13_ncr:1_{99A78D4D-315C-4B87-B4B5-DBE7AFBA73B6}" xr6:coauthVersionLast="47" xr6:coauthVersionMax="47" xr10:uidLastSave="{00000000-0000-0000-0000-000000000000}"/>
  <bookViews>
    <workbookView xWindow="-120" yWindow="-120" windowWidth="20730" windowHeight="11310" activeTab="1" xr2:uid="{00000000-000D-0000-FFFF-FFFF00000000}"/>
  </bookViews>
  <sheets>
    <sheet name="CONVENIOS EMPORITO " sheetId="8" r:id="rId1"/>
    <sheet name="CONTRAT 2014" sheetId="2" r:id="rId2"/>
    <sheet name="Hoja7" sheetId="12" r:id="rId3"/>
    <sheet name="Hoja4" sheetId="9" r:id="rId4"/>
    <sheet name="469" sheetId="3" r:id="rId5"/>
    <sheet name="PERMISO CONSTR" sheetId="4" r:id="rId6"/>
    <sheet name="182" sheetId="5" r:id="rId7"/>
    <sheet name="Hoja2" sheetId="6" r:id="rId8"/>
    <sheet name="Hoja3" sheetId="7" r:id="rId9"/>
    <sheet name="Hoja5" sheetId="10" r:id="rId10"/>
    <sheet name="Hoja6" sheetId="11" r:id="rId11"/>
    <sheet name="NORMA" sheetId="13" r:id="rId12"/>
    <sheet name="Hoja8" sheetId="14" r:id="rId13"/>
    <sheet name="247" sheetId="15" r:id="rId14"/>
    <sheet name="Hoja10" sheetId="16" r:id="rId15"/>
  </sheets>
  <definedNames>
    <definedName name="_xlnm.Print_Titles" localSheetId="1">'CONTRAT 2014'!$1:$4</definedName>
  </definedNames>
  <calcPr calcId="191029" refMode="R1C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Y465" i="2" l="1"/>
  <c r="BF40" i="12" l="1"/>
  <c r="BF42" i="12" s="1"/>
  <c r="BE59" i="12"/>
  <c r="BF30" i="12"/>
  <c r="BF32" i="12"/>
  <c r="BF44" i="12" s="1"/>
  <c r="Y338" i="2"/>
  <c r="Y326" i="2"/>
  <c r="Y328" i="2" s="1"/>
  <c r="Y340" i="2" s="1"/>
  <c r="Y336" i="2"/>
  <c r="AJ343" i="2"/>
  <c r="AJ350" i="2"/>
  <c r="AM349" i="2"/>
  <c r="AS341" i="2"/>
  <c r="J378" i="2"/>
  <c r="J371" i="2"/>
  <c r="J375" i="2" s="1"/>
  <c r="K358" i="2"/>
  <c r="J358" i="2"/>
  <c r="V377" i="2"/>
  <c r="V270" i="2"/>
  <c r="AD264" i="2"/>
  <c r="J425" i="2"/>
  <c r="J427" i="2"/>
  <c r="K422" i="2"/>
  <c r="K430" i="2" s="1"/>
  <c r="W298" i="2"/>
  <c r="AV235" i="2"/>
  <c r="AV234" i="2"/>
  <c r="V161" i="2"/>
  <c r="AG250" i="2"/>
  <c r="AG251" i="2"/>
  <c r="AG252" i="2"/>
  <c r="AG253" i="2"/>
  <c r="AG254" i="2"/>
  <c r="AG249" i="2"/>
  <c r="AD239" i="2"/>
  <c r="AM37" i="2"/>
  <c r="AD37" i="2" s="1"/>
  <c r="AM38" i="2"/>
  <c r="AD38" i="2" s="1"/>
  <c r="AM39" i="2"/>
  <c r="AD39" i="2"/>
  <c r="AM40" i="2"/>
  <c r="AD40" i="2" s="1"/>
  <c r="AM36" i="2"/>
  <c r="B11" i="15"/>
  <c r="I383" i="13"/>
  <c r="I387" i="13" s="1"/>
  <c r="G383" i="13"/>
  <c r="G382" i="13"/>
  <c r="G381" i="13"/>
  <c r="G384" i="13" s="1"/>
  <c r="W334" i="13"/>
  <c r="J332" i="13"/>
  <c r="I329" i="13"/>
  <c r="AH299" i="13"/>
  <c r="AH298" i="13"/>
  <c r="T298" i="13"/>
  <c r="AE271" i="13"/>
  <c r="AE270" i="13"/>
  <c r="AE269" i="13"/>
  <c r="AE268" i="13"/>
  <c r="AE267" i="13"/>
  <c r="AE266" i="13"/>
  <c r="T246" i="13"/>
  <c r="AK236" i="13"/>
  <c r="AH185" i="13"/>
  <c r="AN185" i="13" s="1"/>
  <c r="AN184" i="13"/>
  <c r="AQ185" i="13" s="1"/>
  <c r="AW107" i="13"/>
  <c r="AE87" i="13"/>
  <c r="AE86" i="13"/>
  <c r="AE85" i="13"/>
  <c r="AE83" i="13"/>
  <c r="AE82" i="13"/>
  <c r="AQ34" i="13"/>
  <c r="AM187" i="2"/>
  <c r="G389" i="2"/>
  <c r="G388" i="2"/>
  <c r="G387" i="2"/>
  <c r="G390" i="2"/>
  <c r="AJ239" i="2"/>
  <c r="AP34" i="2"/>
  <c r="AD271" i="2"/>
  <c r="AD272" i="2"/>
  <c r="AD273" i="2"/>
  <c r="AD274" i="2"/>
  <c r="AD275" i="2"/>
  <c r="AD270" i="2"/>
  <c r="AV110" i="2"/>
  <c r="AG305" i="2"/>
  <c r="AD305" i="2"/>
  <c r="AG304" i="2"/>
  <c r="AD304" i="2" s="1"/>
  <c r="T304" i="2"/>
  <c r="T249" i="2"/>
  <c r="AF81" i="8"/>
  <c r="K70" i="8"/>
  <c r="K72" i="8" s="1"/>
  <c r="W69" i="8"/>
  <c r="W65" i="8"/>
  <c r="AD53" i="8"/>
  <c r="AD87" i="2"/>
  <c r="AD85" i="2"/>
  <c r="AD86" i="2"/>
  <c r="AD82" i="2"/>
  <c r="AD83" i="2"/>
  <c r="AD42" i="4"/>
  <c r="L72" i="8" l="1"/>
  <c r="K74" i="8"/>
  <c r="K428" i="2"/>
  <c r="L429" i="2" s="1"/>
</calcChain>
</file>

<file path=xl/sharedStrings.xml><?xml version="1.0" encoding="utf-8"?>
<sst xmlns="http://schemas.openxmlformats.org/spreadsheetml/2006/main" count="5464" uniqueCount="1850">
  <si>
    <t xml:space="preserve">RELACIÓN DE CONTRATOS </t>
  </si>
  <si>
    <t>VIGENCIA 2011</t>
  </si>
  <si>
    <t>No.</t>
  </si>
  <si>
    <t>OBJETO</t>
  </si>
  <si>
    <t>CONTRATISTA</t>
  </si>
  <si>
    <t xml:space="preserve">FECHA DE FIRMA </t>
  </si>
  <si>
    <t>REGISTRO PRESUPUESTAL</t>
  </si>
  <si>
    <t>F.APROB. DE POLIZAS</t>
  </si>
  <si>
    <t>FECHA DE INICIACIÓN</t>
  </si>
  <si>
    <t>PLAZ CONT</t>
  </si>
  <si>
    <t>VALOR DEL CONTRATO</t>
  </si>
  <si>
    <t xml:space="preserve">FECHA  TERMINACIÓN </t>
  </si>
  <si>
    <t xml:space="preserve">FECHA LIQUIDACIÓN </t>
  </si>
  <si>
    <t>RECURSOS</t>
  </si>
  <si>
    <t>PAGOS</t>
  </si>
  <si>
    <t>OBSERVACIONES</t>
  </si>
  <si>
    <t>NOMBRE</t>
  </si>
  <si>
    <t>NIT</t>
  </si>
  <si>
    <t>NO.</t>
  </si>
  <si>
    <t>FECHA</t>
  </si>
  <si>
    <t>VAL.</t>
  </si>
  <si>
    <t>Nro.</t>
  </si>
  <si>
    <t>VALOR</t>
  </si>
  <si>
    <t xml:space="preserve">ANTICIPO </t>
  </si>
  <si>
    <t>PARCIAL</t>
  </si>
  <si>
    <t>FINAL</t>
  </si>
  <si>
    <t>COMP. EGRESO</t>
  </si>
  <si>
    <t xml:space="preserve">CERTIFICADO DE DISPONIBILIDAD </t>
  </si>
  <si>
    <t>SUPERVISIÓN/INTERVENTORIA</t>
  </si>
  <si>
    <t>SALDO -MPIO</t>
  </si>
  <si>
    <t xml:space="preserve">SECRETARIA DE INFRAESTRUCTURA </t>
  </si>
  <si>
    <t>CDP RV 2013</t>
  </si>
  <si>
    <t>RUBRO</t>
  </si>
  <si>
    <t>No. PROYECTO</t>
  </si>
  <si>
    <t>VIGENCIA 2014</t>
  </si>
  <si>
    <t>2012-86-320-2639</t>
  </si>
  <si>
    <t>CONSTRUCCIÓN SISTEMA DE CAPATACIÓN DESARENADOR Y CONDUCCIÓN EN LA QUEBRADA LA FRAGUA PARA EL ACUEDUCTO DEL CASCO URBANO DEL MUNICIPIO DE ORITO PUTUMAYO.</t>
  </si>
  <si>
    <t>LICITCIÓN PÚBLICA LP-SIM-001-2014</t>
  </si>
  <si>
    <t>CONSORCIO BRACO /BREHYNER ANDRES BRAVO</t>
  </si>
  <si>
    <t>900731284-6</t>
  </si>
  <si>
    <t>23100203010101</t>
  </si>
  <si>
    <t>00191</t>
  </si>
  <si>
    <t>00886</t>
  </si>
  <si>
    <t>FUENTE</t>
  </si>
  <si>
    <t>COF. DEL NIVEL DEPARTAMENTAL AGUA POTABLE Y SANEAMIENTO BÁSICO</t>
  </si>
  <si>
    <t>2014-86-320-2869</t>
  </si>
  <si>
    <t>CONSTRUCCIÓN GRADERÍAS POLIDEPORTIVO BARRIO COLOMBIA MUNICIPIO DE ORITO PUTUMAYO.</t>
  </si>
  <si>
    <t>MINIMA CUANTÍA MC-SIM-024-2014</t>
  </si>
  <si>
    <t>DICON LTDA, DISEÑO CONSTRUCCIÓN Y ARQUITECTURA LTDA/MARGARITA DEL CARMEN MENA CHARÁ</t>
  </si>
  <si>
    <t>900,120,447-8</t>
  </si>
  <si>
    <t>2401010107010105</t>
  </si>
  <si>
    <t>00405</t>
  </si>
  <si>
    <t>30001</t>
  </si>
  <si>
    <t>CERTIFICADO DE DISPONIBILIDAD 2015</t>
  </si>
  <si>
    <t>REGISTRO PRESUPUESTAL 2015</t>
  </si>
  <si>
    <t>VALOR PARA 2015 (RESERVA)</t>
  </si>
  <si>
    <t xml:space="preserve">INGRESOS CORRIENTES DE LIBRE DESTINACIÓN -VIGNCIA ANTERIOR </t>
  </si>
  <si>
    <t>MEJORAMIENTO PLAZA DE FERIAS, MUNICIPIO DE ORITO, DEPARTAMENTO DEL PUTUMAYO</t>
  </si>
  <si>
    <t>MEJORAMIENTO INFRAESTRUCTURA FISICA DE  LA SEDE EDUCATIVA LOS NOGALES, MUNICIPIO  DE ORITO - PUTUMAYO</t>
  </si>
  <si>
    <t>MINIMA CUANTIA MC-SIM-028-2014</t>
  </si>
  <si>
    <t>RICARDO ROMERO LOPEZ</t>
  </si>
  <si>
    <t>12992771-1</t>
  </si>
  <si>
    <t>23010201010101</t>
  </si>
  <si>
    <t>00373</t>
  </si>
  <si>
    <t>S.G.P. EDUCACIÓN - CALIDAD</t>
  </si>
  <si>
    <t>MEJORAMIENTO INFRAESTRUCTURA CER NUEVA ESPERANZA SEDE PRINCIPAL, MUNICIPIO DE ORITO PUTUMAYO.</t>
  </si>
  <si>
    <t>MINIMA CUANTÍA MC-SIM-027-2014</t>
  </si>
  <si>
    <t xml:space="preserve">INGSERCOL  SAS/IGNACIO RAMIREZ CASTAÑO </t>
  </si>
  <si>
    <t>900638782-5</t>
  </si>
  <si>
    <t>00420</t>
  </si>
  <si>
    <t xml:space="preserve">MEJORAMIENTO Y MANTENIMIENTO PALACIO MUNICIPAL, MUNICIPIO DE ORITO </t>
  </si>
  <si>
    <t>MINIMA CUANTIA MC-SIM-029-2014</t>
  </si>
  <si>
    <t>OBRAS ASOR SAS/WILLY ARNOLDO PINCHAO GUERRA</t>
  </si>
  <si>
    <t>900733608-8</t>
  </si>
  <si>
    <t>2301050304010101</t>
  </si>
  <si>
    <t>00413</t>
  </si>
  <si>
    <t>10010</t>
  </si>
  <si>
    <t>S.G.P. PROPOSITOS GENERAL -LIBRE INVERSIÓN</t>
  </si>
  <si>
    <t>2013-86-320-2684</t>
  </si>
  <si>
    <t>SUMINISTRO DE COMBUSTIBLE PARA EL MANTENIMIENTO DE VIAS URBANAS Y RURALES DEL MUNICIPIO DE ORITO - PUTUMAYO.</t>
  </si>
  <si>
    <t>CLASE DE CONTRATO</t>
  </si>
  <si>
    <t>SELECCIÓN ABREVIADA SA-SIM-002-2014</t>
  </si>
  <si>
    <t>COOPERATIVA INTEGRAL DE TRANSPORTES Y VIAS  COOINTRANSVIAS LTDA/EDGAR OMAR FLOREZ</t>
  </si>
  <si>
    <t>800225632-3</t>
  </si>
  <si>
    <t>230204010101</t>
  </si>
  <si>
    <t>00365</t>
  </si>
  <si>
    <t>2401010103010101</t>
  </si>
  <si>
    <t>00370</t>
  </si>
  <si>
    <t>01122</t>
  </si>
  <si>
    <t>01123</t>
  </si>
  <si>
    <t xml:space="preserve">INGRESOS CORRIENTES DE LIBRE DESTINACIÓN </t>
  </si>
  <si>
    <t>S.G.P. LIBRE DESTINACIÓN ICLD</t>
  </si>
  <si>
    <r>
      <t>CONTRATO DE OBRA No. 0</t>
    </r>
    <r>
      <rPr>
        <b/>
        <sz val="8"/>
        <rFont val="Arial"/>
        <family val="2"/>
      </rPr>
      <t>73</t>
    </r>
    <r>
      <rPr>
        <sz val="8"/>
        <rFont val="Arial"/>
        <family val="2"/>
      </rPr>
      <t>/2014</t>
    </r>
  </si>
  <si>
    <r>
      <t xml:space="preserve">CONTRATO SUMINISTRO No. </t>
    </r>
    <r>
      <rPr>
        <b/>
        <sz val="8"/>
        <rFont val="Arial"/>
        <family val="2"/>
      </rPr>
      <t>081/</t>
    </r>
    <r>
      <rPr>
        <sz val="8"/>
        <rFont val="Arial"/>
        <family val="2"/>
      </rPr>
      <t>2014</t>
    </r>
  </si>
  <si>
    <r>
      <t xml:space="preserve">COMUNICADO DE ACEPTACIÓN No. </t>
    </r>
    <r>
      <rPr>
        <b/>
        <sz val="8"/>
        <rFont val="Arial"/>
        <family val="2"/>
      </rPr>
      <t>147</t>
    </r>
    <r>
      <rPr>
        <sz val="8"/>
        <rFont val="Arial"/>
        <family val="2"/>
      </rPr>
      <t>2014</t>
    </r>
  </si>
  <si>
    <r>
      <t xml:space="preserve">COMUNICADO DE ACEPTACIÓN No.  </t>
    </r>
    <r>
      <rPr>
        <b/>
        <sz val="8"/>
        <rFont val="Arial"/>
        <family val="2"/>
      </rPr>
      <t>094</t>
    </r>
    <r>
      <rPr>
        <sz val="8"/>
        <rFont val="Arial"/>
        <family val="2"/>
      </rPr>
      <t>/2014</t>
    </r>
  </si>
  <si>
    <t>01312</t>
  </si>
  <si>
    <r>
      <t xml:space="preserve">COMUNICADO DE ACEPTACIÓN No. </t>
    </r>
    <r>
      <rPr>
        <b/>
        <sz val="8"/>
        <rFont val="Arial"/>
        <family val="2"/>
      </rPr>
      <t>146</t>
    </r>
    <r>
      <rPr>
        <sz val="8"/>
        <rFont val="Arial"/>
        <family val="2"/>
      </rPr>
      <t>/2014</t>
    </r>
  </si>
  <si>
    <r>
      <t xml:space="preserve">COMUNICADO DE ACEPTACIÓN No. </t>
    </r>
    <r>
      <rPr>
        <b/>
        <sz val="8"/>
        <rFont val="Arial"/>
        <family val="2"/>
      </rPr>
      <t>149</t>
    </r>
    <r>
      <rPr>
        <sz val="8"/>
        <rFont val="Arial"/>
        <family val="2"/>
      </rPr>
      <t>/2014</t>
    </r>
  </si>
  <si>
    <r>
      <t xml:space="preserve">COMUNICADO DE ACEPTACIÓN No. </t>
    </r>
    <r>
      <rPr>
        <b/>
        <sz val="8"/>
        <rFont val="Arial"/>
        <family val="2"/>
      </rPr>
      <t>093</t>
    </r>
    <r>
      <rPr>
        <sz val="8"/>
        <rFont val="Arial"/>
        <family val="2"/>
      </rPr>
      <t>/2014</t>
    </r>
  </si>
  <si>
    <t>MINIMA CUANTÍA MC-SIM-023-2014</t>
  </si>
  <si>
    <t>CODISUM S.A.S./HUGO DE JESUS ORTEGA NOVOA</t>
  </si>
  <si>
    <t>900556729-1</t>
  </si>
  <si>
    <t>24010604010101</t>
  </si>
  <si>
    <t>00412</t>
  </si>
  <si>
    <t>01311</t>
  </si>
  <si>
    <t>SGP LIBRE INVERSIÓN -VIGENCIAS ANTERIORES</t>
  </si>
  <si>
    <t>CONTRATO DE OBRA No. ***/2014</t>
  </si>
  <si>
    <t>2013-86-320-0027</t>
  </si>
  <si>
    <t>CONSTRUCCIÓN DE REDES DE MEDIA Y BAJA TENSIÓN EN LA VEREDA EL CALDERO, MUNICIPIO DE ORITO - PUTUMAYO.</t>
  </si>
  <si>
    <t>LICITACIÓN PÚBLICA LP-SIM-006-2014</t>
  </si>
  <si>
    <t>2312010205010101</t>
  </si>
  <si>
    <t>00285</t>
  </si>
  <si>
    <t>39001</t>
  </si>
  <si>
    <t>SISTEMA GENERAL DE REGALÍAS S.G.R.</t>
  </si>
  <si>
    <t>COMUNICADO DE ACEPTACIÓN No. 000/2014</t>
  </si>
  <si>
    <t>MINIMA CUANTIA SIM-MC-035-2014</t>
  </si>
  <si>
    <t>SERVICIOS INTEGRALES Y CONSTRUCCIONES DE COLOMBIA S.A.S/CARLOS EDILSON OJEDA MUÑOZ</t>
  </si>
  <si>
    <t>900,503,066 - 1</t>
  </si>
  <si>
    <t>MEJORAMIENTO PUENTE  VEHÍCULAR SOBRE LA VÍA SIBERIA - EL PLACER Y</t>
  </si>
  <si>
    <t xml:space="preserve"> MANTENIMIENTO CAMINO VEREDA AGUA BLANCA, MUNICIPIO DE ORITO - PUTUMAYO.</t>
  </si>
  <si>
    <t>00545</t>
  </si>
  <si>
    <t>24010601010107</t>
  </si>
  <si>
    <t>00410</t>
  </si>
  <si>
    <t>MEJORAMIENTO PUENTE  VEHÍCULAR SOBRE LA VÍA SIBERIA - EL PLACER  Y</t>
  </si>
  <si>
    <t>01404</t>
  </si>
  <si>
    <t>01376</t>
  </si>
  <si>
    <t>1372</t>
  </si>
  <si>
    <t>01371</t>
  </si>
  <si>
    <t>CONSTRUCCIÓN DE UNA CELDA TRANSITORIA PARA LA DISPOSICIÓN FINAL DE RESIDUOS SÓLIDOS DEL MUNICIPIO DE ORITO - PUTUMAYO.</t>
  </si>
  <si>
    <t>LICITACIÓN PÚBLICA LP-SIM-005-2014</t>
  </si>
  <si>
    <t>SERVICIOS C&amp;C ORITO SAS/HELDER CEBALLOS SOLANO</t>
  </si>
  <si>
    <t xml:space="preserve">900,236,940 - 7 </t>
  </si>
  <si>
    <t>00395</t>
  </si>
  <si>
    <t>SGP AGUA POTABLE Y SANEAMIENTO BÁSICO</t>
  </si>
  <si>
    <t>00396</t>
  </si>
  <si>
    <t>2014-86-320-2886</t>
  </si>
  <si>
    <t>MEJORAMIENTO INFRAESTRUCTURA FÍSICA CER NUEVA ESPERANZA SEDE EL TOPACIO, MUNICIPIO DE ORITO -PUTUMAYO.</t>
  </si>
  <si>
    <t>CONSTRUCCIONES, DISTRIBUIDORA Y SUMINISTROS S.A.S/HUGO DE JESUS ORTEGA NOVOA</t>
  </si>
  <si>
    <t>00367</t>
  </si>
  <si>
    <t>SGP, EDUCACIÓN - CALIDAD</t>
  </si>
  <si>
    <t xml:space="preserve">SECRETARÍA DE INFRAESTRUCTURA </t>
  </si>
  <si>
    <r>
      <t xml:space="preserve">SELECCIÓN ABREVIADA </t>
    </r>
    <r>
      <rPr>
        <b/>
        <sz val="8"/>
        <rFont val="Arial"/>
        <family val="2"/>
      </rPr>
      <t>SA-SIM-004</t>
    </r>
    <r>
      <rPr>
        <sz val="8"/>
        <rFont val="Arial"/>
        <family val="2"/>
      </rPr>
      <t>-2014</t>
    </r>
  </si>
  <si>
    <t>2014-86-320-0004</t>
  </si>
  <si>
    <t>PAVIMENTACIÓN VIA CONTORNO PARQUE PRINCIPAL DEL MUNICIPIO DE ORITO - PUTUMAYO.</t>
  </si>
  <si>
    <t>LICITACIÓN P'UBLICA LP-SIM-009-2014</t>
  </si>
  <si>
    <t>INTEGRAL LTDA/HERVY QUINTERO</t>
  </si>
  <si>
    <t>846-003-313-3</t>
  </si>
  <si>
    <t>2312010206010102</t>
  </si>
  <si>
    <t>00583</t>
  </si>
  <si>
    <t>HASTA EL 31 DE DICIEMBRE 2014</t>
  </si>
  <si>
    <t>SISTEMA GENERAL DE REGALIAS S.G.R</t>
  </si>
  <si>
    <t>REHABILITACIÓN SISTEMA DE ACUEDUCTO INSPECCIÓN TESALIA , MUN CIPIO DE ORITO - PUTUMAYO.</t>
  </si>
  <si>
    <t>CONCURSO DE MERITOS CM-SIM-001-2014</t>
  </si>
  <si>
    <t>ALVARO HUMBERTO SANCHEZ CAÑON</t>
  </si>
  <si>
    <t>2312010202020101</t>
  </si>
  <si>
    <t>00290</t>
  </si>
  <si>
    <t>ING. HUMBERTO SANCHEZ CAÑON</t>
  </si>
  <si>
    <t>CONSTRUCCIÓN SOLUCIONES INDIVIDUALES SISTEMA DE AGUA DE LA VEREDA EL TRIUNFO, MPIO DE ORITO - PUTUMAYO.</t>
  </si>
  <si>
    <t>2312010202020201</t>
  </si>
  <si>
    <t>CONSTRUCCIÓN RESTAURANTE ESCOLAR I.E. CABILDO ALNAMAWAMI, MPIO DE ORITO -PUTUMAYO.</t>
  </si>
  <si>
    <t>CONSTRUCCIÓN RESTAURANTE ESCOLAR ALTO TEMBLÓN , MPIO DE ORITO -PUTUMAYO.</t>
  </si>
  <si>
    <t>CONSTRUCCIÓN UNIDADES SANITARIAS CENTRO EDUCATIVO UWADAWARRARA, MPIO DE ORITO-PMAYO.</t>
  </si>
  <si>
    <t>CONSTRUCCIÓN PATIO RECREATIVO I.E. CABILDO INDIGENA CAÑABRAVITA, MPIO DE ORITO -PUTUMAYO.</t>
  </si>
  <si>
    <t>CONSTRUCCIÓN CUBIERTA Y ALUMBRADO PATIO RECREATIVO INSTITUCIÓN  GUILLERMO LEON VALENCIA, MPIO DE ORITO -PUTUMAYO.</t>
  </si>
  <si>
    <t>CONSTRUCCIÓN CUBIERTAS PATIO RECREATIVO C.E.R. PALESTINA, VILLA DE LEYVA Y ESCUELA GUILLERMO VALENCIA, MPIO DE ORITO- PUTUMAYO.</t>
  </si>
  <si>
    <t>CONSTRUCCIÓN, MANTENIMIENTO Y ADECUACIÓN DE LA INFRAESTRUCTURA CASA INDIGENA AWA SEVILLA, MPIO DE ORITO -PUTUMAYO.</t>
  </si>
  <si>
    <t>CONSTRUCCIÓN, ADECUACIÓN Y MANTENIMIENTO DE INFRAESTRUCTURA ELÉCTRICA VEREDA EL CALDERO MPIO DE ORITO-PUTUMAYO.</t>
  </si>
  <si>
    <t>2312010203010101</t>
  </si>
  <si>
    <t>2312010203010102</t>
  </si>
  <si>
    <t>2312010203010103</t>
  </si>
  <si>
    <t>2312010203010104</t>
  </si>
  <si>
    <t>2312010203010105</t>
  </si>
  <si>
    <t>2312010203010106</t>
  </si>
  <si>
    <t>2312010204010101</t>
  </si>
  <si>
    <r>
      <t xml:space="preserve">CONTRATO DE OBRA No. </t>
    </r>
    <r>
      <rPr>
        <b/>
        <sz val="8"/>
        <rFont val="Arial"/>
        <family val="2"/>
      </rPr>
      <t>183</t>
    </r>
    <r>
      <rPr>
        <sz val="8"/>
        <rFont val="Arial"/>
        <family val="2"/>
      </rPr>
      <t>/2014</t>
    </r>
  </si>
  <si>
    <t>2014-86-320-2898</t>
  </si>
  <si>
    <t>230104030201</t>
  </si>
  <si>
    <t>240104010101</t>
  </si>
  <si>
    <t>01432</t>
  </si>
  <si>
    <t>01433</t>
  </si>
  <si>
    <t xml:space="preserve">SECRETARIA DE INFRAESTRUCTURA MUNICIPAL </t>
  </si>
  <si>
    <t>2014-86-320-0005</t>
  </si>
  <si>
    <t>CONSTRUCCIÓN DE UN PUENTE PEATONAL METÁLICO, DE 40 M DE LONGITUD, UBICADO EN LA VEREDA EL PALMAR, MUNICIPIO DE ORITO - DEPARTAMENTO DEL PUTUMAYO.</t>
  </si>
  <si>
    <t>LICITACIÓN PÚBLICA LP-SIM-008-2014</t>
  </si>
  <si>
    <t>HECTOR JULIO RIOS JOVEL</t>
  </si>
  <si>
    <t>12125383-7</t>
  </si>
  <si>
    <t>2312010206010104</t>
  </si>
  <si>
    <t>00581</t>
  </si>
  <si>
    <r>
      <t xml:space="preserve">COMUNICADO DE ACEPTACIÓN No. </t>
    </r>
    <r>
      <rPr>
        <b/>
        <sz val="8"/>
        <rFont val="Arial"/>
        <family val="2"/>
      </rPr>
      <t>184/2014</t>
    </r>
  </si>
  <si>
    <t>2014-86-320-2912</t>
  </si>
  <si>
    <t>MANTENIMIENTO UNIDAD SANITARIA IER PUERTO RICO, SEDE VILLA DE AGUA BLANCA MUNICIPIO DE ORITO - PUTUMAYO.</t>
  </si>
  <si>
    <r>
      <t>MINIMA CUANTIA SIM-MC-</t>
    </r>
    <r>
      <rPr>
        <b/>
        <sz val="8"/>
        <rFont val="Arial"/>
        <family val="2"/>
      </rPr>
      <t>040-2014</t>
    </r>
  </si>
  <si>
    <t xml:space="preserve">OBRAS ASOR S.A.S./WILLY ARNOLDO PINCHAO GUERRA </t>
  </si>
  <si>
    <t>S.G.P. EDUCACIÓN -CALIDAD</t>
  </si>
  <si>
    <t>2014-86-320-2917</t>
  </si>
  <si>
    <t>MEJORAMIENTO AULA ESCOLAR IER TESALIA SEDE ALTO SIMÓN BOLÍVAR, MUNICIPIO DE ORITO- PUTUMAYO.</t>
  </si>
  <si>
    <r>
      <t>MINIMA CUANTIA SIM-MC-</t>
    </r>
    <r>
      <rPr>
        <b/>
        <sz val="8"/>
        <rFont val="Arial"/>
        <family val="2"/>
      </rPr>
      <t>041-2014</t>
    </r>
  </si>
  <si>
    <t>JOSE ISAIAS MATURANA MOSQUERA</t>
  </si>
  <si>
    <t>18144604-2</t>
  </si>
  <si>
    <t>00476</t>
  </si>
  <si>
    <t>2014-86-320-2916</t>
  </si>
  <si>
    <t>MEJORAMIENTO UNIDAD SANITARIA CER TESALIA, SEDE SANTO TOMAS MUNICIPIO DE ORITO - PUTUMAYO.</t>
  </si>
  <si>
    <r>
      <t>MINIMA CUANTIA SIM-MC-</t>
    </r>
    <r>
      <rPr>
        <b/>
        <sz val="8"/>
        <rFont val="Arial"/>
        <family val="2"/>
      </rPr>
      <t>042-2014</t>
    </r>
  </si>
  <si>
    <t>CONSTRUCCINES Y SUMINISTROS MEJIA S.A.S/JULIO GENTIL MEJÍA PAEZ</t>
  </si>
  <si>
    <t>900733646-8</t>
  </si>
  <si>
    <t>00416</t>
  </si>
  <si>
    <r>
      <t xml:space="preserve">COMUNICADO DE ACEPTACIÓN No. </t>
    </r>
    <r>
      <rPr>
        <b/>
        <sz val="8"/>
        <rFont val="Arial"/>
        <family val="2"/>
      </rPr>
      <t>186</t>
    </r>
    <r>
      <rPr>
        <sz val="8"/>
        <rFont val="Arial"/>
        <family val="2"/>
      </rPr>
      <t>/2014</t>
    </r>
  </si>
  <si>
    <t>2014-86-320-2918</t>
  </si>
  <si>
    <t>MEJORAMIENTO INFRAESTRUCTURA EDUCATIVA CER NUEVA ESPERANZA, SEDE EL ROSAL MUNICIPIO DE ORITO - PUTUMAYO.</t>
  </si>
  <si>
    <r>
      <t>MINIMA CUANTIA SIM-MC-</t>
    </r>
    <r>
      <rPr>
        <b/>
        <sz val="8"/>
        <rFont val="Arial"/>
        <family val="2"/>
      </rPr>
      <t>043-2014</t>
    </r>
  </si>
  <si>
    <t>J&amp;P SERVICIOS S.A.S./OMAR ORLANDO JIMENEZ GOMEZ</t>
  </si>
  <si>
    <t>846000599-9</t>
  </si>
  <si>
    <t>00421</t>
  </si>
  <si>
    <t>2014-86-320-2923</t>
  </si>
  <si>
    <t>01606</t>
  </si>
  <si>
    <t>01607</t>
  </si>
  <si>
    <t xml:space="preserve">S.G.P. LIBRE INVERSIÓN -VIGENCIA ANTERIOR </t>
  </si>
  <si>
    <t xml:space="preserve">S.G.P. LIBRE DESTINACIÓN </t>
  </si>
  <si>
    <t>CONSTRUCCION SOLUCIONES INDIVIDUALES, SISTEMA DE CAPTACIÓN DE AGUA, VEREDA EL TRIUNFO MUNICIPIO DE ORITO -PUTUMAYO.</t>
  </si>
  <si>
    <t>LICITACIÓN PÚBLICA LP-SIM-004-2014</t>
  </si>
  <si>
    <t>LORY SANEY REYES ANGULO</t>
  </si>
  <si>
    <t>00287</t>
  </si>
  <si>
    <t>01436</t>
  </si>
  <si>
    <t>HASTA EL 31 DE DICIEMBRE DE 2014</t>
  </si>
  <si>
    <t>SISTEMA GENERAL DE REGALÍAS S.G.P.</t>
  </si>
  <si>
    <r>
      <t xml:space="preserve">CONTRATO DE INTERVENTORIA No. </t>
    </r>
    <r>
      <rPr>
        <b/>
        <sz val="8"/>
        <rFont val="Arial"/>
        <family val="2"/>
      </rPr>
      <t>182/2014</t>
    </r>
  </si>
  <si>
    <t>Ing. ALVARO HUMBERTO SANCHEZ CAÑON, CONTRATO No. 182/2014</t>
  </si>
  <si>
    <t xml:space="preserve">No. contrato </t>
  </si>
  <si>
    <t xml:space="preserve">ficha </t>
  </si>
  <si>
    <t xml:space="preserve">objeto </t>
  </si>
  <si>
    <t xml:space="preserve">clase </t>
  </si>
  <si>
    <t>contratista</t>
  </si>
  <si>
    <t xml:space="preserve">fecha de firma </t>
  </si>
  <si>
    <t>RP</t>
  </si>
  <si>
    <t xml:space="preserve">VALOR /INTERVENTORIA </t>
  </si>
  <si>
    <t>178/2014</t>
  </si>
  <si>
    <t xml:space="preserve">J&amp;P SERVICIOS SAS/OMAR JIMENEZ </t>
  </si>
  <si>
    <t>LICITACIÓN PUBLICA. LP-SIM-001-2014</t>
  </si>
  <si>
    <t xml:space="preserve">HERNANDO BARRIONUEVO OBANDO </t>
  </si>
  <si>
    <t>HASTA 31 DE DICIEMBRE DE 2014</t>
  </si>
  <si>
    <t>REHABILITACIÓN SISTEMA DE ACUEDUCTO DE LA INSPECCIÓN TESALIA DEL MUNICIPIO DE ORITO - PUTUMAYO</t>
  </si>
  <si>
    <t>900274210-0</t>
  </si>
  <si>
    <t>LICITACIÓN PUBLICA. LP-SIM-007-2014</t>
  </si>
  <si>
    <t xml:space="preserve">CONYSER SAS/LINA DISVEYGUERRON </t>
  </si>
  <si>
    <t>181/2014</t>
  </si>
  <si>
    <t>CONYSER SAS.</t>
  </si>
  <si>
    <t>170/2014</t>
  </si>
  <si>
    <t>180/2014</t>
  </si>
  <si>
    <t xml:space="preserve">HERNANDO BARRIO NUEVO OBANDO </t>
  </si>
  <si>
    <t>177/2014</t>
  </si>
  <si>
    <t>01620</t>
  </si>
  <si>
    <t>01624</t>
  </si>
  <si>
    <t>00288</t>
  </si>
  <si>
    <t>LICITACIÓN PUBLICA LP-SIM-002-2014</t>
  </si>
  <si>
    <t>CONSTRUCCIÓN CUBIERTA PATIO RECREATIVO ESCUELA GUILLERMO VALENCIA MUNICIPIO DE ORITO - PUTUMAYO.</t>
  </si>
  <si>
    <t>01619</t>
  </si>
  <si>
    <t>SISTEMA GENERAL DE REGALÍAS SGR</t>
  </si>
  <si>
    <t>2014-86-320-2922</t>
  </si>
  <si>
    <t>01047</t>
  </si>
  <si>
    <t>01628</t>
  </si>
  <si>
    <t>01625</t>
  </si>
  <si>
    <t>2014-86-320-2906</t>
  </si>
  <si>
    <t>MEJORAMIENTO SISTEMA ALCANTARILLADO  MIXTO SECTOR LAS PALMAS, MUNICIPIO DE ORITO - PUTUMAYO</t>
  </si>
  <si>
    <t>SELECCIÓN ABREVIADA SA-SIM-008-2014</t>
  </si>
  <si>
    <t>LUIS ALEXANDER PACINGA CORREA</t>
  </si>
  <si>
    <t>79607176-1</t>
  </si>
  <si>
    <t>230104020301</t>
  </si>
  <si>
    <t>00516</t>
  </si>
  <si>
    <t xml:space="preserve">S.G.P. AGUA POTABLE Y SANEAMIENTO BÁSICO </t>
  </si>
  <si>
    <t xml:space="preserve">SECRETARIA DE INFRAESTRUCTURA MPAL </t>
  </si>
  <si>
    <t>01632</t>
  </si>
  <si>
    <t>01629</t>
  </si>
  <si>
    <t>2014-86-320-2944</t>
  </si>
  <si>
    <t>MEJORAMIENTO CAMINO VEREDA DOS QUEBRADAS, MUNICIPIO DE ORITO - PUTUMAYO.</t>
  </si>
  <si>
    <t>MINIMA CUANTÍA SIM-MC052-2014</t>
  </si>
  <si>
    <t>CONSTRUCCIONES Y SUMINISTROS MEJIA S.A.S./JULIO GENTIL MEJIA PAEZ</t>
  </si>
  <si>
    <t>230204010102</t>
  </si>
  <si>
    <t>00754</t>
  </si>
  <si>
    <t>I.C.L.D. DIFERENTES A S.G.P. PROPOSITO GENERAL</t>
  </si>
  <si>
    <t>2014-86-320-2943</t>
  </si>
  <si>
    <t>MEJORAMIENTO CAMINO VEREDA LA SELVA MUNICIPIO DE ORITO - PUTUMAYO.</t>
  </si>
  <si>
    <t>MINIMA CUANTÍA SIM-MC053-2014</t>
  </si>
  <si>
    <t>230204010103</t>
  </si>
  <si>
    <t>00753</t>
  </si>
  <si>
    <t>MEJORAMIENTO CAMINO VEREDA SAN GERARDO  MUNICIPIO DE ORITO - PUTUMAYO.</t>
  </si>
  <si>
    <t>2014-86-320-2945</t>
  </si>
  <si>
    <t>MINIMA CUANTÍA SIM-MC054-2014</t>
  </si>
  <si>
    <t>230204010104</t>
  </si>
  <si>
    <t>00752</t>
  </si>
  <si>
    <t>2014-86-320-2914</t>
  </si>
  <si>
    <t>ADECUACIÓN INSTITUCIÓN EDUCATIVA SAN JOSE DE ORITO SEDE ORITO DOS, MUNICIPIO DE ORITO - PUTUMAYO</t>
  </si>
  <si>
    <t>MINIMA CUANTÍA SIM-MC055-2014</t>
  </si>
  <si>
    <t>SERVICIOS INTEGRALES Y CONSTRUCCIONES DE COLOMBIA S.A.S./CARLOS EDILSON OJEDA MUÑOZ</t>
  </si>
  <si>
    <t>900503066-1</t>
  </si>
  <si>
    <t>00543</t>
  </si>
  <si>
    <t>2013-86-320-0039</t>
  </si>
  <si>
    <t>00286</t>
  </si>
  <si>
    <t>01622</t>
  </si>
  <si>
    <t>00289</t>
  </si>
  <si>
    <t>01630</t>
  </si>
  <si>
    <t>01054</t>
  </si>
  <si>
    <r>
      <t xml:space="preserve">CONTRATO DE OBRA No. </t>
    </r>
    <r>
      <rPr>
        <b/>
        <sz val="8"/>
        <rFont val="Arial"/>
        <family val="2"/>
      </rPr>
      <t>***/2014</t>
    </r>
  </si>
  <si>
    <t>2013-86-320-2795</t>
  </si>
  <si>
    <t>SELECCIÓN ABREVIADA, SA-SIM-010-2014</t>
  </si>
  <si>
    <t xml:space="preserve">SERVIMAQO LTDA/CLAUDIA ASTRID OYOLA ACHIPIS  </t>
  </si>
  <si>
    <t>900,294,616-2</t>
  </si>
  <si>
    <t>CONTINUACIÓN CONSTRUCCIÓN DE BOX COULVERT BARRIO VILLA FLOR - EL JARDÍN DEL MUNICIPIO DE ORITO - DEPARTAMENTO DEL PUTUMAYO</t>
  </si>
  <si>
    <t>REPOSICIÓN ALCANTARILLADO SANITARIO SECTOR 417-339 PMAA BARRIO LA UNIÓN .</t>
  </si>
  <si>
    <t>230104020401</t>
  </si>
  <si>
    <t>2401010110010202</t>
  </si>
  <si>
    <t>00510</t>
  </si>
  <si>
    <t>00392</t>
  </si>
  <si>
    <t>10006</t>
  </si>
  <si>
    <t>S-G.P. AGUA POTABLE Y SANEAMIENTO BÁSICO.</t>
  </si>
  <si>
    <t>INGRESOS CORREINTES DE LIBER DESTINACIÓN -VIGENCIA ANTERIOR.</t>
  </si>
  <si>
    <t xml:space="preserve">CONSTRUCCIÓN CERRAMIENTO Y OBRAS COMPLEMENTARIAS DEL MATADERO MUNICIPIO DE ORITO - PUTUMAYO. </t>
  </si>
  <si>
    <t>SELECCIÓN ABREVIADA, SA-SIM-009-2014</t>
  </si>
  <si>
    <t>ANDRES FELIPE BUENDIA MARTINEZ</t>
  </si>
  <si>
    <t>2401010101010101</t>
  </si>
  <si>
    <t>00471</t>
  </si>
  <si>
    <t>2401010101010100</t>
  </si>
  <si>
    <t>INGRESOS CORRIENTES DE LIBRE DESTINACIÓN -VIGENCIA ANTERIOR</t>
  </si>
  <si>
    <t>CONTRATO DE OBRA No. ****/2014</t>
  </si>
  <si>
    <t>2014-86-320-0003</t>
  </si>
  <si>
    <t>CONSTRUCCIÓN PUENTE EN CONCRETO REFORZADO SOBRA LA QUEBRADA EL SABALO VIA DE ACCESO BARRIO LA LIBERTAD, MUNICIPIO DE ORITO - PUTUMAYO.</t>
  </si>
  <si>
    <t>LICITACIÓN PÚBLICA LP-SIM-011-2014</t>
  </si>
  <si>
    <t>JORGE REY PATIÑO S.A.S/JORGE REY PATIÑO</t>
  </si>
  <si>
    <t>900,022,396</t>
  </si>
  <si>
    <t>2312010206010103</t>
  </si>
  <si>
    <t>00582</t>
  </si>
  <si>
    <t>SISTEMA GENERAL DE REGALÍAS. SGR</t>
  </si>
  <si>
    <t>01631</t>
  </si>
  <si>
    <r>
      <t xml:space="preserve">COMUNICADO DE ACEPTACIÓN No. </t>
    </r>
    <r>
      <rPr>
        <b/>
        <sz val="8"/>
        <rFont val="Arial"/>
        <family val="2"/>
      </rPr>
      <t>217</t>
    </r>
    <r>
      <rPr>
        <sz val="8"/>
        <rFont val="Arial"/>
        <family val="2"/>
      </rPr>
      <t>/2014</t>
    </r>
  </si>
  <si>
    <r>
      <t xml:space="preserve">COMUNICADO DE ACEPTACIÓN No. </t>
    </r>
    <r>
      <rPr>
        <b/>
        <sz val="8"/>
        <rFont val="Arial"/>
        <family val="2"/>
      </rPr>
      <t>195/2014</t>
    </r>
  </si>
  <si>
    <t>2014-86-320-2876</t>
  </si>
  <si>
    <t>CONSTRUCCIÓN GRADERÍAS POLIDEPORTIVO BARRIO LAS PALMAS, MUNICIPIO DE ORITO - PUTUMAYO.</t>
  </si>
  <si>
    <t>MINIMA CUANTÍA. SIM-MC-047-2014</t>
  </si>
  <si>
    <t>00404</t>
  </si>
  <si>
    <t>01653</t>
  </si>
  <si>
    <t>INGRESOS CORRIENTES DE LIBRE DESTINACIÓN -VIGENCIAS ANTERIORES</t>
  </si>
  <si>
    <t>01654</t>
  </si>
  <si>
    <r>
      <t xml:space="preserve">COMUNICADO DE ACEPTACIÓN No. </t>
    </r>
    <r>
      <rPr>
        <b/>
        <sz val="8"/>
        <rFont val="Arial"/>
        <family val="2"/>
      </rPr>
      <t>216</t>
    </r>
    <r>
      <rPr>
        <sz val="8"/>
        <rFont val="Arial"/>
        <family val="2"/>
      </rPr>
      <t>/2014</t>
    </r>
  </si>
  <si>
    <r>
      <t xml:space="preserve">COMUNICADO DE ACEPTACIÓN No. </t>
    </r>
    <r>
      <rPr>
        <b/>
        <sz val="8"/>
        <rFont val="Arial"/>
        <family val="2"/>
      </rPr>
      <t>218</t>
    </r>
    <r>
      <rPr>
        <sz val="8"/>
        <rFont val="Arial"/>
        <family val="2"/>
      </rPr>
      <t>/2014</t>
    </r>
  </si>
  <si>
    <r>
      <t>COMUNICADO DE ACEPTACIÓN No.</t>
    </r>
    <r>
      <rPr>
        <b/>
        <sz val="8"/>
        <rFont val="Arial"/>
        <family val="2"/>
      </rPr>
      <t>219</t>
    </r>
    <r>
      <rPr>
        <sz val="8"/>
        <rFont val="Arial"/>
        <family val="2"/>
      </rPr>
      <t>/2014</t>
    </r>
  </si>
  <si>
    <t>01623</t>
  </si>
  <si>
    <t>CONSTRUCCIÓN CUBIERTAS PATIOS RECREATIVOS DEL C.E.R. PALESTINA, VILLA DE LEYVA  MUNICIPIO DE ORITO - PUTUMAYO.</t>
  </si>
  <si>
    <t>01702</t>
  </si>
  <si>
    <t>01699</t>
  </si>
  <si>
    <t>01701</t>
  </si>
  <si>
    <t>01703</t>
  </si>
  <si>
    <t>2013863200038</t>
  </si>
  <si>
    <t>2013863200037</t>
  </si>
  <si>
    <t>PALESTINA</t>
  </si>
  <si>
    <t>VILLA DE LEYVA</t>
  </si>
  <si>
    <t xml:space="preserve">GUILLERMO VALENCIA </t>
  </si>
  <si>
    <t>2014-86-320-2942</t>
  </si>
  <si>
    <t>ADECUACIÓN PUENTE COLGANTE VIA A RESGUARDO LA CRISTALINA MUNICIPIO DE ORITO -PUTUMAYO.</t>
  </si>
  <si>
    <t>MINIMA CUANTÍA SIM.MC-058-2014</t>
  </si>
  <si>
    <t>24010601010106</t>
  </si>
  <si>
    <t>00411</t>
  </si>
  <si>
    <t>30009</t>
  </si>
  <si>
    <t>S.G.P. LIBRE DESTINACIÓN -VIGENCIAS ANTERIORES</t>
  </si>
  <si>
    <t>CONSTRUCCIÓN GRADERIA BARRIO LA ESPERANZA, MUNICIPIO DE ORITO - PUTUMAYO</t>
  </si>
  <si>
    <t>MINIMA CUANTÍA SIM.MC-059-2014</t>
  </si>
  <si>
    <t>230210010102</t>
  </si>
  <si>
    <t>00745</t>
  </si>
  <si>
    <t>20001</t>
  </si>
  <si>
    <t>CONSTRUCCIÓN PISTA DE PATINAJE MUNICIPIO DE ORITO-PUTUMAYO.</t>
  </si>
  <si>
    <t>CONCURSO DE MERITOS No. 002-2014</t>
  </si>
  <si>
    <t>CONSTRUCCIÓN ALCANTARILLADO PLUVIAL CALLE 10 ENTRE CALLE 2 1A, MUNICIPIO DE ORITO - PUTUMAYO</t>
  </si>
  <si>
    <t>CONSTRUCCIÓN SEGUNDA ETAPA INTERNADO Y AMPLIACIÓN COMEDOR ESCOLAR SIBERIA MUNICIPIO DE ORITO - PUTUMAYO.</t>
  </si>
  <si>
    <t>CONSTRUCCIÓN PUENTE DE CONCRETO REFORZADO SOBRE QUEBRADA EL SABALO, MUNICIPIO DE ORITO - PUTUMAYO.</t>
  </si>
  <si>
    <t>CONSTRUCCIÓN PUENTE PEATONAL METÁLICO DE 40MTS VEREDA EL PALMAR, MUNICIPIO DE ORITO -PUTUMAYO.</t>
  </si>
  <si>
    <t>CONSTRUCCIÓN PUENTE EN CONCRETO REFORZADO QUEBRADA LA DANTA, MUNICIPIO DE ORITO - PUTUMAYO.</t>
  </si>
  <si>
    <t xml:space="preserve">CARLOS ALEJANDRO BUCHELI </t>
  </si>
  <si>
    <t>2312010201020101</t>
  </si>
  <si>
    <t>00588</t>
  </si>
  <si>
    <t>2312010202020202</t>
  </si>
  <si>
    <t>2312010203010107</t>
  </si>
  <si>
    <t>2312010206010105</t>
  </si>
  <si>
    <t>CARLOS ALEJANDRO BUCHELI, CONTRATO INTERVENTORIA 247/2014</t>
  </si>
  <si>
    <t>2014-86-320-2968</t>
  </si>
  <si>
    <t>ADECUACIÓN MEJORAMIENTO ESCENARIO DEPORTIVO ESTADIO MUNICIPAL, MUNICIPIO DE ORITO-PUTUMAYO</t>
  </si>
  <si>
    <t>MINIMA CUANTÍA SIM.MC-062-2014</t>
  </si>
  <si>
    <t xml:space="preserve">CONSTRUCCIONES, DISTRIBUIDORA Y SUMINISTRO ORITO S.A.S./HUGO ORTEGA </t>
  </si>
  <si>
    <t>00615</t>
  </si>
  <si>
    <t xml:space="preserve">INGRESOS CORRIENTES DE LIBRE DESTINACIÓN -VIGENCIAS ANTERIORES </t>
  </si>
  <si>
    <t>2014-86-320-2969</t>
  </si>
  <si>
    <t>MEJORAMIENTO INFRAESTRUCTURA FISICA PARQUE DEL BARRIO LA PISCINA, MUNICIPIO DE ORITO - PUTUMAYO.</t>
  </si>
  <si>
    <t>MINIMA CUANTÍA SIM.MC-064-2014</t>
  </si>
  <si>
    <t>2401010107010101</t>
  </si>
  <si>
    <t>00406</t>
  </si>
  <si>
    <t xml:space="preserve">ING. CARLOS ALEJANDRO BUCHELI. CONTRATO No. 247/2014 </t>
  </si>
  <si>
    <r>
      <t xml:space="preserve">COMUNICADO DE ACEPTACIÓN </t>
    </r>
    <r>
      <rPr>
        <b/>
        <sz val="7"/>
        <rFont val="Arial"/>
        <family val="2"/>
      </rPr>
      <t>No. ******</t>
    </r>
  </si>
  <si>
    <r>
      <t xml:space="preserve">COMUNICADO DE ACEPTACIÓN No. </t>
    </r>
    <r>
      <rPr>
        <b/>
        <sz val="7"/>
        <rFont val="Arial"/>
        <family val="2"/>
      </rPr>
      <t>******/2014</t>
    </r>
  </si>
  <si>
    <r>
      <t xml:space="preserve">COMUNICADO DE ACEPTACIÓN No. </t>
    </r>
    <r>
      <rPr>
        <b/>
        <sz val="8"/>
        <rFont val="Arial"/>
        <family val="2"/>
      </rPr>
      <t>259/2014</t>
    </r>
  </si>
  <si>
    <r>
      <t xml:space="preserve">COMUNICADO DE ACEPTACIÓN No. </t>
    </r>
    <r>
      <rPr>
        <b/>
        <sz val="7"/>
        <rFont val="Arial"/>
        <family val="2"/>
      </rPr>
      <t>184/2014</t>
    </r>
  </si>
  <si>
    <r>
      <t xml:space="preserve">COMUNICADO DE ACEPTACIÓN No. </t>
    </r>
    <r>
      <rPr>
        <b/>
        <sz val="7"/>
        <rFont val="Arial"/>
        <family val="2"/>
      </rPr>
      <t>185/2014</t>
    </r>
  </si>
  <si>
    <r>
      <t xml:space="preserve">COMUNICADO DE ACEPTACIÓN No. </t>
    </r>
    <r>
      <rPr>
        <b/>
        <sz val="7"/>
        <rFont val="Arial"/>
        <family val="2"/>
      </rPr>
      <t>186</t>
    </r>
    <r>
      <rPr>
        <sz val="7"/>
        <rFont val="Arial"/>
        <family val="2"/>
      </rPr>
      <t>/2014</t>
    </r>
  </si>
  <si>
    <r>
      <t xml:space="preserve">COMUNICADO DE ACEPTACIÓN No. </t>
    </r>
    <r>
      <rPr>
        <b/>
        <sz val="7"/>
        <rFont val="Arial"/>
        <family val="2"/>
      </rPr>
      <t>187</t>
    </r>
    <r>
      <rPr>
        <sz val="7"/>
        <rFont val="Arial"/>
        <family val="2"/>
      </rPr>
      <t>/2014</t>
    </r>
  </si>
  <si>
    <r>
      <t xml:space="preserve">COMUNICADO DE ACEPTACIÓN No. </t>
    </r>
    <r>
      <rPr>
        <b/>
        <sz val="7"/>
        <rFont val="Arial"/>
        <family val="2"/>
      </rPr>
      <t>195/2014</t>
    </r>
  </si>
  <si>
    <r>
      <t xml:space="preserve">CONTRATO DE OBRA No. </t>
    </r>
    <r>
      <rPr>
        <b/>
        <sz val="7"/>
        <rFont val="Arial"/>
        <family val="2"/>
      </rPr>
      <t>196</t>
    </r>
    <r>
      <rPr>
        <sz val="7"/>
        <rFont val="Arial"/>
        <family val="2"/>
      </rPr>
      <t>/2014</t>
    </r>
  </si>
  <si>
    <r>
      <t xml:space="preserve">COMUNICADO DE ACEPTACIÓN No. </t>
    </r>
    <r>
      <rPr>
        <b/>
        <sz val="7"/>
        <rFont val="Arial"/>
        <family val="2"/>
      </rPr>
      <t>216</t>
    </r>
    <r>
      <rPr>
        <sz val="7"/>
        <rFont val="Arial"/>
        <family val="2"/>
      </rPr>
      <t>/2014</t>
    </r>
  </si>
  <si>
    <r>
      <t xml:space="preserve">COMUNICADO DE ACEPTACIÓN No. </t>
    </r>
    <r>
      <rPr>
        <b/>
        <sz val="7"/>
        <rFont val="Arial"/>
        <family val="2"/>
      </rPr>
      <t>217</t>
    </r>
    <r>
      <rPr>
        <sz val="7"/>
        <rFont val="Arial"/>
        <family val="2"/>
      </rPr>
      <t>/2014</t>
    </r>
  </si>
  <si>
    <r>
      <t xml:space="preserve">COMUNICADO DE ACEPTACIÓN No. </t>
    </r>
    <r>
      <rPr>
        <b/>
        <sz val="7"/>
        <rFont val="Arial"/>
        <family val="2"/>
      </rPr>
      <t>218</t>
    </r>
    <r>
      <rPr>
        <sz val="7"/>
        <rFont val="Arial"/>
        <family val="2"/>
      </rPr>
      <t>/2014</t>
    </r>
  </si>
  <si>
    <r>
      <t>COMUNICADO DE ACEPTACIÓN No.</t>
    </r>
    <r>
      <rPr>
        <b/>
        <sz val="7"/>
        <rFont val="Arial"/>
        <family val="2"/>
      </rPr>
      <t>219</t>
    </r>
    <r>
      <rPr>
        <sz val="7"/>
        <rFont val="Arial"/>
        <family val="2"/>
      </rPr>
      <t>/2014</t>
    </r>
  </si>
  <si>
    <r>
      <t xml:space="preserve">COMUNICADO DE ACEPTACIÓN </t>
    </r>
    <r>
      <rPr>
        <b/>
        <sz val="7"/>
        <rFont val="Arial"/>
        <family val="2"/>
      </rPr>
      <t>No. 252/2014</t>
    </r>
  </si>
  <si>
    <r>
      <t xml:space="preserve">COMUNICADO DE ACEPTACIÓN No. </t>
    </r>
    <r>
      <rPr>
        <b/>
        <sz val="7"/>
        <rFont val="Arial"/>
        <family val="2"/>
      </rPr>
      <t>253/2014</t>
    </r>
  </si>
  <si>
    <r>
      <t xml:space="preserve">COMUNICADO DE ACEPTACIÓN No. </t>
    </r>
    <r>
      <rPr>
        <b/>
        <sz val="7"/>
        <rFont val="Arial"/>
        <family val="2"/>
      </rPr>
      <t>259/2014</t>
    </r>
  </si>
  <si>
    <r>
      <t>COMUNICADO DE ACEPTACIÓN No.</t>
    </r>
    <r>
      <rPr>
        <b/>
        <sz val="7"/>
        <rFont val="Arial"/>
        <family val="2"/>
      </rPr>
      <t xml:space="preserve"> 262/2014</t>
    </r>
  </si>
  <si>
    <t>,</t>
  </si>
  <si>
    <t>CONSTRUCCIÓN ALCANTARILLADO PLUVIAL SECTOR SIMÓN BOLÍVAR DEL MUNICIPIO DE ORITO - PUTUMAYO.</t>
  </si>
  <si>
    <t>SELECCIÓN ABREVIADA SA-SIM-018-2014</t>
  </si>
  <si>
    <t>2312010202010202</t>
  </si>
  <si>
    <t>00585</t>
  </si>
  <si>
    <t>CONTRATO DE OBRA No. ******/2014</t>
  </si>
  <si>
    <t>OPTIMIZACIÓN BOCATOMA VEREDA SIMÓN  BOLIVAR MUNICIPIO DE ORITO - PUTUMAYO</t>
  </si>
  <si>
    <t>230104010201</t>
  </si>
  <si>
    <t>2014-86-320-2873</t>
  </si>
  <si>
    <t>CONTINUACIÓN CONSTRUCCIÓN ALCANTARILLADO SANITARIO BARRIO LA PISCINA DEL MUNICIPIO DE ORITO -PUTUMAYO</t>
  </si>
  <si>
    <t>SELECCIÓN ABREVIADA SA-SIM-019-2014</t>
  </si>
  <si>
    <t>SELECCIÓN ABREVIADA SA-SIM-020-2014</t>
  </si>
  <si>
    <t>2401010110010203</t>
  </si>
  <si>
    <t>00407</t>
  </si>
  <si>
    <t>INGRESOS CORRIENTES DE LIBRE DESTINACIÓN -VIG. ANTERIORES</t>
  </si>
  <si>
    <t>MANTENIMIENTO DEL BANCO DE MAQUINARIA PARA ADELANTAR EL MANTENIMIENTO DE LAS VIAS URBANAS Y RURALES DEL MUNICIPIO DE ORITO - PUTUMAYO</t>
  </si>
  <si>
    <t>0517</t>
  </si>
  <si>
    <t>INGRESOS CORRIENTES DE LIBRE DESTINACIÓN -VIG. ANTERIOR</t>
  </si>
  <si>
    <t>SELECCIÓN ABREVIADA SA-SIM-013-2014</t>
  </si>
  <si>
    <t>00518</t>
  </si>
  <si>
    <t>2014-86-320-2880</t>
  </si>
  <si>
    <t>MEJORAMIENTO AL SISTEMA DE ACUEDUCTO MUNICIPAL RED ALTERNA, ZONA NOR-ORIENTE DEL MUNICIPIO DE ORITO -PUTUMAYO</t>
  </si>
  <si>
    <t>SELECCIÓN ABREVIADA SA-SIM-014-2014</t>
  </si>
  <si>
    <t>00397</t>
  </si>
  <si>
    <t>2013-86-3202855</t>
  </si>
  <si>
    <t>MEJORAMIENTO Y RECONSTRUCCIÓN DE POZOS DE INSPECCIÓN SANITARIOS Y SUMIDEROS DE AGUAS LLUVIAS EN EL CASCO URBANO DEL MUNICIPIO DE ORITO - PUTUMAYO.</t>
  </si>
  <si>
    <t>00399</t>
  </si>
  <si>
    <t>SELECCIÓN ABREVIADA SA-SIM-015-2014</t>
  </si>
  <si>
    <t>00398</t>
  </si>
  <si>
    <t>01924</t>
  </si>
  <si>
    <t>01913</t>
  </si>
  <si>
    <t>01914</t>
  </si>
  <si>
    <t xml:space="preserve">ICLD DIFERENTES A S.G.P. PROPOSITO GRAL </t>
  </si>
  <si>
    <t>01926</t>
  </si>
  <si>
    <t>01927</t>
  </si>
  <si>
    <t>01919</t>
  </si>
  <si>
    <t>2014-86-320-0007</t>
  </si>
  <si>
    <t>2014-86-320-0002</t>
  </si>
  <si>
    <t>2014-86-320-0006</t>
  </si>
  <si>
    <t>01254</t>
  </si>
  <si>
    <t>01255</t>
  </si>
  <si>
    <t>01268</t>
  </si>
  <si>
    <t>01950</t>
  </si>
  <si>
    <t>01938</t>
  </si>
  <si>
    <t>2014-86-320-2952</t>
  </si>
  <si>
    <t>COFINANCIACIÓN MEJORAMIENTO DE CAMINO PARA LA COMUNIDAD DEL VALLE DE LAS PALMERAS, MEDIANTE SUMINISTRO DE MATERIALES DE CONSTRUCCIÓN EN EL MUNICIPIO DE ORITO - PUTUMAYO.</t>
  </si>
  <si>
    <t>SELECCIÓN ABREVIADA SA-SIM-021-2014</t>
  </si>
  <si>
    <t>24010601010101</t>
  </si>
  <si>
    <t>00486</t>
  </si>
  <si>
    <t>00825</t>
  </si>
  <si>
    <t>CONSTRUCCIÓN PISTA DE PATINAJE, MUNICIPIO DE ORITO - PUTUMAYO</t>
  </si>
  <si>
    <t>LICITACIÓN PÚBLICA, LP-SIM-010-2014</t>
  </si>
  <si>
    <t>JORGE REY PATIÑO SAS/JORGE REY PATIÑO</t>
  </si>
  <si>
    <t>900,022,396-0</t>
  </si>
  <si>
    <t>00586</t>
  </si>
  <si>
    <t>01949</t>
  </si>
  <si>
    <t>SISTEMA GENERAL DE REGALIAS S.G.R.</t>
  </si>
  <si>
    <t>CARLOS ALEJANDRO BUCHELI CONTRATO No. 247/2014</t>
  </si>
  <si>
    <t>2014-86-3200001</t>
  </si>
  <si>
    <r>
      <t xml:space="preserve">COMUNICADO DE ACEPTACIÓN No. </t>
    </r>
    <r>
      <rPr>
        <b/>
        <sz val="8"/>
        <rFont val="Arial"/>
        <family val="2"/>
      </rPr>
      <t>270/2014</t>
    </r>
  </si>
  <si>
    <t>2014-86-320-2976</t>
  </si>
  <si>
    <t>SUMINISTRO DE MATERIALES PARA EL MEJORAMIENTO POLIDEPORTIVO DEL BARRIO LAS ROSAS, MUNICIPIO DE ORITO - PUTUMAYO.</t>
  </si>
  <si>
    <t>MINIMA CUANTÍA SIM.MC-069-2014</t>
  </si>
  <si>
    <t xml:space="preserve">DICON LTDA/MARGARITA DEL CARMEN MENA CHARÁ </t>
  </si>
  <si>
    <t>230210010101</t>
  </si>
  <si>
    <t>00746</t>
  </si>
  <si>
    <t>01968</t>
  </si>
  <si>
    <t xml:space="preserve">INGRESOS CORREINTES DE LIBRE DESTINACIÓN DIFERENTES A S.G.P. PRÓPOSITO GENERAL </t>
  </si>
  <si>
    <t>2014-86-320-2964</t>
  </si>
  <si>
    <t>SUMINISTRO DE MATERIALES PARA EL MEJORAMIENTO PATIO RECREATIVO ESCUELA VEREDA CHURUYACO,  MUNICIPIO DE ORITO - PUTUMAYO.</t>
  </si>
  <si>
    <t>MINIMA CUANTÍA SIM.MC-068-2014</t>
  </si>
  <si>
    <t>230207010201</t>
  </si>
  <si>
    <t>00751</t>
  </si>
  <si>
    <t>01962</t>
  </si>
  <si>
    <t>RELACIÓN DE CONVENIOS</t>
  </si>
  <si>
    <t>2013-86-320-2755</t>
  </si>
  <si>
    <t>CONTINUACIÓN DE LA CONSTRUCCIÓN RELLENO SANITARIO VEREDA SANTA ISABEL, MUNICPIO DE ORITO - PUTUMAYO</t>
  </si>
  <si>
    <t>CONTRATACIÓN DIRECTA</t>
  </si>
  <si>
    <t xml:space="preserve">EMPORITO E.S.P. </t>
  </si>
  <si>
    <t>846,000,381-0</t>
  </si>
  <si>
    <t>00485</t>
  </si>
  <si>
    <t>01401</t>
  </si>
  <si>
    <r>
      <t xml:space="preserve">CONVENIO INTERADMINISTRATIVO No </t>
    </r>
    <r>
      <rPr>
        <b/>
        <sz val="8"/>
        <rFont val="Arial"/>
        <family val="2"/>
      </rPr>
      <t>164/2014</t>
    </r>
  </si>
  <si>
    <t xml:space="preserve">contrato No, </t>
  </si>
  <si>
    <t>proceso</t>
  </si>
  <si>
    <t xml:space="preserve">contratista </t>
  </si>
  <si>
    <t xml:space="preserve">inicio </t>
  </si>
  <si>
    <t>ADECUACIÓN INFRAESTRUCTURA FISICA COLISEO MUNICIPAL</t>
  </si>
  <si>
    <t>CONSTRUCCIÓN CUBIERTA PATIO RECREATIVO SEDE LUCITANIA CHURUYACO</t>
  </si>
  <si>
    <t>TERMINACIÓN POLIDEPORTIVO SEDE EL CALDERO</t>
  </si>
  <si>
    <t>CONSTRUCCIÓN UNIDAD SANITARIA CER EL YARUMO SEDE SANTA ROSA EL 35</t>
  </si>
  <si>
    <t xml:space="preserve">CONSTRUCCIÓN CERRAMIENTO CER NUEVA ESPERANZA SEDE CENTRAL </t>
  </si>
  <si>
    <t xml:space="preserve">TERMINACIÓN AULA ESCOLAR CER ALTAMIRA SEDE PRINCIPAL </t>
  </si>
  <si>
    <t xml:space="preserve">TERMINACIÓN CERRAMIENTO CER YARUMO SEDE SAN ANDRES </t>
  </si>
  <si>
    <t>CONSTRUCCIÓN GRADERIAS PATIO RECREATIVO SAN VICENTE DEL LUZÓN MPIO DE ORITO DEPARTAMENTO DEL PUTUMAYO.</t>
  </si>
  <si>
    <t>LICITACIÓN PUBLICA  LP-SIM-005-2013</t>
  </si>
  <si>
    <t>JORGE REY PATIÑO S.A.S./JORGE REY PATIÑO</t>
  </si>
  <si>
    <t>CONTRATO DE OBRA No. 362/2013</t>
  </si>
  <si>
    <t>contrato de interventoria 290/2012</t>
  </si>
  <si>
    <t xml:space="preserve">concurso de meritos </t>
  </si>
  <si>
    <t xml:space="preserve">INTERVENTORIA TECNICA, ADMINISTRATIVA Y FINANCIERA  PARA LOS PROYECTOS: 1. MEJORAMIENTO DE LA INFRAESTRUCTURA FISICA DE: MEJORAMIENTO INFRAESTRUCTURA FISICA CER TESALIA SEDE PRINCIPAL, MEJORAMIENTO INFRAESTRUCTURA ZONA PATIOS Y AULA DE 
INFORMATICA LUIS CARLOS GALÁN, MEJORAMIENTO CUBIERTA AULAS SEDE EL PARAÍSO, MEJORAMIENTO INFRAESTRUCTURA FÍSICA CER TESALIA SEDE EL TRIUNFO, MEJORAMIENTO INFRAESTRUCTURA FISICA IESAN JOSE DE ORITO SEDE ORITO DOS, MANTENIMIENTO EN PINTURA SEDES DEL CER SILVANIA, MEJORAMIENTO INFRAESTRUCTURA TERCER PISO INSTITUCIÓN EDUCATIVA GABRIELA MISTRAL, CONSTRUCCIÓN TRES AULAS ESCOLARES SEDE ORITO DOS INSTITUCIÓN EDUCATIVA SAN JOSE DE ORITO, CONSTRUCCIÓN TRES AULAS ESCOLARES INSTITUCIÓN EDUCATIVA SAN JOSE DE ORITO, TERMINACIÓN AULAS SEGUNDO PISO NIVEL CER SILVANIA, UNIDAD SANITARIA CER SILVANIA, TERMINACIÓN CERRAMIENTO ESCOLAR CER LIBANO, TERMINACIÓN AULA ESCOLAR IER FRANCISCO JOSE DE CALDAS –VEREDA SIBERIA, TERMINACIÓN Y MEJORAMIENTO RESTAURANTE ESCOLAR SEDE NUEVA ESPERANZA, TERMINACIÓN RESTAURANTE SAN JOSE DEL GUAMUÉZ, TERMINACIÓN RESTAURANTE ESCOLAR SEDE LA CRISTALINA, TERMINACIÓN RESTAURANTE ESCOLAR SEDE GUILLERMO LEON VALENCIA, MEJORAMIENTO AULAS SEDE CRISTO REY IE JORGE ELIECER GAITÁN, MEJORAMIENTO INFRAESTRUCTURA FÍSICA SEDE NUEVA COLOMBIA, MANTENIMIENTO EN PINTURA CER SAN JUAN VIDES, TERMINACIÓN AULA SIMÓN BOLÍVAR, CONSTRUCCIÓN GRADERÍAS Y ALUMBRADO PATIO RECREATIVO VEREDA EL LÍBANO, MUNICIPIO DE ORITO DEPARTAMENTO DEL PUTUMAYO. 2. PAVIMENTACIÓN EN CONCRETO RÍGIDO CRA 10 ENTRE CALLE 8 Y 9 BARRIOS MARCO FIDEL SUAREZ Y VILLA CAROLINA MUNICIPIO DE ORITO DEPARTAMENTO DEL PUTUMAYO. 3. PAVIMENTACIÓN EN CONCRETO RIGIDO IX ETAPA AVENIDA PRINCIPAL MUNICIPIO DE ORITO. 4. CONSTRUCCIÓN PLAZA DE FERIAS DEL MUNICIPIO DE ORITO DEPARTAMENTO DEL PUTUMAYO. 5. CONSTRUCCIÓN CUBIERTA PATIO RECREATIVO DE LAS SEDES EDUCATIVAS VEREDA SAN JUAN DE LAS PALMERAS Y VEREDA LAS ACACIAS DEL MUNICIPIO DE ORITO DEPARTAMENTO DEL PUTUMAYO. 6. CONSTRUCCIÓN ANDENES AVENIDA PRINCIPAL MUNICIPIO DE ORITO
</t>
  </si>
  <si>
    <t>PAVIMENTACIÓN EN CONCRETO RÍGIDO VÍA CONTORNO PARQUE PRINCIPAL, MUNICIPIO DE ORITO -PUTUMAYO.</t>
  </si>
  <si>
    <t>01445</t>
  </si>
  <si>
    <t>01421</t>
  </si>
  <si>
    <t>01420</t>
  </si>
  <si>
    <t>2014-86-320-2899</t>
  </si>
  <si>
    <t>00393</t>
  </si>
  <si>
    <t>02174</t>
  </si>
  <si>
    <t xml:space="preserve">S.G.P AGUA POTABLE Y SANEAMIENTO BÁSICO </t>
  </si>
  <si>
    <t>OPTIMIZACIÓN BOCATOMA VEREDA MONSERRATE, MUNICIPIO DE ORITO -PUTUMAYO</t>
  </si>
  <si>
    <t>SELECCIÓN ABREVIADA SA-SIM-017-2014</t>
  </si>
  <si>
    <t>PAVIMENTACIÓN EN CONCRETO RIGIDO DE LA CARRERA 2B, 28 DE MAYO DEL MUNICIPIO DE ORITO -PUTUMAYO</t>
  </si>
  <si>
    <t>LICITACIÓN PÚBLICA LP-SIM-014-2014</t>
  </si>
  <si>
    <t>2401210102010101</t>
  </si>
  <si>
    <t>02177</t>
  </si>
  <si>
    <t>30021</t>
  </si>
  <si>
    <t>31 DE DICIEMBRE DE 2014</t>
  </si>
  <si>
    <t>RECURSOS DEL CREDITO BANCO DE BOGOTÁ VIG.</t>
  </si>
  <si>
    <t>02195</t>
  </si>
  <si>
    <t>02196</t>
  </si>
  <si>
    <r>
      <t xml:space="preserve">CONTRATO DE OBRA No. </t>
    </r>
    <r>
      <rPr>
        <b/>
        <sz val="8"/>
        <rFont val="Arial"/>
        <family val="2"/>
      </rPr>
      <t>321/2</t>
    </r>
    <r>
      <rPr>
        <sz val="8"/>
        <rFont val="Arial"/>
        <family val="2"/>
      </rPr>
      <t>014</t>
    </r>
  </si>
  <si>
    <t>01081</t>
  </si>
  <si>
    <t>01731</t>
  </si>
  <si>
    <t>01214</t>
  </si>
  <si>
    <t>01220</t>
  </si>
  <si>
    <t>01458</t>
  </si>
  <si>
    <t>01468</t>
  </si>
  <si>
    <t>01469</t>
  </si>
  <si>
    <t>INTEGRAL LTDA/HERBY QUINTERO MENDOZA</t>
  </si>
  <si>
    <t>846,003,313-3</t>
  </si>
  <si>
    <t>02194</t>
  </si>
  <si>
    <t>2014-86-320-2872</t>
  </si>
  <si>
    <t>01143</t>
  </si>
  <si>
    <t>01506</t>
  </si>
  <si>
    <t>MEJORAMIENTO CAMINO TESALIA - CAMPO ALEGRE, MUNICIPIO DE ORITO - PUTUMAYO</t>
  </si>
  <si>
    <t>MINIMA CUANTÍA SIM-MC-083-2014</t>
  </si>
  <si>
    <t>230204010106</t>
  </si>
  <si>
    <t>00985</t>
  </si>
  <si>
    <t>REHABILITACIÓN BOCATOMA ACUEDUCTO VEREDA CHURUYACO, MUNICIPIO DE ORITO -PUTUMAYO</t>
  </si>
  <si>
    <t>MINIMA CUANTÍA SIM-MC-084-2014</t>
  </si>
  <si>
    <t>230208020201</t>
  </si>
  <si>
    <t>00747</t>
  </si>
  <si>
    <t>DICON LTDA/MARGARITA DEL CARMEN MENA CHARÁ</t>
  </si>
  <si>
    <t>900,120,447-7</t>
  </si>
  <si>
    <t>02245</t>
  </si>
  <si>
    <t>DESIERTA</t>
  </si>
  <si>
    <r>
      <t xml:space="preserve">CONTRATO DE OBRA No. </t>
    </r>
    <r>
      <rPr>
        <b/>
        <sz val="8"/>
        <rFont val="Arial"/>
        <family val="2"/>
      </rPr>
      <t>320/2014</t>
    </r>
  </si>
  <si>
    <t xml:space="preserve">SERVILLANTAS DEL SUR/LUIS ARBEL OSORIO ROJAS </t>
  </si>
  <si>
    <t>96353959-1</t>
  </si>
  <si>
    <t>02175</t>
  </si>
  <si>
    <t>02176</t>
  </si>
  <si>
    <t>Ing. CARLOS ALEJANDRO BUCHELI, CONTRATO DE OBRA No. 247/2014</t>
  </si>
  <si>
    <t>01511</t>
  </si>
  <si>
    <t>CONSTRUCCIÓN SISTEMA SANITARIO, TERMINACIÓN PLANTA DE TRATAMIENTO DE AGUAS RESIDUALES  VEREDA EL PARAÍSO, BUENO SAIRES Y URBANIZACIÓN SAN GABRIEL EL 20, DEL MUNICIPIO DE ORITO - PUTUMAYO.</t>
  </si>
  <si>
    <t>LICITACIÓN PÚBLICA LP-SIM-012-2014</t>
  </si>
  <si>
    <t>230104020201</t>
  </si>
  <si>
    <t>00687</t>
  </si>
  <si>
    <t>CONSTRUCCIÓN PUENTE DE CONCRETO REFORZADO SOBRE LA  QUEBRADA LA DANTA BARRIO VILLA FLOR, MUNICIPIO DE ORITO -PUTUMAYO.</t>
  </si>
  <si>
    <t>LICITACIÓN PÚBLICA LP-SIM-015-2014</t>
  </si>
  <si>
    <t>SERVICIOS INTEGRALES ORITO SIO/JOHN JAIRO BURBANO A.</t>
  </si>
  <si>
    <t>76,316,022-6</t>
  </si>
  <si>
    <t>00580</t>
  </si>
  <si>
    <t>SISTEMA GENERAL DE REGALIAS  S.G.R</t>
  </si>
  <si>
    <t>CARLOS ALEJANDRO BUCHELI, CONTRATO DE INTERVENTORIA No. 247/2014</t>
  </si>
  <si>
    <t>2014-86-320-0013</t>
  </si>
  <si>
    <t>CONSTRUCCIÓN PUENTE PEATONAL COLGANTE, ENTRE CABILDO INDIGENA ALTO TEMBLÓN Y NARANJITO, MUNICIPIO DE ORITO - PUTUMAYO.</t>
  </si>
  <si>
    <t>LICITACIÓN PÚBLICA LP-SIM-018-2014</t>
  </si>
  <si>
    <t>2312010206010107</t>
  </si>
  <si>
    <t>01150</t>
  </si>
  <si>
    <t>2014-86-320-0015</t>
  </si>
  <si>
    <t>CONSTRUCCIÓN PAVIMENTO BARRIO VILLA CAROLINA, SECTOR MANZANA 5, MUNICIPIO DE ORITO - PUTUMAYO.</t>
  </si>
  <si>
    <t>LICITACIÓN PÚBLICA LP-SIM-017-2014</t>
  </si>
  <si>
    <t>2312010206020101</t>
  </si>
  <si>
    <t>01141</t>
  </si>
  <si>
    <t>2014-86-320-3010</t>
  </si>
  <si>
    <t>MANTENIMIENTO RESTAURANTE ESCOLAR Y UNIDAD SANITARIA IER PUERTO RICO SEDE MIRAFLORES  Y MEJORAMIENTO INFRAESTRUCTURA FISICA IER FRANCISCO JOSE DE CALDAS MUNICIPIO DE ORITO -PUTUMAYO.</t>
  </si>
  <si>
    <t>SELECCIÓN ABREVIADA SA-SIM-025-2014</t>
  </si>
  <si>
    <t>01609</t>
  </si>
  <si>
    <t>2014-86-320-3019</t>
  </si>
  <si>
    <t>02403</t>
  </si>
  <si>
    <t xml:space="preserve">I.C.L.D. DIFERENTES A S.G.P. PRÓPOSITO GENERAL </t>
  </si>
  <si>
    <t>2014-86-320-3006</t>
  </si>
  <si>
    <t>02404</t>
  </si>
  <si>
    <t>01614</t>
  </si>
  <si>
    <t>01610</t>
  </si>
  <si>
    <t>01598</t>
  </si>
  <si>
    <t>01446</t>
  </si>
  <si>
    <t>01587</t>
  </si>
  <si>
    <t>2014-86-320-3007</t>
  </si>
  <si>
    <t>MEJORAMIENTO Y MANTENIMIENTO DE LA CASA DE LA CULTURA, MUNICIPIO DE ORITO - PUTUMAYO</t>
  </si>
  <si>
    <t>MINIMA CUANTÍA SIM-MC-085-2014</t>
  </si>
  <si>
    <t>23010501020102</t>
  </si>
  <si>
    <t>230401010102</t>
  </si>
  <si>
    <t>00975</t>
  </si>
  <si>
    <t>10009</t>
  </si>
  <si>
    <t>25001</t>
  </si>
  <si>
    <t>S.G.P. PRÓPOSITO GENERAL. CULTURA</t>
  </si>
  <si>
    <t xml:space="preserve">ESTAMPILLA PROCULTURA </t>
  </si>
  <si>
    <t>MEJORAMIENTO INFRAESTRUCTURA ESCUELA VEREDA LA PALMIRA, MUNICIPIO DE ORITO - PUTUMAYO.</t>
  </si>
  <si>
    <t>MINIMA CUANTÍA SIM-MC-086-2014</t>
  </si>
  <si>
    <t>230207010301</t>
  </si>
  <si>
    <t>00986</t>
  </si>
  <si>
    <t xml:space="preserve">I.C.L.D. DIFERENTES A S.G.P. PROPOSITO GENERAL (PRO  </t>
  </si>
  <si>
    <t>2014-86-320-3005</t>
  </si>
  <si>
    <t>MEJORAMIENTO PLAZA DE MERCADO MUNICIPAL, MUNICIPIO DE ORITO -PUTUMAYO</t>
  </si>
  <si>
    <t>MINIMA CUANTÍA SIM-MC-089-2014</t>
  </si>
  <si>
    <t>2310040402010101</t>
  </si>
  <si>
    <t>231303010101</t>
  </si>
  <si>
    <t>00992</t>
  </si>
  <si>
    <t>29009</t>
  </si>
  <si>
    <t>41010</t>
  </si>
  <si>
    <t xml:space="preserve">COF. FUNDACIÓN DEL ALTO MAGDALENA </t>
  </si>
  <si>
    <t>MARGEN DE COMERCIALIZACIÓN DE LA VIG.</t>
  </si>
  <si>
    <t>2014-86-320-3009</t>
  </si>
  <si>
    <t>MEJORAMIENTO I.E. JORGE ELIECER GAITÁN, MUNICIPIO DE ORITO - PUTUMAYO.</t>
  </si>
  <si>
    <t>MINIMA CUANTÍA SIM-MC-090-2014</t>
  </si>
  <si>
    <t>SERVICIOS COLOMBIA LTDA/JAIME RAMÓN JURADO VILLOTA</t>
  </si>
  <si>
    <t>900330077-7</t>
  </si>
  <si>
    <t>231401010101</t>
  </si>
  <si>
    <t>00927</t>
  </si>
  <si>
    <t>21004</t>
  </si>
  <si>
    <t>TRANSPORTE POR OLEODUCTO</t>
  </si>
  <si>
    <t>2014-86-320-3004</t>
  </si>
  <si>
    <t>CONSTRUCCIÓN GRADERÍAS PATIO RECREATIVO ESCUELA VEREDA EL PARAÍSO, MUNICIPIO DE ORITO - PUTUMAYO.</t>
  </si>
  <si>
    <t>MINIMA CUANTÍA SIM-MC-091-2014</t>
  </si>
  <si>
    <t>230207010302</t>
  </si>
  <si>
    <t>I.C.L.D DIFRENTES A S.G.P. PROPOSITO GENERAL(PRO</t>
  </si>
  <si>
    <t>2014-86-320-3003</t>
  </si>
  <si>
    <t>MINIMA CUANTÍA SIM-MC-092-2014</t>
  </si>
  <si>
    <t>230212020101</t>
  </si>
  <si>
    <t>00991</t>
  </si>
  <si>
    <t>00987</t>
  </si>
  <si>
    <t>2014-86-320-3038</t>
  </si>
  <si>
    <t>MEJORAMIENTO DE LA VIA ORITO - YARUMO (ROCERIA), MUNICIPIO DE ORITO PUTUMAYO.</t>
  </si>
  <si>
    <t>MINIMA CUANTÍA SIM-MC-097-2014</t>
  </si>
  <si>
    <t>231403010102</t>
  </si>
  <si>
    <t>01076</t>
  </si>
  <si>
    <t>01266</t>
  </si>
  <si>
    <t>01633</t>
  </si>
  <si>
    <t>02438</t>
  </si>
  <si>
    <t>02439</t>
  </si>
  <si>
    <t>02445</t>
  </si>
  <si>
    <t>02446</t>
  </si>
  <si>
    <t>02447</t>
  </si>
  <si>
    <t>CONSTRUCCIÓN MUELLE EL PARAÍSO, QUEBRADA LA SILVA MUNICIPIO DE ORITO PUTUMAYO.</t>
  </si>
  <si>
    <t>02448</t>
  </si>
  <si>
    <t>CONSTRUCCIÓN SEGUNDA ETAPA DEL INTERNADO Y AMPLIACIÓN COMEDOR ESCOLAR DEL C.E.R.  FRANCISCO JOSE DE CALDAS DE LA INSPECCIÓN DE SIBERIA DEL MUNICIPIO DE ORITO- PUTUMAYO.</t>
  </si>
  <si>
    <t>LICITACIÓN PÚBLICA LP-SIM-013-2014</t>
  </si>
  <si>
    <t>00584</t>
  </si>
  <si>
    <t>02451</t>
  </si>
  <si>
    <t>Ing. ALEJANDRO BUCHELI. CONTRATO DE INTERVENTORIA No. 247/2014</t>
  </si>
  <si>
    <t>230204010107</t>
  </si>
  <si>
    <t>01281</t>
  </si>
  <si>
    <t>02462</t>
  </si>
  <si>
    <t>01415</t>
  </si>
  <si>
    <t>01659</t>
  </si>
  <si>
    <t>01655</t>
  </si>
  <si>
    <t>01656</t>
  </si>
  <si>
    <t>01666</t>
  </si>
  <si>
    <t>2014-86-320-3064</t>
  </si>
  <si>
    <t>MEJORAMIENTO CASETA COMUNAL BARRIO VILLA CAROLINA, MUNICIPIO DE ORITO -PUTUMAYO</t>
  </si>
  <si>
    <t>MINIMA CUANTÍA SIM-MC-106-2014</t>
  </si>
  <si>
    <t>CODISUM S.A.S./HUGO ORTEGA</t>
  </si>
  <si>
    <t>230203020101</t>
  </si>
  <si>
    <t>01282</t>
  </si>
  <si>
    <t>I.C.L.D. DIFERENTES A S.G.P. PROPOSITO GENERAL (PRO</t>
  </si>
  <si>
    <t>2014-86-320-3062</t>
  </si>
  <si>
    <t>MEJORAMIENTO INFRAESTRUCTURA FÍSICA CER ALTAMIRA SEDE PRINCIPAL, MUNICPIO DE ORITO -PUTUMAYO</t>
  </si>
  <si>
    <t>MINIMA CUANTÍA SIM-MC-107-2014</t>
  </si>
  <si>
    <t>OBRAS ASOR SAS/WYLLI ARNOLDO PINCHAO</t>
  </si>
  <si>
    <t>230207010202</t>
  </si>
  <si>
    <t>2014-86-320-3059</t>
  </si>
  <si>
    <t>MEJORAMIENTO DE LA INFRAESTRUCTURA FÍSICA DE LA INSTITUCIÓN EDUCATIVA SAN JOSE, SEDE GUILLERMO VALENCIA, MUNICIPIO DE ORITO -PUTUMAYO</t>
  </si>
  <si>
    <t>MINIMA CUANTÍA SIM-MC-108-2014</t>
  </si>
  <si>
    <t>01299</t>
  </si>
  <si>
    <t>2014-86-320-3047</t>
  </si>
  <si>
    <t>MEJORAMIENTO INFRAESTRUCTURA FÍSICA INSTITUCIÓN EDUCATIVA RURAL EL YARUMO, MUNICIPIO DE ORITO -PUTUMAYO.</t>
  </si>
  <si>
    <t>MINIMA CUANTÍA SIM-MC-109-2014</t>
  </si>
  <si>
    <t>01301</t>
  </si>
  <si>
    <t>2014-86-320-3052</t>
  </si>
  <si>
    <t>ADECUACIÓN CAMINO DE ACCESO VEREDA VERSALLES, MUNICIPIO DE ORITO -PUTUMAYO</t>
  </si>
  <si>
    <t>MINIMA CUANTÍA SIM-MC-110-2014</t>
  </si>
  <si>
    <t>01294</t>
  </si>
  <si>
    <t>2014-86-320-3069</t>
  </si>
  <si>
    <t>MEJORAMIENTO EN PINTURA INFRAESTRUTURA FÍSICA DEL ESTADIO MUNICIPAL. MUNICPIO DE ORITO-PUTUMAYO</t>
  </si>
  <si>
    <t>MINIMA CUANTÍA SIM-MC-111-2014</t>
  </si>
  <si>
    <t>230210010104</t>
  </si>
  <si>
    <t>01302</t>
  </si>
  <si>
    <t>2014-86-320-3068</t>
  </si>
  <si>
    <t>MEJORAMIENTO PLACA EN CONCRETO DEL POLIDEPORTIVO DE LA SEDE EDUCATIVA OSIRIS DEL CENTRO EDUCATIVO NUEVA BENGALA, MUNICIPIO DE ORITO -PUTUMAYO.</t>
  </si>
  <si>
    <t>MINIMA CUANTÍA SIM-MC-112-2014</t>
  </si>
  <si>
    <t>01310</t>
  </si>
  <si>
    <t>2014-86-320-3055</t>
  </si>
  <si>
    <t>MEJORAMIENTO DE LA INFRAESTRUCTURA FÍSICA DEL RESTAURANTE ESCOLAR EN LA INSTITUCIÓN EDUCATIVA FRANCISCO JOSE DE CALDAS, SEDE PRINCIPAL, MUNICPIIO DE ORITO -PUTUMAYO.</t>
  </si>
  <si>
    <t>MINIMA CUANTÍA SIM-MC-113-2014</t>
  </si>
  <si>
    <t>01313</t>
  </si>
  <si>
    <t>2014-86-320-2989</t>
  </si>
  <si>
    <t>CONSTRUCCIÓN MODULO DE GRADERÍAS EN EL CENTRO EDUCATIVO RURAL TESALIA, SEDE EL TRIUNFO, EN EL MUNICIPIO DE ORITO -PUTUMAYO</t>
  </si>
  <si>
    <t>230207010304</t>
  </si>
  <si>
    <t>MINIMA CUANTÍA SIM-MC-114-2014</t>
  </si>
  <si>
    <t>01320</t>
  </si>
  <si>
    <t>2014-86-320-3027</t>
  </si>
  <si>
    <t>CONSTRUCCIÓN MODULO DE GRADERÍAS EN EL CENTRO EDUCATIVO RURAL NUEVA BENGALA SEDE PRINCIPAL, VEREDA SAN VICENTE DEL LUZÓN, MUNICPIO DE ORITO - PUTUMAYO.</t>
  </si>
  <si>
    <t>MINIMA CUANTÍA SIM-MC-115-2014</t>
  </si>
  <si>
    <t>2014-86-320-3087</t>
  </si>
  <si>
    <t>CONSTRUCCIÓN MUELLE PLUVIAL LADO IZQUIERDO RIO ORITO VEREDA VERSALLES. MUNICPIO DE OIROT - PUTUMAYO</t>
  </si>
  <si>
    <t>MINIMA CUANTÍA SIM-MC-1302014</t>
  </si>
  <si>
    <t>230212020104</t>
  </si>
  <si>
    <t>01296</t>
  </si>
  <si>
    <t>2014-86-320-3091</t>
  </si>
  <si>
    <t>MINIMA CUANTÍA SIM-MC-129-2014</t>
  </si>
  <si>
    <t>01314</t>
  </si>
  <si>
    <t>02488</t>
  </si>
  <si>
    <r>
      <t xml:space="preserve">COMUNICADO DE ACEPTACIÓN No. </t>
    </r>
    <r>
      <rPr>
        <b/>
        <sz val="8"/>
        <rFont val="Arial"/>
        <family val="2"/>
      </rPr>
      <t>396/2014</t>
    </r>
  </si>
  <si>
    <t>01291</t>
  </si>
  <si>
    <r>
      <t xml:space="preserve">COMUNICADO DE ACEPTACIÓN No. </t>
    </r>
    <r>
      <rPr>
        <b/>
        <sz val="8"/>
        <rFont val="Arial"/>
        <family val="2"/>
      </rPr>
      <t>398</t>
    </r>
    <r>
      <rPr>
        <sz val="8"/>
        <rFont val="Arial"/>
        <family val="2"/>
      </rPr>
      <t>2014</t>
    </r>
  </si>
  <si>
    <r>
      <t xml:space="preserve">COMUNICADO DE ACEPTACIÓN No. </t>
    </r>
    <r>
      <rPr>
        <b/>
        <sz val="8"/>
        <rFont val="Arial"/>
        <family val="2"/>
      </rPr>
      <t>401/2014</t>
    </r>
  </si>
  <si>
    <t>900294616-2</t>
  </si>
  <si>
    <t>01318</t>
  </si>
  <si>
    <t>2014-86-320-2936</t>
  </si>
  <si>
    <t>MEJORAMIENTO DE LA INFRAESTRUCTURA EDUCATIVA I.E.R. TESALIA SEDE BURDINES, MUNICPIO DE ORITO - PUTUMAYO.</t>
  </si>
  <si>
    <t>MINIMA CUANTÍA SIM-MC-117-2014</t>
  </si>
  <si>
    <t>SERVIMAQO LTDA/CLAUDIA OYOLA ACHIPIS</t>
  </si>
  <si>
    <t>OBRAS ASOR SAS/WILLY PINCHAO</t>
  </si>
  <si>
    <t>01304</t>
  </si>
  <si>
    <t>2014-86-320-3049</t>
  </si>
  <si>
    <t>MEJORAMIENTO CASETA COMUNAL BARRIO LAS PALMAS, MUNICIPIO DE ORITO -PUTUMAYO.</t>
  </si>
  <si>
    <t>MINIMA CUANTÍA SIM-MC-118-2014</t>
  </si>
  <si>
    <t>01306</t>
  </si>
  <si>
    <t>2014-86-320-3037</t>
  </si>
  <si>
    <t>CONSTRUCCIÓN MALLA CONTRA IMPACTOS, EN EL PATIO RECREATIVO DEL CENTRO EDUCATIVO RURAL EL LÍBANO, MUNICIPIO DE ORITO -PUTUMAYO.</t>
  </si>
  <si>
    <t>MINIMA CUANTÍA SIM-MC-119-2014</t>
  </si>
  <si>
    <t>01303</t>
  </si>
  <si>
    <t>2014-86-320-3051</t>
  </si>
  <si>
    <t>CONSTRUCCIÓN UNIDAD SANITARIA C.E.R. LUCITANIA SEDE PRINCIPAL VEREDA CHURUYACO, MUNICIPIO DE ORITO -PUTUMAYO.</t>
  </si>
  <si>
    <t>MINIMA CUANTÍA SIM-MC-120-2014</t>
  </si>
  <si>
    <t>01322</t>
  </si>
  <si>
    <r>
      <t xml:space="preserve">COMUNICADO DE ACEPTACIÓN No. </t>
    </r>
    <r>
      <rPr>
        <b/>
        <sz val="8"/>
        <rFont val="Arial"/>
        <family val="2"/>
      </rPr>
      <t>412/2014</t>
    </r>
  </si>
  <si>
    <t>2014-86-320-2998</t>
  </si>
  <si>
    <t>CONSTRUCCIÓN UNIDAD SANITARIA ES LA SEDE EDUCATIVA SELVAS DEL PUTUMAYO, MUNICIPIO DE ORITO -PUTUMAYO</t>
  </si>
  <si>
    <t>MINIMA CUANTÍA SIM-MC-121-2014</t>
  </si>
  <si>
    <t xml:space="preserve">CODISUM SAS/HUGO ORTEGA </t>
  </si>
  <si>
    <t>01321</t>
  </si>
  <si>
    <t>SERVICIOS INTEGRALES ORITO SIO/JOHN JAIRO BURBANO</t>
  </si>
  <si>
    <t>2014-86-320-0009</t>
  </si>
  <si>
    <t>LICITACIÓN PÚBLICA LP-SIM-020-2014</t>
  </si>
  <si>
    <t>CONSTRUCCIÓN DE ANDENES LA AVENIDA PRINCIPAL CALLE 8 ENTRE CARRERAS 7 Y 5A BARRIO EL VERGEL -CHAPINERO Y LATERAL IZQUIERDO BAJANDO EN LA CARRERA 13 ENTRE CALLES 8 Y 9 DEL BARRIO COLOMBIA, EN EL MUNICIPIO DE ORITO- PUTUMAYO.</t>
  </si>
  <si>
    <t>SERVIMAQO LTDA/CLAUDIA ASTRID OYOLA ACHIPIS</t>
  </si>
  <si>
    <t>2312010207010101</t>
  </si>
  <si>
    <t>01149</t>
  </si>
  <si>
    <t xml:space="preserve">INTEGRAL LTDA/HERVY QUINTERO </t>
  </si>
  <si>
    <t>02667</t>
  </si>
  <si>
    <t>2014-86-320-0012</t>
  </si>
  <si>
    <t>CONSTRUCCIÓN CUBIERTAS PATIOS RECREATIVOS DEL CER  SILVANIA Y CER EL LIBANO, MUNICIPIO DE ORITO -PUTUMAYO.</t>
  </si>
  <si>
    <t>LICITACIÓN PÚBLICA LP-SIM-021-2014</t>
  </si>
  <si>
    <t>2312010203010108</t>
  </si>
  <si>
    <t>01151</t>
  </si>
  <si>
    <t>SISTEMA GENERAL DE REGALIAS. S.G.R.</t>
  </si>
  <si>
    <t>2014-86-320-0010</t>
  </si>
  <si>
    <t>CONSTRUCCIÓN ALCANTARILLADO SANITARIO BARRIO LAS GALIAS - SIMÓN BOLÍVAR HACIA CAM59 DEL PMM DE LA KRA 6, MUNICIPIO DE ORITO - PUTUMAYO.</t>
  </si>
  <si>
    <t>LICITACIÓN PÚBLICA LP-SIM-022-2014</t>
  </si>
  <si>
    <t>2312010202010105</t>
  </si>
  <si>
    <t>01132</t>
  </si>
  <si>
    <t>2401010108010101</t>
  </si>
  <si>
    <t>01377</t>
  </si>
  <si>
    <t>230207010303</t>
  </si>
  <si>
    <t>00274</t>
  </si>
  <si>
    <t>00782</t>
  </si>
  <si>
    <t>02515</t>
  </si>
  <si>
    <t>02516</t>
  </si>
  <si>
    <t>10003</t>
  </si>
  <si>
    <t>S.G.P. EDUCACIÓN-CALIDAD</t>
  </si>
  <si>
    <t>2014-86-320-3001</t>
  </si>
  <si>
    <t>MEJORAMIENTO DEL CAMINO DE LA VEREDA LA ESMERALDA, MUNICPIO DE ORITO -PUTUMAYO</t>
  </si>
  <si>
    <t>MINIMA CUANTÍA SIM-MC-125-2014</t>
  </si>
  <si>
    <t>01292</t>
  </si>
  <si>
    <r>
      <t xml:space="preserve">COMUNICADO DE ACEPTACIÓN No. </t>
    </r>
    <r>
      <rPr>
        <b/>
        <sz val="8"/>
        <rFont val="Arial"/>
        <family val="2"/>
      </rPr>
      <t>416/2014</t>
    </r>
  </si>
  <si>
    <r>
      <t xml:space="preserve">COMUNICADO DE ACEPTACIÓN No. </t>
    </r>
    <r>
      <rPr>
        <b/>
        <sz val="8"/>
        <rFont val="Arial"/>
        <family val="2"/>
      </rPr>
      <t>417/2014</t>
    </r>
  </si>
  <si>
    <t>2014-86-320-3080</t>
  </si>
  <si>
    <t xml:space="preserve">MEJORAMIENTO DEL CAMINO DE LA VEREDA PLAYA NUEVA, MUNICIPIO DE ORITO -PUTUMAYO. </t>
  </si>
  <si>
    <t>MINIMA CUANTÍA SIM-MC-126-2014</t>
  </si>
  <si>
    <t>SERVICIOS INTEGRALES Y CONSTRUCCIONES DE COLOMBIA SAS/CARLOS EDILSON OJEDA MUÑOZ</t>
  </si>
  <si>
    <t>01290</t>
  </si>
  <si>
    <r>
      <t xml:space="preserve">COMUNICADO DE ACEPTACIÓN No. </t>
    </r>
    <r>
      <rPr>
        <b/>
        <sz val="8"/>
        <rFont val="Arial"/>
        <family val="2"/>
      </rPr>
      <t>418/2014</t>
    </r>
  </si>
  <si>
    <t>2014-86-320-3079</t>
  </si>
  <si>
    <t>MEJORAMIENTO CASETA COMUNAL VEREDA LAS ACACIAS, MUNICIPIO DE ORITO - PUTUMAYO.</t>
  </si>
  <si>
    <t>MINIMA CUANTÍA SIM-MC-127-2014</t>
  </si>
  <si>
    <t>01308</t>
  </si>
  <si>
    <r>
      <t xml:space="preserve">COMUNICADO DE ACEPTACIÓN No. </t>
    </r>
    <r>
      <rPr>
        <b/>
        <sz val="8"/>
        <rFont val="Arial"/>
        <family val="2"/>
      </rPr>
      <t>419/2014</t>
    </r>
  </si>
  <si>
    <t>2014-86-320-2901</t>
  </si>
  <si>
    <t>CONSTRUCCIÓN GRADERÍAS VEREDA LA  FLORIDA, MUNICIPIO DE ORITO -PUTUMAYO.</t>
  </si>
  <si>
    <t>MINIMA CUANTÍA SIM-MC-128-2014</t>
  </si>
  <si>
    <t>01300</t>
  </si>
  <si>
    <r>
      <t xml:space="preserve">COMUNICADO DE ACEPTACIÓN No. </t>
    </r>
    <r>
      <rPr>
        <b/>
        <sz val="8"/>
        <rFont val="Arial"/>
        <family val="2"/>
      </rPr>
      <t>420/2014</t>
    </r>
  </si>
  <si>
    <t>MEJORAMIENTO INFRAESTRUCTURA C.E.R. TESALIA, MUNICIPIO DE ORITO - PUTUMAYO.</t>
  </si>
  <si>
    <r>
      <t>COMUNICADO DE ACEPTACIÓN No.</t>
    </r>
    <r>
      <rPr>
        <b/>
        <sz val="8"/>
        <rFont val="Arial"/>
        <family val="2"/>
      </rPr>
      <t xml:space="preserve"> 421/201</t>
    </r>
    <r>
      <rPr>
        <sz val="8"/>
        <rFont val="Arial"/>
        <family val="2"/>
      </rPr>
      <t>4</t>
    </r>
  </si>
  <si>
    <r>
      <t>COMUNICADO DE ACEPTACIÓN No.</t>
    </r>
    <r>
      <rPr>
        <b/>
        <sz val="8"/>
        <rFont val="Arial"/>
        <family val="2"/>
      </rPr>
      <t xml:space="preserve"> 422/201</t>
    </r>
    <r>
      <rPr>
        <sz val="8"/>
        <rFont val="Arial"/>
        <family val="2"/>
      </rPr>
      <t>4</t>
    </r>
  </si>
  <si>
    <t>2014-86-320-3077</t>
  </si>
  <si>
    <t>MANTENIMIENTO PUENTE COLGANTE VEREDA PLAYA NUEVA, MUNICIPIO DE ORITO-PUTUMAYO.</t>
  </si>
  <si>
    <t>MINIMA CUANTÍA SIM-MC-131-2014</t>
  </si>
  <si>
    <t>230204010108</t>
  </si>
  <si>
    <t>01287</t>
  </si>
  <si>
    <r>
      <t>COMUNICADO DE ACEPTACIÓN No.</t>
    </r>
    <r>
      <rPr>
        <b/>
        <sz val="8"/>
        <rFont val="Arial"/>
        <family val="2"/>
      </rPr>
      <t xml:space="preserve"> 423/201</t>
    </r>
    <r>
      <rPr>
        <sz val="8"/>
        <rFont val="Arial"/>
        <family val="2"/>
      </rPr>
      <t>4</t>
    </r>
  </si>
  <si>
    <t>2014-86-320-3081</t>
  </si>
  <si>
    <t>MEJORAMIENTO PUENTE RESGUARDO BELLAVISTA, MUNICIPIO DE ORITO -PUTUMAYO.</t>
  </si>
  <si>
    <t>MINIMA CUANTÍA SIM-MC-132-2014</t>
  </si>
  <si>
    <t>01288</t>
  </si>
  <si>
    <t>01199</t>
  </si>
  <si>
    <t>02494</t>
  </si>
  <si>
    <t>02682</t>
  </si>
  <si>
    <t>02683</t>
  </si>
  <si>
    <t>02686</t>
  </si>
  <si>
    <t>02687</t>
  </si>
  <si>
    <t>02689</t>
  </si>
  <si>
    <t>02685</t>
  </si>
  <si>
    <t>02684</t>
  </si>
  <si>
    <t>02690</t>
  </si>
  <si>
    <t>F/FIRMA</t>
  </si>
  <si>
    <t xml:space="preserve">F/INICIO </t>
  </si>
  <si>
    <t>PLAZO</t>
  </si>
  <si>
    <t>V/CONTRATO</t>
  </si>
  <si>
    <t>02707</t>
  </si>
  <si>
    <t>02710</t>
  </si>
  <si>
    <t>02711</t>
  </si>
  <si>
    <t>02712</t>
  </si>
  <si>
    <t>02713</t>
  </si>
  <si>
    <t>02701</t>
  </si>
  <si>
    <t>02698</t>
  </si>
  <si>
    <t>02700</t>
  </si>
  <si>
    <t>02702</t>
  </si>
  <si>
    <t>02688</t>
  </si>
  <si>
    <t>02699</t>
  </si>
  <si>
    <t>02681</t>
  </si>
  <si>
    <t>02708</t>
  </si>
  <si>
    <r>
      <t>COMUNICADO DE ACEPTACIÓN No.</t>
    </r>
    <r>
      <rPr>
        <b/>
        <sz val="8"/>
        <rFont val="Arial"/>
        <family val="2"/>
      </rPr>
      <t xml:space="preserve"> 435/201</t>
    </r>
    <r>
      <rPr>
        <sz val="8"/>
        <rFont val="Arial"/>
        <family val="2"/>
      </rPr>
      <t>4</t>
    </r>
  </si>
  <si>
    <t>2014-86-320-3078</t>
  </si>
  <si>
    <t>CONSTRUCCIÓN MURO DE CONTENCIÓN BARRIO VILLA CAROLINA, MUNICIPIO DE ORITO DEPARTAMENTO DEL PUTUMAYO</t>
  </si>
  <si>
    <t>MINIMA CUANTÍA SIM-MC-142-2014</t>
  </si>
  <si>
    <t>231302010101</t>
  </si>
  <si>
    <t>00864</t>
  </si>
  <si>
    <t>02740</t>
  </si>
  <si>
    <t>01317</t>
  </si>
  <si>
    <t>02741</t>
  </si>
  <si>
    <t>MARGEN DE COMERCIL. DE LA VIG.</t>
  </si>
  <si>
    <t xml:space="preserve">I.C.L.D DIFERENTES A S.G.P. PRÓPOSITO GENERAL </t>
  </si>
  <si>
    <t>02714</t>
  </si>
  <si>
    <r>
      <t>COMUNICADO DE ACEPTACIÓN No.</t>
    </r>
    <r>
      <rPr>
        <b/>
        <sz val="8"/>
        <rFont val="Arial"/>
        <family val="2"/>
      </rPr>
      <t xml:space="preserve"> 428/201</t>
    </r>
    <r>
      <rPr>
        <sz val="8"/>
        <rFont val="Arial"/>
        <family val="2"/>
      </rPr>
      <t>4</t>
    </r>
  </si>
  <si>
    <t>2014-86-320-3090</t>
  </si>
  <si>
    <t>CONTINUACIÓN AULA ESCOLAR C.E.R. SILVANIA, MUNICIPIO DE ORITO -PUTUMAYO.</t>
  </si>
  <si>
    <t>MINIMA CUANTÍA SIM-MC-135-2014</t>
  </si>
  <si>
    <t>01315</t>
  </si>
  <si>
    <t>02733</t>
  </si>
  <si>
    <t>HASTA EL 30 DE DICIEMBRE DE 2014</t>
  </si>
  <si>
    <t>MEJORAMIENTO DE LA INFRAESTRUCTURA FÍSICA SEDE LA FLORIDA, MUNICIPIO DE ORITO-PUTUMAYO</t>
  </si>
  <si>
    <t>MINIMA CUANTÍA SIM-MC-136-2014</t>
  </si>
  <si>
    <t>01307</t>
  </si>
  <si>
    <t>02734</t>
  </si>
  <si>
    <t>2014-86-320-3089</t>
  </si>
  <si>
    <t>MEJORAMIENTO INFRAESTRUCTURA FÍSICA SEDE EDUCATIVA LOS ANDES, MUNICIPIO DE ORITO -PUTUMAYO</t>
  </si>
  <si>
    <t>MINIMA CUANTÍA SIM-MC-138-2014</t>
  </si>
  <si>
    <t>SERVICIOS INTEGRALES Y CONSTRUCCIONES DE COLOMBIA S.A.S./CARLOS OJEDA MUÑOZ</t>
  </si>
  <si>
    <t>900,503,066-1</t>
  </si>
  <si>
    <t>01297</t>
  </si>
  <si>
    <t>02736</t>
  </si>
  <si>
    <t>2014-86-320-2907</t>
  </si>
  <si>
    <t>MEJORAMIENTO DE LA INFRAESTRUCTURA FÍSICA DE LA ZONA DE CARNICOS, EN LA PLAZA DE MERCADO, MUNICIPIO DE ORITO -PUTUMAYO.</t>
  </si>
  <si>
    <t>MINIMA CUANTÍA SIM-MC-139-2014</t>
  </si>
  <si>
    <t>230212020103</t>
  </si>
  <si>
    <t>01298</t>
  </si>
  <si>
    <t>02737</t>
  </si>
  <si>
    <t>2014-86-320-3096</t>
  </si>
  <si>
    <t>MEJORAMIENTO CASETA COMUNAL VEREDA NUEVA COLONIA, MUNICIPIO DE ORITO -PUTUMAYO</t>
  </si>
  <si>
    <t>MINIMA CUANTÍA SIM-MC-143-2014</t>
  </si>
  <si>
    <t>01333</t>
  </si>
  <si>
    <t>02743</t>
  </si>
  <si>
    <t>INGRESOS CORRIENTES DE LIBRE DESTINACIÓN-VIG. ANT.</t>
  </si>
  <si>
    <t>2014-86-320-3095</t>
  </si>
  <si>
    <t>MEJORAMIENTO DE LA INFRAESTRUCTURA ESCUELA VEREDA LOS RIOS, MUNICIPIO DE ORITO -PUTUMAYO.</t>
  </si>
  <si>
    <t>MINIMA CUANTÍA SIM-MC-144-2014</t>
  </si>
  <si>
    <t>01309</t>
  </si>
  <si>
    <t>02744</t>
  </si>
  <si>
    <t>2014-86-320-3093</t>
  </si>
  <si>
    <t>CONSTRUCCIÓN ESTRUCTURA METÁLICA CUBIERTA PARQUE CENTRAL,  MUNICIPIO DE ORITO -PUTUMAYO.</t>
  </si>
  <si>
    <t>MINIMA CUANTÍA SIM-MC-145-2014</t>
  </si>
  <si>
    <t>CONSTRUCCIONES Y SOLDADURAS N&amp;C/YEISON DAVID NARVAEZ BARRERA</t>
  </si>
  <si>
    <t>1123326713-0</t>
  </si>
  <si>
    <t>01330</t>
  </si>
  <si>
    <t>02745</t>
  </si>
  <si>
    <t>2014-86-320-3094</t>
  </si>
  <si>
    <t>MANTENIMIENTO DE VIAS RURALES (PUENTES), MUNICIPIO DE ORITO-PUTUMAYO.</t>
  </si>
  <si>
    <t>MINIMA CUANTÍA SIM-MC-146-2014</t>
  </si>
  <si>
    <t>01351</t>
  </si>
  <si>
    <t>02746</t>
  </si>
  <si>
    <t>10001</t>
  </si>
  <si>
    <t>2014-86-320-3097</t>
  </si>
  <si>
    <t>MANTENIMIENTO DE LA RED DE ACUEDUCTO, MUNICIPIO DE ORITO - PUTUMAYO.</t>
  </si>
  <si>
    <t>MINIMA CUANTÍA SIM-MC-167-2014</t>
  </si>
  <si>
    <t xml:space="preserve">S.I.C PROGRESS SAS/EDGAR GEOVANNI PORTILLO RUALES </t>
  </si>
  <si>
    <t>900674771-7</t>
  </si>
  <si>
    <t>230104010401</t>
  </si>
  <si>
    <t>01383</t>
  </si>
  <si>
    <t xml:space="preserve">SGP AGUA POTABLE Y SANEAMIENTO BÁSICO </t>
  </si>
  <si>
    <t>01390</t>
  </si>
  <si>
    <t>hasta el 30 de diciembre de 2014</t>
  </si>
  <si>
    <t>01463</t>
  </si>
  <si>
    <t>02797</t>
  </si>
  <si>
    <t>01305</t>
  </si>
  <si>
    <t>02778</t>
  </si>
  <si>
    <t>2014-86-320-3099</t>
  </si>
  <si>
    <t>MEJORAMIENTO CAMINO VEREDA EL CEDAZO, MUNICIPIO DE ORITO -PUTUMAYO</t>
  </si>
  <si>
    <t>MINIMA CUANTÍA SIM-MC-154-2014</t>
  </si>
  <si>
    <t>01293</t>
  </si>
  <si>
    <t>02784</t>
  </si>
  <si>
    <t>2014-86-320-3101</t>
  </si>
  <si>
    <t>MEJORAMIENTO DE LA VÍA ORITO -ALTAMIRA (ROCERIA), MUNICIPIO DE ORITO PUTUMAYO.</t>
  </si>
  <si>
    <t>MINIMA CUANTÍA SIM-MC-155-2014</t>
  </si>
  <si>
    <t>01367</t>
  </si>
  <si>
    <t>02785</t>
  </si>
  <si>
    <t>2014-86-320-2909</t>
  </si>
  <si>
    <t>MEJORAMIENTO POLIDEPORTIVOS DEL BARRIO LA PAZ, SECTOR LOS ALPES, INSPECCIÓN SIBERIA, VEREDA DOS QUEBRADAS, VEREDA CAMPO BELLO Y PATIO RECREATIVO DE LA I.E.R. NUEVA BENGALA SEDE PRINCIPAL DEL MUNICIPIO DE ORITO DEPARTAMENTO DEL PUTUMAYO.</t>
  </si>
  <si>
    <t>SELECCIÓN ABREVIADA SA-SIM-027-2014</t>
  </si>
  <si>
    <t>23010502020101</t>
  </si>
  <si>
    <t>230210010103</t>
  </si>
  <si>
    <t>240120010101</t>
  </si>
  <si>
    <t>00983</t>
  </si>
  <si>
    <t>02788</t>
  </si>
  <si>
    <t>10008</t>
  </si>
  <si>
    <t>30007</t>
  </si>
  <si>
    <t xml:space="preserve">S.G.P. PROPOSITO GRAL DEPORTE Y RECREACIÓN </t>
  </si>
  <si>
    <t xml:space="preserve">INGRESOS CORREINTES DE LIBRE DESTINACIÓN </t>
  </si>
  <si>
    <t>S.G.P. DEPORTE Y RECREACIÓN -VIGENCIAS ANTERIORES</t>
  </si>
  <si>
    <t>MEJORAMIENTO INFRAESTRUCTURA ESTADIO MUNICIPAL DE ORITO - PUTUMAYO</t>
  </si>
  <si>
    <t>SELECCIÓN ABREVIADA SA-SIM-024-2014</t>
  </si>
  <si>
    <t>2401010107010102</t>
  </si>
  <si>
    <t>00867</t>
  </si>
  <si>
    <t>02774</t>
  </si>
  <si>
    <t>2014-86-320-3083</t>
  </si>
  <si>
    <t>MEJORAMIENTO PATIO RECREATIVO SEDE EDUCATIVA EL SABALO, MUNICIPIO DE ORITO -PUTUMAYO</t>
  </si>
  <si>
    <t>MINIMA CUANTÍA SIM-MC-137-2014</t>
  </si>
  <si>
    <t>CONSTRUCCIONES Y SERVICIOS CONYSER SAS/LINA GUERRON ALVAREZ</t>
  </si>
  <si>
    <t>01319</t>
  </si>
  <si>
    <t>02735</t>
  </si>
  <si>
    <t>2014-86-320-2884</t>
  </si>
  <si>
    <t>SELECCIÓN ABREVIADA SA-SIM-035-2014</t>
  </si>
  <si>
    <t>24010601010103</t>
  </si>
  <si>
    <t>00400</t>
  </si>
  <si>
    <t>02776</t>
  </si>
  <si>
    <t>S.G.P. LIBRE INVERSIÓN -VIGENCIAS ANTERIORES</t>
  </si>
  <si>
    <t>2014-86-320-3048</t>
  </si>
  <si>
    <t>02800</t>
  </si>
  <si>
    <r>
      <t xml:space="preserve">CONTRATO DE OBRA No. </t>
    </r>
    <r>
      <rPr>
        <b/>
        <sz val="8"/>
        <rFont val="Arial"/>
        <family val="2"/>
      </rPr>
      <t>468</t>
    </r>
    <r>
      <rPr>
        <sz val="8"/>
        <rFont val="Arial"/>
        <family val="2"/>
      </rPr>
      <t>/2014</t>
    </r>
  </si>
  <si>
    <t xml:space="preserve">CODISUM SAS/HUGO DE JESUS ORTEGA </t>
  </si>
  <si>
    <t>900,556,729-1</t>
  </si>
  <si>
    <t>02803</t>
  </si>
  <si>
    <r>
      <t xml:space="preserve">ROSALBA GALLO/CONTRATO </t>
    </r>
    <r>
      <rPr>
        <b/>
        <sz val="8"/>
        <rFont val="Arial"/>
        <family val="2"/>
      </rPr>
      <t>469/2014</t>
    </r>
  </si>
  <si>
    <t>02709</t>
  </si>
  <si>
    <t>CONSTRUCCIÓN MURO EN CONCRETO REFORZADO PARA MITIGAR INUNDACIONES SOBRE LA QUEBRADA EL SABALO, BARRIO LAS ROSAS, PRIMERA FASE, MUNICIPIO DE ORITO -PUTUMAYO.</t>
  </si>
  <si>
    <t>MINIMA CUANTÍA SIM-MC-149-2014</t>
  </si>
  <si>
    <t>INGSERCOL S.A.S./IGNACIO RAMIREZ CASTAÑO</t>
  </si>
  <si>
    <t>2300214010101</t>
  </si>
  <si>
    <t>02782</t>
  </si>
  <si>
    <t>2014-86-320-3100</t>
  </si>
  <si>
    <t>MEJORAMIENTO CASETA COMUNAL BARRIO PUERTAS DEL SOL, MUNICIPIO DE ORITO PUTUMAYO</t>
  </si>
  <si>
    <t>MINIMA CUANTÍA SIM-MC-153-2014</t>
  </si>
  <si>
    <t>240119010101</t>
  </si>
  <si>
    <t>01368</t>
  </si>
  <si>
    <t>02783</t>
  </si>
  <si>
    <t>30008</t>
  </si>
  <si>
    <t>S.G.P. CULTURA-VIGENCIAS ANTERIORES</t>
  </si>
  <si>
    <t>MEJORAMIENTO INFRAESTRUCTURA FÍSICA CASETA COMUNAL DEL BARRIO BETANIA, MUNICPIO DE ORITO - PUTUMAYO.</t>
  </si>
  <si>
    <r>
      <t>COMUNICADO DE ACEPTACIÓN No.</t>
    </r>
    <r>
      <rPr>
        <b/>
        <sz val="8"/>
        <rFont val="Arial"/>
        <family val="2"/>
      </rPr>
      <t xml:space="preserve"> 460/2014</t>
    </r>
  </si>
  <si>
    <t>MINIMA CUANTÍA SIM-MC-150-2014</t>
  </si>
  <si>
    <t>C.S.A. SERVICIOS COLOMBIOA LTDA/JAIME RAMÓN JURADO VILLOTA</t>
  </si>
  <si>
    <t>900330077-77</t>
  </si>
  <si>
    <t>1334</t>
  </si>
  <si>
    <t>02786</t>
  </si>
  <si>
    <t>02789</t>
  </si>
  <si>
    <t>02790</t>
  </si>
  <si>
    <t>SELECCIÓN ABREVIADA SA-SIM-028-2014</t>
  </si>
  <si>
    <t>C.S.A. SERVICIOS COLOMBIA LTDA/JAIME RAMÓN JURADO VILLOTA.</t>
  </si>
  <si>
    <t>900330077-</t>
  </si>
  <si>
    <t>02811</t>
  </si>
  <si>
    <t>2014-86-320-0011</t>
  </si>
  <si>
    <t>CONSTRUCCIÓN PUENTE SOBRE QUEBRADA LA GAITANA, ENTRADA PRINCIPAL AL MUNICIPIO DE ORITO DEPARTAMENTO DEL PUTUMAYO</t>
  </si>
  <si>
    <t>LICITACIÓN PÚBLICA LP-SIM-019-2014</t>
  </si>
  <si>
    <t>900022396-0</t>
  </si>
  <si>
    <t>2312010206010106</t>
  </si>
  <si>
    <t>02817</t>
  </si>
  <si>
    <t>01148</t>
  </si>
  <si>
    <t>RENDIMIENTOS FINANC. ASIG. DIRECTAS  S.G.R.</t>
  </si>
  <si>
    <t>CONTINUACIÓN CONSTRUCCIÓN ALCANTARILLADO SANITARIO BARRIO LA PISCINA, MUNICIPIO DE ORITO -PUTUMAYO</t>
  </si>
  <si>
    <t>SELECCIÓN ABREVIADA SA-SIM-030-2014</t>
  </si>
  <si>
    <t>02812</t>
  </si>
  <si>
    <r>
      <t xml:space="preserve">CONSTRATO DE OBRA No. </t>
    </r>
    <r>
      <rPr>
        <b/>
        <sz val="8"/>
        <rFont val="Arial"/>
        <family val="2"/>
      </rPr>
      <t>406/2014</t>
    </r>
  </si>
  <si>
    <t>830,112,036-7</t>
  </si>
  <si>
    <t>02693</t>
  </si>
  <si>
    <t>2014-86-320-3110</t>
  </si>
  <si>
    <t>MEJORAMIENTO RED DE ACUEDUCTO SECTOR PUERTAS DEL SOL HACIA COMUNEROS MUNICPIO DE ORITO DEPARTAMENTO DEL PUTUMAYO.</t>
  </si>
  <si>
    <t>MINIMA CUANTÍA SIM-MC-164-2014</t>
  </si>
  <si>
    <t xml:space="preserve">S.I.C. PROGRESS SAS/EDGAR GEOVANNI PORTILLO 
       RUALES
</t>
  </si>
  <si>
    <t>900,674,771-8</t>
  </si>
  <si>
    <t>01384</t>
  </si>
  <si>
    <t>02818</t>
  </si>
  <si>
    <t>S.G.P. AGUA POTABLE Y SANEAMIENTO BÁSICO</t>
  </si>
  <si>
    <t>02821</t>
  </si>
  <si>
    <t>2014-86-320-3111</t>
  </si>
  <si>
    <t>MEJORAMIENTO ESCENARIOS DEPORTIVOS (PARQUES), MUNICIPIO DE OIRTO - PUTUMAYO.</t>
  </si>
  <si>
    <t>MINIMA CUANTÍA SIM-MC-165-2014</t>
  </si>
  <si>
    <t>01389</t>
  </si>
  <si>
    <t>02819</t>
  </si>
  <si>
    <t>2014-86-320-3116</t>
  </si>
  <si>
    <t>2014-86-320-3108</t>
  </si>
  <si>
    <t>MEJORAMIENTO DEL ACUEDUCTO BARRIO SIMÓN BOLÍVAR, MUNICIPIO DE ORITO -PUTUMAYO</t>
  </si>
  <si>
    <t>MINIMA CUANTÍA SIM-MC-166-2014</t>
  </si>
  <si>
    <t>SIMOL SERVICES S.A.S./GLADIS CRISTINA MOLINA PANTOJA</t>
  </si>
  <si>
    <t>900783770-7</t>
  </si>
  <si>
    <t>02820</t>
  </si>
  <si>
    <r>
      <t>COMUNICADO DE ACEPTACIÓN No.</t>
    </r>
    <r>
      <rPr>
        <b/>
        <sz val="8"/>
        <rFont val="Arial"/>
        <family val="2"/>
      </rPr>
      <t xml:space="preserve"> 467/2014</t>
    </r>
  </si>
  <si>
    <t>2014-86-320-3107</t>
  </si>
  <si>
    <t>MINIMA CUANTÍA SIM-MC-162-2014</t>
  </si>
  <si>
    <t>01385</t>
  </si>
  <si>
    <t>02802</t>
  </si>
  <si>
    <t>2014-86-320-3022</t>
  </si>
  <si>
    <t>CONTINUACIÓN CONSTRUCCIÓN BOX COULBERT BARRIO SAN MARTÍN, MUNICIPIO DE ORITO DEPARTAMENTO DEL PUTUMAYO</t>
  </si>
  <si>
    <t>SELECCIÓN ABREVIADA SA-SIM-042-2014</t>
  </si>
  <si>
    <t xml:space="preserve">PSACIMS S.A.S/ANTONIO LEONARDO PANTOJA CABRERA </t>
  </si>
  <si>
    <t>900539901-0</t>
  </si>
  <si>
    <t>230208010201</t>
  </si>
  <si>
    <t>00988</t>
  </si>
  <si>
    <t>02825</t>
  </si>
  <si>
    <t>I.C.L.D. DIFERENTES A S.G.P. PROPOSITO GRAL</t>
  </si>
  <si>
    <r>
      <t xml:space="preserve">CONTRATO DE OBRA No. </t>
    </r>
    <r>
      <rPr>
        <b/>
        <sz val="8"/>
        <rFont val="Arial"/>
        <family val="2"/>
      </rPr>
      <t>485/2014</t>
    </r>
  </si>
  <si>
    <t>2014-86-320-3024</t>
  </si>
  <si>
    <t>INSTALACIÓN SISTEMA DE MONITOREO Y VIGILANCIA PALACIO MUNICIPAL DEL MUNICIPIO DE ORITO - DEPARTAMENTEO DEL PUTUMAYO</t>
  </si>
  <si>
    <t>SELECCIÓN ABREVIADA SA-SIM-037-2014</t>
  </si>
  <si>
    <t>230212010102</t>
  </si>
  <si>
    <t>00990</t>
  </si>
  <si>
    <t>02830</t>
  </si>
  <si>
    <t xml:space="preserve">ADMINISTRACION E INGENIERIA DE COLOMBIA SAS/
: ROSALBA GALLO MARTINEZ./469/2014 
</t>
  </si>
  <si>
    <t>01796</t>
  </si>
  <si>
    <t>01795</t>
  </si>
  <si>
    <t>01794</t>
  </si>
  <si>
    <t>01808</t>
  </si>
  <si>
    <t>01806</t>
  </si>
  <si>
    <t>01799</t>
  </si>
  <si>
    <t>01681</t>
  </si>
  <si>
    <t>02170</t>
  </si>
  <si>
    <t>02074</t>
  </si>
  <si>
    <t>02068</t>
  </si>
  <si>
    <t>02080</t>
  </si>
  <si>
    <t>02059</t>
  </si>
  <si>
    <t>02057</t>
  </si>
  <si>
    <t>02066</t>
  </si>
  <si>
    <t>02026</t>
  </si>
  <si>
    <t>02078</t>
  </si>
  <si>
    <t>02051</t>
  </si>
  <si>
    <t>02082</t>
  </si>
  <si>
    <t>02184</t>
  </si>
  <si>
    <t>02075</t>
  </si>
  <si>
    <t>02062</t>
  </si>
  <si>
    <t>02087</t>
  </si>
  <si>
    <t>02050</t>
  </si>
  <si>
    <t>02183</t>
  </si>
  <si>
    <t>02049</t>
  </si>
  <si>
    <t>02065</t>
  </si>
  <si>
    <t>02187</t>
  </si>
  <si>
    <t>01375</t>
  </si>
  <si>
    <t>02827</t>
  </si>
  <si>
    <t>I.C.L.D. DIFERENTES A S.G.P. PRÓPOSITO GENERAL</t>
  </si>
  <si>
    <t>02040</t>
  </si>
  <si>
    <t>02073</t>
  </si>
  <si>
    <t>02021</t>
  </si>
  <si>
    <t>02014</t>
  </si>
  <si>
    <r>
      <t>COMUNICADO DE ACEPTACIÓN No.</t>
    </r>
    <r>
      <rPr>
        <b/>
        <sz val="8"/>
        <rFont val="Arial"/>
        <family val="2"/>
      </rPr>
      <t xml:space="preserve"> 403/2014</t>
    </r>
  </si>
  <si>
    <t>02020</t>
  </si>
  <si>
    <t>02064</t>
  </si>
  <si>
    <t>02011</t>
  </si>
  <si>
    <t>02070</t>
  </si>
  <si>
    <t>02076</t>
  </si>
  <si>
    <t>02084</t>
  </si>
  <si>
    <t>02217</t>
  </si>
  <si>
    <t>02025</t>
  </si>
  <si>
    <t>02037</t>
  </si>
  <si>
    <t>02036</t>
  </si>
  <si>
    <t>02016</t>
  </si>
  <si>
    <t>02055</t>
  </si>
  <si>
    <t>02054</t>
  </si>
  <si>
    <t>02056</t>
  </si>
  <si>
    <t>02072</t>
  </si>
  <si>
    <t>2014-86-3203117</t>
  </si>
  <si>
    <t>MANTENIMIENTO PUENTE COLGANTE SOBRE EL RIO CALDERO, VEREDA LA SARDINA - SECTOR ALTO CALDERO</t>
  </si>
  <si>
    <t xml:space="preserve"> MEJORAMIENTO DE ALCANTARILLAS VÍA ORITO - BELLAVISTA </t>
  </si>
  <si>
    <t xml:space="preserve"> CONSTRUCCIÓN DE POZO SEPTICO Y CONSTRUCCIÓN DE SOLUCIONES INDIVIDUALES SISTEMA DE CAPTACIÓN DE AGUA, VEREDA EL PARAÍSO EN EL MUNICIPIO DE ORITO -PUTUMAYO.</t>
  </si>
  <si>
    <t xml:space="preserve">ADECUACIÓN DE PUENTE COLGANTE VEREDA EL YARUMO; </t>
  </si>
  <si>
    <t>SELECCIÓN ABREVIADA SA-SIM-031-2014</t>
  </si>
  <si>
    <t>230204010105</t>
  </si>
  <si>
    <t>00739</t>
  </si>
  <si>
    <t>24010601010105</t>
  </si>
  <si>
    <t>00403</t>
  </si>
  <si>
    <t>2014-86-320-2891</t>
  </si>
  <si>
    <t>2014-86-320-2893</t>
  </si>
  <si>
    <t>24010601010108</t>
  </si>
  <si>
    <t>00414</t>
  </si>
  <si>
    <t>230104010501</t>
  </si>
  <si>
    <t>00826</t>
  </si>
  <si>
    <t>230208010101</t>
  </si>
  <si>
    <t>00750</t>
  </si>
  <si>
    <t>230208020101</t>
  </si>
  <si>
    <t>00744</t>
  </si>
  <si>
    <t>02787</t>
  </si>
  <si>
    <t xml:space="preserve">I.C.L.D. DIFERENTES A S.G.P. PROPOSITO GENERAL </t>
  </si>
  <si>
    <t>2014-86-320-3018</t>
  </si>
  <si>
    <t>MEJORAMIENTO DE LA VÍA INSPECCIÓN SAN VICENTE DEL LUZÓN DEL MUNICIPIO DE ORITO -PUTUMAYO</t>
  </si>
  <si>
    <t>SELECCIÓN ABREVIADA SA-SIM-043-2014</t>
  </si>
  <si>
    <t>SERVIPETROL LTDA</t>
  </si>
  <si>
    <t>846,002,522-1</t>
  </si>
  <si>
    <t>231403010101</t>
  </si>
  <si>
    <t>0995</t>
  </si>
  <si>
    <t>02839</t>
  </si>
  <si>
    <t>02826</t>
  </si>
  <si>
    <t>2014-86-320-3025</t>
  </si>
  <si>
    <t>MEJORAMIENTO SISTEMA ELECTRICO DEL PALACIO MUNICIPAL, MUNICIPIO DE ORITO - PUTUMAYO</t>
  </si>
  <si>
    <t>SELECCIÓN ABREVIADA SA-SIM-040-2014</t>
  </si>
  <si>
    <t>CONYSER SAS/LINA DISVEY GUERRON</t>
  </si>
  <si>
    <t>900,274,210-0</t>
  </si>
  <si>
    <t>231303020101</t>
  </si>
  <si>
    <t>00865</t>
  </si>
  <si>
    <t>02833</t>
  </si>
  <si>
    <t xml:space="preserve">MARGEN DE COMERCIALIZACIÓN DE LA VIG. </t>
  </si>
  <si>
    <r>
      <t xml:space="preserve">CONTRATO DE OBRA No. </t>
    </r>
    <r>
      <rPr>
        <b/>
        <sz val="8"/>
        <rFont val="Arial"/>
        <family val="2"/>
      </rPr>
      <t>489/2014</t>
    </r>
  </si>
  <si>
    <t>2014-86-320-3011</t>
  </si>
  <si>
    <t>00893</t>
  </si>
  <si>
    <t>MEJORAMIENTO PATIO RECREATIVO DE LA I.E. JORGE ELIECER GAITÁN DEL MUNICIPIO DE ORITO PUTUMAYO</t>
  </si>
  <si>
    <t>SELECCIÓN ABREVIADA SA-SIM-041-2014</t>
  </si>
  <si>
    <t>CODISUM SAS/HUGO ORTEGA NOVOA</t>
  </si>
  <si>
    <t>02835</t>
  </si>
  <si>
    <r>
      <t xml:space="preserve">CONTRATO DE OBRA No. </t>
    </r>
    <r>
      <rPr>
        <b/>
        <sz val="8"/>
        <rFont val="Arial"/>
        <family val="2"/>
      </rPr>
      <t>490/2014</t>
    </r>
  </si>
  <si>
    <t>2014-86-320-3021</t>
  </si>
  <si>
    <t>230208010102</t>
  </si>
  <si>
    <t>00749</t>
  </si>
  <si>
    <t>CONSTRUCCIÓN SISTEMA SÉPTICO VEREDA EL GUAYABAL DEL MUNICIPIO DE ORITO -PUTUMAYO</t>
  </si>
  <si>
    <t>SELECCIÓN ABREVIADA SA-SIM-044-2014</t>
  </si>
  <si>
    <t>02836</t>
  </si>
  <si>
    <t>ROSALBA GALLO/CONTRATO 469/2014</t>
  </si>
  <si>
    <t>2014-86-320-3015</t>
  </si>
  <si>
    <t>00906</t>
  </si>
  <si>
    <t>00422</t>
  </si>
  <si>
    <t>02832</t>
  </si>
  <si>
    <t>02834</t>
  </si>
  <si>
    <t>MEJORAMIENTO AULA ESCOLAR Y UNIDAD SANITARIA IER SAN JUAN VIDES SEDE SAN GERARDO.</t>
  </si>
  <si>
    <t>MEJORAMIENTO AULA DE INFORMATICA IE GABRIELA MISTRAL DEL MUNICIPIO DE ORITO-PUTUMAYO</t>
  </si>
  <si>
    <t>SELECCIÓN ABREVIADA SA-SIM-039-2014</t>
  </si>
  <si>
    <t>02221</t>
  </si>
  <si>
    <t>02200</t>
  </si>
  <si>
    <t>2). CONSTRUCCIÓN CUBIERTA PATIOS RECREATIVOS DEL CER
. SILVANA Y CER. EL LIBANO</t>
  </si>
  <si>
    <t xml:space="preserve">3). CONSTRUCCIÓN PUENTE 
SOBRE LA QUEBRADA LA GAITANA, ENTRADA PRINCIPAL; </t>
  </si>
  <si>
    <t>4). CONSTRUCCIÓN PUENTE PEATONAL COLGANTE CABILDO
 ALTO TEMBLÓN;</t>
  </si>
  <si>
    <t>5). CONSTRUCCIÓN DE VÍAS:
 CONSTRUCCIÓN PAVIMENTACIÓN BARRIO VILLA CAROLINA,
 SECTOR MANZANA 5</t>
  </si>
  <si>
    <t>6). CONSTRUCCIÓN ANDENES SOBRE  LA AVENIDA PRINCIPAL CALLE 8 ENTRE CRAS 7 Y 5A BARRIO VERGEL - CHAPINERO Y LATERAL IZQUIERDO BAJANDO EN  LA CARRERA 13 ENTRE CALLES 8 Y 9 DEL BARRIO COLOMBIA  DEL MUNICIPIO DE ORITO, DEPARTAMENTO DE PUTUMAYO</t>
  </si>
  <si>
    <t xml:space="preserve">INTERVENTORIA TECNICA, ADMINISTRATIVA Y FINANCIERA 
 PARA LOS PROYECTOS DE REGALIAS: 1.) CONSTRUCCIÓN
 ALCANTARILLADO SANITARIO BARRIO LAS GALIAS, SIMÓN
 BOLÍVAR HACIA CAM 591 PMAA SOBRE LA CARRERA 6A; 
</t>
  </si>
  <si>
    <t>PLANTAS DE TRATAMIENTO DE AGUAS Y SERVICIOS LTDA - PTAS LTDA/ALIS FAYDY AYALA PARRA</t>
  </si>
  <si>
    <t>02212</t>
  </si>
  <si>
    <t>02211</t>
  </si>
  <si>
    <t>02190</t>
  </si>
  <si>
    <t>02158</t>
  </si>
  <si>
    <t>02091</t>
  </si>
  <si>
    <t>02090</t>
  </si>
  <si>
    <t>02089</t>
  </si>
  <si>
    <t>CONSTRUCCIÓN ALCANTARILLADO SANITARIO BARRIO COLOMBIA ENTRE CARRERA 13A Y CARRERA 13 SECTOR PARQUE BARRIO COLOMBIA, MUNICIPIO DE ORITO PUTUMAYO</t>
  </si>
  <si>
    <t>01226</t>
  </si>
  <si>
    <t>2014-86-320-2895</t>
  </si>
  <si>
    <t>MEJORAMIENTO PUENTE SOBRE QUEBRADA LA MINA VEREDA PLAYA NUEVA</t>
  </si>
  <si>
    <t>24010601010102</t>
  </si>
  <si>
    <t>00409</t>
  </si>
  <si>
    <t>02777</t>
  </si>
  <si>
    <t>02092</t>
  </si>
  <si>
    <t>01954</t>
  </si>
  <si>
    <t>02164</t>
  </si>
  <si>
    <t>02231</t>
  </si>
  <si>
    <t>01880</t>
  </si>
  <si>
    <t>01183</t>
  </si>
  <si>
    <t>01589</t>
  </si>
  <si>
    <t>02191</t>
  </si>
  <si>
    <t>01936</t>
  </si>
  <si>
    <t>02228</t>
  </si>
  <si>
    <t>01829</t>
  </si>
  <si>
    <t>02218</t>
  </si>
  <si>
    <t>02246</t>
  </si>
  <si>
    <t>01847</t>
  </si>
  <si>
    <t>01846</t>
  </si>
  <si>
    <t>02162</t>
  </si>
  <si>
    <t>01893</t>
  </si>
  <si>
    <t>02824</t>
  </si>
  <si>
    <t xml:space="preserve">ADMINISTRACION E INGENIERIA DE COLOMBIA SAS/ ROSALBA GALLO MARTINEZ./469/2014 
</t>
  </si>
  <si>
    <t>01144</t>
  </si>
  <si>
    <t>CONCURSO DE MERITOS CM-SIM-009/2014</t>
  </si>
  <si>
    <t>ADMINISTRACION E INGENIERIA DE COLOMBIA SAS/ROSALBA GALLO MARTINEZ</t>
  </si>
  <si>
    <t>900554532-9</t>
  </si>
  <si>
    <t>231212010202010105</t>
  </si>
  <si>
    <t>01153</t>
  </si>
  <si>
    <t>02804</t>
  </si>
  <si>
    <t>39002</t>
  </si>
  <si>
    <t xml:space="preserve">SECRETARIA DE INFRAESTRUCTURA MUNICPIAL </t>
  </si>
  <si>
    <t>02095</t>
  </si>
  <si>
    <t>REHABILITACIÓN SISTEMA DE ACUEDUCTO INSPECCIÓN TESALIA , MUN CIPIO DE ORITO - PUTUMAYO. 181</t>
  </si>
  <si>
    <t>CONSTRUCCIÓN SOLUCIONES INDIVIDUALES SISTEMA DE AGUA DE LA VEREDA EL TRIUNFO, MPIO DE ORITO - PUTUMAYO. 170</t>
  </si>
  <si>
    <t>CONSTRUCCIÓN RESTAURANTE ESCOLAR I.E. CABILDO ALNAMAWAMI, MPIO DE ORITO -PUTUMAYO.180</t>
  </si>
  <si>
    <t>CONSTRUCCIÓN RESTAURANTE ESCOLAR ALTO TEMBLÓN , MPIO DE ORITO -PUTUMAYO.180</t>
  </si>
  <si>
    <t>CONSTRUCCIÓN UNIDADES SANITARIAS CENTRO EDUCATIVO UWADAWARRARA, MPIO DE ORITO-PMAYO.180</t>
  </si>
  <si>
    <t>CONSTRUCCIÓN PATIO RECREATIVO I.E. CABILDO INDIGENA CAÑABRAVITA, MPIO DE ORITO -PUTUMAYO.180</t>
  </si>
  <si>
    <t>CONSTRUCCIÓN CUBIERTA Y ALUMBRADO PATIO RECREATIVO INSTITUCIÓN  GUILLERMO LEON VALENCIA, MPIO DE ORITO -PUTUMAYO.177</t>
  </si>
  <si>
    <t>CONSTRUCCIÓN, MANTENIMIENTO Y ADECUACIÓN DE LA INFRAESTRUCTURA CASA INDIGENA AWA SEVILLA, MPIO DE ORITO -PUTUMAYO.177</t>
  </si>
  <si>
    <t>CONSTRUCCIÓN, ADECUACIÓN Y MANTENIMIENTO DE INFRAESTRUCTURA ELÉCTRICA VEREDA EL CALDERO MPIO DE ORITO-PUTUMAYO.178</t>
  </si>
  <si>
    <t>02053 y 02022</t>
  </si>
  <si>
    <t>2014-86-320-3016</t>
  </si>
  <si>
    <t>MEJORAMIENTO PARQUES INFANTILES MUNICIPIO DE ORITO - PUTUMAYO.</t>
  </si>
  <si>
    <t>SELECCIÓN ABREVIADA SA-SIM-036-2014</t>
  </si>
  <si>
    <t>ASOCIACIÓN DE RECICLADORES BIOFUTURO/LUDY MARICEL CUESVAS REVELO</t>
  </si>
  <si>
    <t>846003256-1</t>
  </si>
  <si>
    <t>2401010107010104</t>
  </si>
  <si>
    <t>00868</t>
  </si>
  <si>
    <t>02831</t>
  </si>
  <si>
    <t>INGRESOS CORRIENTES DE LIBRE DESTINACIÓN VIG. ANTERIORE</t>
  </si>
  <si>
    <t>02046</t>
  </si>
  <si>
    <t xml:space="preserve"> CONSTRUCCIÓN ACCESO AL PUENTE PEATONAL DE LA VEREDA EL PARAÍSO CAMINO HACIA CAMPO ALEGRE, MUNICIPIO DE ORITO - PUTUMAYO.</t>
  </si>
  <si>
    <t>01862</t>
  </si>
  <si>
    <t>01863</t>
  </si>
  <si>
    <t>2014-86-320-2929</t>
  </si>
  <si>
    <t>01931</t>
  </si>
  <si>
    <t>01932</t>
  </si>
  <si>
    <t>02793</t>
  </si>
  <si>
    <t>02792</t>
  </si>
  <si>
    <t>02795</t>
  </si>
  <si>
    <t>02796</t>
  </si>
  <si>
    <t>02794</t>
  </si>
  <si>
    <t>2013-86-320-0040</t>
  </si>
  <si>
    <t>02085</t>
  </si>
  <si>
    <t>02081</t>
  </si>
  <si>
    <t>02079</t>
  </si>
  <si>
    <t>02067</t>
  </si>
  <si>
    <t>02058</t>
  </si>
  <si>
    <t>02009</t>
  </si>
  <si>
    <t>02004</t>
  </si>
  <si>
    <t>CDP00095</t>
  </si>
  <si>
    <t>R.I.3,10,2</t>
  </si>
  <si>
    <t>RPG00091</t>
  </si>
  <si>
    <t>CONSTRUCCIÓN PUENTE EN CONCRETO REFORZADO SOBRE LA QUEBRADA EL SABALO VIA DE ACCESO BARRIO LA LIBERTAD, MUNICIPIO DE ORITO - PUTUMAYO.</t>
  </si>
  <si>
    <t xml:space="preserve">SIN LIQUIDAR </t>
  </si>
  <si>
    <t>PUBLICADO</t>
  </si>
  <si>
    <t xml:space="preserve">SE PUBLICO LIQUIDACIÓN </t>
  </si>
  <si>
    <t xml:space="preserve">OFERTA </t>
  </si>
  <si>
    <t>OFERTA</t>
  </si>
  <si>
    <t>FALTA</t>
  </si>
  <si>
    <t>FALRTA TODO</t>
  </si>
  <si>
    <t xml:space="preserve">FALTA TODO </t>
  </si>
  <si>
    <t xml:space="preserve">S.I.C. PROGRESS SAS/EDGAR GEOVANNI PORTILLO 
RUALES
</t>
  </si>
  <si>
    <r>
      <t>CONTRATO DE OBRA No. 0</t>
    </r>
    <r>
      <rPr>
        <b/>
        <sz val="7.5"/>
        <rFont val="Arial"/>
        <family val="2"/>
      </rPr>
      <t>73</t>
    </r>
    <r>
      <rPr>
        <sz val="7.5"/>
        <rFont val="Arial"/>
        <family val="2"/>
      </rPr>
      <t>/2014</t>
    </r>
  </si>
  <si>
    <r>
      <t xml:space="preserve">CONTRATO SUMINISTRO No. </t>
    </r>
    <r>
      <rPr>
        <b/>
        <sz val="7.5"/>
        <rFont val="Arial"/>
        <family val="2"/>
      </rPr>
      <t>081/</t>
    </r>
    <r>
      <rPr>
        <sz val="7.5"/>
        <rFont val="Arial"/>
        <family val="2"/>
      </rPr>
      <t>2014</t>
    </r>
  </si>
  <si>
    <r>
      <t xml:space="preserve">ADICIONAL AL CONTRATO DE SUMINISTRO No. </t>
    </r>
    <r>
      <rPr>
        <b/>
        <sz val="7.5"/>
        <rFont val="Arial"/>
        <family val="2"/>
      </rPr>
      <t>081/2014</t>
    </r>
  </si>
  <si>
    <r>
      <t xml:space="preserve">COMUNICADO DE ACEPTACIÓN No. </t>
    </r>
    <r>
      <rPr>
        <b/>
        <sz val="7.5"/>
        <rFont val="Arial"/>
        <family val="2"/>
      </rPr>
      <t>093</t>
    </r>
    <r>
      <rPr>
        <sz val="7.5"/>
        <rFont val="Arial"/>
        <family val="2"/>
      </rPr>
      <t>/2014</t>
    </r>
  </si>
  <si>
    <r>
      <t xml:space="preserve">COMUNICADO DE ACEPTACIÓN No.  </t>
    </r>
    <r>
      <rPr>
        <b/>
        <sz val="7.5"/>
        <rFont val="Arial"/>
        <family val="2"/>
      </rPr>
      <t>094</t>
    </r>
    <r>
      <rPr>
        <sz val="7.5"/>
        <rFont val="Arial"/>
        <family val="2"/>
      </rPr>
      <t>/2014</t>
    </r>
  </si>
  <si>
    <r>
      <t xml:space="preserve">COMUNICADO DE ACEPTACIÓN No. </t>
    </r>
    <r>
      <rPr>
        <b/>
        <sz val="7.5"/>
        <rFont val="Arial"/>
        <family val="2"/>
      </rPr>
      <t>146</t>
    </r>
    <r>
      <rPr>
        <sz val="7.5"/>
        <rFont val="Arial"/>
        <family val="2"/>
      </rPr>
      <t>/2014</t>
    </r>
  </si>
  <si>
    <r>
      <t xml:space="preserve">COMUNICADO DE ACEPTACIÓN No. </t>
    </r>
    <r>
      <rPr>
        <b/>
        <sz val="7.5"/>
        <rFont val="Arial"/>
        <family val="2"/>
      </rPr>
      <t>147</t>
    </r>
    <r>
      <rPr>
        <sz val="7.5"/>
        <rFont val="Arial"/>
        <family val="2"/>
      </rPr>
      <t>2014</t>
    </r>
  </si>
  <si>
    <r>
      <t xml:space="preserve">COMUNICADO DE ACEPTACIÓN No. </t>
    </r>
    <r>
      <rPr>
        <b/>
        <sz val="7.5"/>
        <rFont val="Arial"/>
        <family val="2"/>
      </rPr>
      <t>149</t>
    </r>
    <r>
      <rPr>
        <sz val="7.5"/>
        <rFont val="Arial"/>
        <family val="2"/>
      </rPr>
      <t>/2014</t>
    </r>
  </si>
  <si>
    <r>
      <t xml:space="preserve">ADICIONAL AL COMUNICADO </t>
    </r>
    <r>
      <rPr>
        <b/>
        <sz val="7.5"/>
        <rFont val="Arial"/>
        <family val="2"/>
      </rPr>
      <t>149/2014</t>
    </r>
  </si>
  <si>
    <r>
      <t xml:space="preserve">CONTRATO DE OBRA No. </t>
    </r>
    <r>
      <rPr>
        <b/>
        <sz val="7.5"/>
        <rFont val="Arial"/>
        <family val="2"/>
      </rPr>
      <t>169</t>
    </r>
    <r>
      <rPr>
        <sz val="7.5"/>
        <rFont val="Arial"/>
        <family val="2"/>
      </rPr>
      <t>/2014</t>
    </r>
  </si>
  <si>
    <r>
      <t xml:space="preserve">CONTRATO DE OBRA No. </t>
    </r>
    <r>
      <rPr>
        <b/>
        <sz val="7.5"/>
        <rFont val="Arial"/>
        <family val="2"/>
      </rPr>
      <t>170/2014</t>
    </r>
  </si>
  <si>
    <r>
      <t xml:space="preserve">Ing. ALVARO HUMBERTO SANCHEZ CAÑON ; CONTRATO DE INTERVENTORIA No. </t>
    </r>
    <r>
      <rPr>
        <b/>
        <sz val="7.5"/>
        <color rgb="FFFF0000"/>
        <rFont val="Arial"/>
        <family val="2"/>
      </rPr>
      <t>182/2014</t>
    </r>
  </si>
  <si>
    <r>
      <t xml:space="preserve">COMUNICADO DE ACEPTACIÓN No. </t>
    </r>
    <r>
      <rPr>
        <b/>
        <sz val="7.5"/>
        <rFont val="Arial"/>
        <family val="2"/>
      </rPr>
      <t>171/2014</t>
    </r>
  </si>
  <si>
    <r>
      <t>MINIMA CUANTIA SIM-</t>
    </r>
    <r>
      <rPr>
        <b/>
        <sz val="7.5"/>
        <rFont val="Arial"/>
        <family val="2"/>
      </rPr>
      <t>MC-035-2014</t>
    </r>
  </si>
  <si>
    <r>
      <t xml:space="preserve">CONTRATO DE OBRA No. </t>
    </r>
    <r>
      <rPr>
        <b/>
        <sz val="7.5"/>
        <rFont val="Arial"/>
        <family val="2"/>
      </rPr>
      <t>177/2014</t>
    </r>
  </si>
  <si>
    <r>
      <t xml:space="preserve">CONTRATO DE OBRA No. </t>
    </r>
    <r>
      <rPr>
        <b/>
        <sz val="7.5"/>
        <rFont val="Arial"/>
        <family val="2"/>
      </rPr>
      <t>178</t>
    </r>
    <r>
      <rPr>
        <sz val="7.5"/>
        <rFont val="Arial"/>
        <family val="2"/>
      </rPr>
      <t>/</t>
    </r>
    <r>
      <rPr>
        <b/>
        <sz val="7.5"/>
        <rFont val="Arial"/>
        <family val="2"/>
      </rPr>
      <t>2014</t>
    </r>
  </si>
  <si>
    <r>
      <t xml:space="preserve">CONTRATO DE OBRA No. </t>
    </r>
    <r>
      <rPr>
        <b/>
        <sz val="7.5"/>
        <rFont val="Arial"/>
        <family val="2"/>
      </rPr>
      <t>180/2014</t>
    </r>
  </si>
  <si>
    <t>CONSTRUCCIÓN UNIDADES SANITARIAS CENTRO EDUCATIVO CHICALA PIJAO, MPIO DE ORITO-PMAYO.</t>
  </si>
  <si>
    <r>
      <t xml:space="preserve">CONTRTO DE OBRA No. </t>
    </r>
    <r>
      <rPr>
        <b/>
        <sz val="7.5"/>
        <rFont val="Arial"/>
        <family val="2"/>
      </rPr>
      <t>181/2014</t>
    </r>
  </si>
  <si>
    <r>
      <t xml:space="preserve">CONTRATO DE INTERVENTORIA No. </t>
    </r>
    <r>
      <rPr>
        <b/>
        <sz val="7.5"/>
        <rFont val="Arial"/>
        <family val="2"/>
      </rPr>
      <t>182/2014</t>
    </r>
  </si>
  <si>
    <r>
      <t xml:space="preserve">CONTRATO DE OBRA No. </t>
    </r>
    <r>
      <rPr>
        <b/>
        <sz val="7.5"/>
        <rFont val="Arial"/>
        <family val="2"/>
      </rPr>
      <t>183</t>
    </r>
    <r>
      <rPr>
        <sz val="7.5"/>
        <rFont val="Arial"/>
        <family val="2"/>
      </rPr>
      <t>/2014</t>
    </r>
  </si>
  <si>
    <r>
      <t xml:space="preserve">SELECCIÓN ABREVIADA </t>
    </r>
    <r>
      <rPr>
        <b/>
        <sz val="7.5"/>
        <rFont val="Arial"/>
        <family val="2"/>
      </rPr>
      <t>SA-SIM-004</t>
    </r>
    <r>
      <rPr>
        <sz val="7.5"/>
        <rFont val="Arial"/>
        <family val="2"/>
      </rPr>
      <t>-2014</t>
    </r>
  </si>
  <si>
    <r>
      <t xml:space="preserve">COMUNICADO DE ACEPTACIÓN No. </t>
    </r>
    <r>
      <rPr>
        <b/>
        <sz val="7.5"/>
        <rFont val="Arial"/>
        <family val="2"/>
      </rPr>
      <t>184/2014</t>
    </r>
  </si>
  <si>
    <r>
      <t>MINIMA CUANTIA SIM-MC-</t>
    </r>
    <r>
      <rPr>
        <b/>
        <sz val="7.5"/>
        <rFont val="Arial"/>
        <family val="2"/>
      </rPr>
      <t>040-2014</t>
    </r>
  </si>
  <si>
    <r>
      <t xml:space="preserve">COMUNICADO DE ACEPTACIÓN No. </t>
    </r>
    <r>
      <rPr>
        <b/>
        <sz val="7.5"/>
        <rFont val="Arial"/>
        <family val="2"/>
      </rPr>
      <t>185/2014</t>
    </r>
  </si>
  <si>
    <r>
      <t>MINIMA CUANTIA SIM-MC-</t>
    </r>
    <r>
      <rPr>
        <b/>
        <sz val="7.5"/>
        <rFont val="Arial"/>
        <family val="2"/>
      </rPr>
      <t>041-2014</t>
    </r>
  </si>
  <si>
    <r>
      <t xml:space="preserve">COMUNICADO DE ACEPTACIÓN No. </t>
    </r>
    <r>
      <rPr>
        <b/>
        <sz val="7.5"/>
        <rFont val="Arial"/>
        <family val="2"/>
      </rPr>
      <t>186</t>
    </r>
    <r>
      <rPr>
        <sz val="7.5"/>
        <rFont val="Arial"/>
        <family val="2"/>
      </rPr>
      <t>/2014</t>
    </r>
  </si>
  <si>
    <r>
      <t>MINIMA CUANTIA SIM-MC-</t>
    </r>
    <r>
      <rPr>
        <b/>
        <sz val="7.5"/>
        <rFont val="Arial"/>
        <family val="2"/>
      </rPr>
      <t>042-2014</t>
    </r>
  </si>
  <si>
    <r>
      <t xml:space="preserve">COMUNICADO DE ACEPTACIÓN No. </t>
    </r>
    <r>
      <rPr>
        <b/>
        <sz val="7.5"/>
        <rFont val="Arial"/>
        <family val="2"/>
      </rPr>
      <t>187</t>
    </r>
    <r>
      <rPr>
        <sz val="7.5"/>
        <rFont val="Arial"/>
        <family val="2"/>
      </rPr>
      <t>/2014</t>
    </r>
  </si>
  <si>
    <r>
      <t>MINIMA CUANTIA SIM-MC-</t>
    </r>
    <r>
      <rPr>
        <b/>
        <sz val="7.5"/>
        <rFont val="Arial"/>
        <family val="2"/>
      </rPr>
      <t>043-2014</t>
    </r>
  </si>
  <si>
    <r>
      <t xml:space="preserve">ADICIONAL 01 AL CONTRATO DE OBRA No. </t>
    </r>
    <r>
      <rPr>
        <b/>
        <sz val="7.5"/>
        <rFont val="Arial"/>
        <family val="2"/>
      </rPr>
      <t>188/2014</t>
    </r>
  </si>
  <si>
    <r>
      <t xml:space="preserve">COMUNICADO DE ACEPTACIÓN No. </t>
    </r>
    <r>
      <rPr>
        <b/>
        <sz val="7.5"/>
        <rFont val="Arial"/>
        <family val="2"/>
      </rPr>
      <t>195/2014</t>
    </r>
  </si>
  <si>
    <r>
      <t xml:space="preserve">CONTRATO DE OBRA No. </t>
    </r>
    <r>
      <rPr>
        <b/>
        <sz val="7.5"/>
        <rFont val="Arial"/>
        <family val="2"/>
      </rPr>
      <t>196</t>
    </r>
    <r>
      <rPr>
        <sz val="7.5"/>
        <rFont val="Arial"/>
        <family val="2"/>
      </rPr>
      <t>/2014</t>
    </r>
  </si>
  <si>
    <r>
      <t xml:space="preserve">COMUNICADO DE ACEPTACIÓN No. </t>
    </r>
    <r>
      <rPr>
        <b/>
        <sz val="7.5"/>
        <rFont val="Arial"/>
        <family val="2"/>
      </rPr>
      <t>216</t>
    </r>
    <r>
      <rPr>
        <sz val="7.5"/>
        <rFont val="Arial"/>
        <family val="2"/>
      </rPr>
      <t>/2014</t>
    </r>
  </si>
  <si>
    <r>
      <t xml:space="preserve">COMUNICADO DE ACEPTACIÓN No. </t>
    </r>
    <r>
      <rPr>
        <b/>
        <sz val="7.5"/>
        <rFont val="Arial"/>
        <family val="2"/>
      </rPr>
      <t>217</t>
    </r>
    <r>
      <rPr>
        <sz val="7.5"/>
        <rFont val="Arial"/>
        <family val="2"/>
      </rPr>
      <t>/2014</t>
    </r>
  </si>
  <si>
    <r>
      <t xml:space="preserve">COMUNICADO DE ACEPTACIÓN No. </t>
    </r>
    <r>
      <rPr>
        <b/>
        <sz val="7.5"/>
        <rFont val="Arial"/>
        <family val="2"/>
      </rPr>
      <t>218</t>
    </r>
    <r>
      <rPr>
        <sz val="7.5"/>
        <rFont val="Arial"/>
        <family val="2"/>
      </rPr>
      <t>/2014</t>
    </r>
  </si>
  <si>
    <r>
      <t>COMUNICADO DE ACEPTACIÓN No.</t>
    </r>
    <r>
      <rPr>
        <b/>
        <sz val="7.5"/>
        <rFont val="Arial"/>
        <family val="2"/>
      </rPr>
      <t>219</t>
    </r>
    <r>
      <rPr>
        <sz val="7.5"/>
        <rFont val="Arial"/>
        <family val="2"/>
      </rPr>
      <t>/2014</t>
    </r>
  </si>
  <si>
    <r>
      <t xml:space="preserve">CONTRATO DE OBRA No. </t>
    </r>
    <r>
      <rPr>
        <b/>
        <sz val="7.5"/>
        <rFont val="Arial"/>
        <family val="2"/>
      </rPr>
      <t>241</t>
    </r>
    <r>
      <rPr>
        <sz val="7.5"/>
        <rFont val="Arial"/>
        <family val="2"/>
      </rPr>
      <t>/2014</t>
    </r>
  </si>
  <si>
    <r>
      <t xml:space="preserve">CONTRATO DE INTERVENTORIA No. </t>
    </r>
    <r>
      <rPr>
        <b/>
        <sz val="7.5"/>
        <rFont val="Arial"/>
        <family val="2"/>
      </rPr>
      <t>247/2014</t>
    </r>
  </si>
  <si>
    <r>
      <t xml:space="preserve">COMUNICADO DE ACEPTACIÓN </t>
    </r>
    <r>
      <rPr>
        <b/>
        <sz val="7.5"/>
        <rFont val="Arial"/>
        <family val="2"/>
      </rPr>
      <t>No. 252/2014</t>
    </r>
  </si>
  <si>
    <r>
      <t xml:space="preserve">COMUNICADO DE ACEPTACIÓN No. </t>
    </r>
    <r>
      <rPr>
        <b/>
        <sz val="7.5"/>
        <rFont val="Arial"/>
        <family val="2"/>
      </rPr>
      <t>253/2014</t>
    </r>
  </si>
  <si>
    <r>
      <t xml:space="preserve">CONTRATO DE OBRA No. </t>
    </r>
    <r>
      <rPr>
        <b/>
        <sz val="7.5"/>
        <rFont val="Arial"/>
        <family val="2"/>
      </rPr>
      <t>257/2014</t>
    </r>
  </si>
  <si>
    <r>
      <t xml:space="preserve">COMUNICADO DE ACEPTACIÓN No. </t>
    </r>
    <r>
      <rPr>
        <b/>
        <sz val="7.5"/>
        <rFont val="Arial"/>
        <family val="2"/>
      </rPr>
      <t>259/2014</t>
    </r>
  </si>
  <si>
    <r>
      <t xml:space="preserve">CONTRATO DE OBRA No. </t>
    </r>
    <r>
      <rPr>
        <b/>
        <sz val="7.5"/>
        <rFont val="Arial"/>
        <family val="2"/>
      </rPr>
      <t>261/2014</t>
    </r>
  </si>
  <si>
    <r>
      <t>COMUNICADO DE ACEPTACIÓN No.</t>
    </r>
    <r>
      <rPr>
        <b/>
        <sz val="7.5"/>
        <rFont val="Arial"/>
        <family val="2"/>
      </rPr>
      <t xml:space="preserve"> 262/2014</t>
    </r>
  </si>
  <si>
    <r>
      <t xml:space="preserve">CONSTRATO DE OBRA No. </t>
    </r>
    <r>
      <rPr>
        <b/>
        <sz val="7.5"/>
        <rFont val="Arial"/>
        <family val="2"/>
      </rPr>
      <t>264/2014</t>
    </r>
  </si>
  <si>
    <r>
      <t xml:space="preserve">CONTRATO DE OBRA No. </t>
    </r>
    <r>
      <rPr>
        <b/>
        <sz val="7.5"/>
        <rFont val="Arial"/>
        <family val="2"/>
      </rPr>
      <t>265/2014</t>
    </r>
  </si>
  <si>
    <r>
      <t xml:space="preserve">COMUNICADO DE ACEPTACIÓN No. </t>
    </r>
    <r>
      <rPr>
        <b/>
        <sz val="7.5"/>
        <rFont val="Arial"/>
        <family val="2"/>
      </rPr>
      <t>269/2014</t>
    </r>
  </si>
  <si>
    <r>
      <t xml:space="preserve">COMUNICADO DE ACEPTACIÓN No. </t>
    </r>
    <r>
      <rPr>
        <b/>
        <sz val="7.5"/>
        <rFont val="Arial"/>
        <family val="2"/>
      </rPr>
      <t>270/2014</t>
    </r>
  </si>
  <si>
    <r>
      <t xml:space="preserve">CONTRATO DE OBRA No. </t>
    </r>
    <r>
      <rPr>
        <b/>
        <sz val="7.5"/>
        <rFont val="Arial"/>
        <family val="2"/>
      </rPr>
      <t>319/</t>
    </r>
    <r>
      <rPr>
        <sz val="7.5"/>
        <rFont val="Arial"/>
        <family val="2"/>
      </rPr>
      <t>2014</t>
    </r>
  </si>
  <si>
    <r>
      <t xml:space="preserve">CONTRATO DE OBRA No. </t>
    </r>
    <r>
      <rPr>
        <b/>
        <sz val="7.5"/>
        <rFont val="Arial"/>
        <family val="2"/>
      </rPr>
      <t>320/2014</t>
    </r>
  </si>
  <si>
    <r>
      <t xml:space="preserve">CONTRATO DE OBRA No. </t>
    </r>
    <r>
      <rPr>
        <b/>
        <sz val="7.5"/>
        <rFont val="Arial"/>
        <family val="2"/>
      </rPr>
      <t>321/2</t>
    </r>
    <r>
      <rPr>
        <sz val="7.5"/>
        <rFont val="Arial"/>
        <family val="2"/>
      </rPr>
      <t>014</t>
    </r>
  </si>
  <si>
    <r>
      <t xml:space="preserve">CONTRATO DE OBRA No. </t>
    </r>
    <r>
      <rPr>
        <b/>
        <sz val="7.5"/>
        <rFont val="Arial"/>
        <family val="2"/>
      </rPr>
      <t>330/2014</t>
    </r>
  </si>
  <si>
    <r>
      <t xml:space="preserve">CONTRATO DE OBRA No. </t>
    </r>
    <r>
      <rPr>
        <b/>
        <sz val="7.5"/>
        <rFont val="Arial"/>
        <family val="2"/>
      </rPr>
      <t>331</t>
    </r>
    <r>
      <rPr>
        <sz val="7.5"/>
        <rFont val="Arial"/>
        <family val="2"/>
      </rPr>
      <t>/2014</t>
    </r>
  </si>
  <si>
    <r>
      <t xml:space="preserve">CONTRATO DE OBRA No. </t>
    </r>
    <r>
      <rPr>
        <b/>
        <sz val="7.5"/>
        <rFont val="Arial"/>
        <family val="2"/>
      </rPr>
      <t>347/2014</t>
    </r>
  </si>
  <si>
    <r>
      <t xml:space="preserve">ADICIONAL 01 AL CONTRATO </t>
    </r>
    <r>
      <rPr>
        <b/>
        <sz val="7.5"/>
        <rFont val="Arial"/>
        <family val="2"/>
      </rPr>
      <t>347/2014</t>
    </r>
  </si>
  <si>
    <r>
      <t xml:space="preserve">COMUNICADO DE ACEPTACIÓN No. </t>
    </r>
    <r>
      <rPr>
        <b/>
        <sz val="7.5"/>
        <rFont val="Arial"/>
        <family val="2"/>
      </rPr>
      <t>351/201</t>
    </r>
    <r>
      <rPr>
        <sz val="7.5"/>
        <rFont val="Arial"/>
        <family val="2"/>
      </rPr>
      <t>4</t>
    </r>
  </si>
  <si>
    <r>
      <t xml:space="preserve">COMUNICADO DE ACEPTACIÓN No. </t>
    </r>
    <r>
      <rPr>
        <b/>
        <sz val="7.5"/>
        <rFont val="Arial"/>
        <family val="2"/>
      </rPr>
      <t>352/201</t>
    </r>
    <r>
      <rPr>
        <sz val="7.5"/>
        <rFont val="Arial"/>
        <family val="2"/>
      </rPr>
      <t>4</t>
    </r>
  </si>
  <si>
    <r>
      <t xml:space="preserve">COMUNICADO DE ACEPTACIÓN No. </t>
    </r>
    <r>
      <rPr>
        <b/>
        <sz val="7.5"/>
        <rFont val="Arial"/>
        <family val="2"/>
      </rPr>
      <t>358/201</t>
    </r>
    <r>
      <rPr>
        <sz val="7.5"/>
        <rFont val="Arial"/>
        <family val="2"/>
      </rPr>
      <t>4</t>
    </r>
  </si>
  <si>
    <r>
      <t xml:space="preserve">ADICIONAL 01 AL COMUNICADO DE ACEPTACIÓN No. </t>
    </r>
    <r>
      <rPr>
        <b/>
        <sz val="7.5"/>
        <rFont val="Arial"/>
        <family val="2"/>
      </rPr>
      <t>358/</t>
    </r>
    <r>
      <rPr>
        <sz val="7.5"/>
        <rFont val="Arial"/>
        <family val="2"/>
      </rPr>
      <t>2014</t>
    </r>
  </si>
  <si>
    <r>
      <t xml:space="preserve">COMUNICADO DE ACEPTACIÓN No. </t>
    </r>
    <r>
      <rPr>
        <b/>
        <sz val="7.5"/>
        <rFont val="Arial"/>
        <family val="2"/>
      </rPr>
      <t>359/201</t>
    </r>
    <r>
      <rPr>
        <sz val="7.5"/>
        <rFont val="Arial"/>
        <family val="2"/>
      </rPr>
      <t>4</t>
    </r>
  </si>
  <si>
    <r>
      <t xml:space="preserve">COMUNICADO DE ACEPTACIÓN No. </t>
    </r>
    <r>
      <rPr>
        <b/>
        <sz val="7.5"/>
        <rFont val="Arial"/>
        <family val="2"/>
      </rPr>
      <t>363/201</t>
    </r>
    <r>
      <rPr>
        <sz val="7.5"/>
        <rFont val="Arial"/>
        <family val="2"/>
      </rPr>
      <t>4</t>
    </r>
  </si>
  <si>
    <r>
      <t xml:space="preserve">COMUNICADO DE ACEPTACIÓN No. </t>
    </r>
    <r>
      <rPr>
        <b/>
        <sz val="7.5"/>
        <rFont val="Arial"/>
        <family val="2"/>
      </rPr>
      <t>364/201</t>
    </r>
    <r>
      <rPr>
        <sz val="7.5"/>
        <rFont val="Arial"/>
        <family val="2"/>
      </rPr>
      <t>4</t>
    </r>
  </si>
  <si>
    <r>
      <t xml:space="preserve">COMUNICADO DE ACEPTACIÓN No. </t>
    </r>
    <r>
      <rPr>
        <b/>
        <sz val="7.5"/>
        <rFont val="Arial"/>
        <family val="2"/>
      </rPr>
      <t>365/201</t>
    </r>
    <r>
      <rPr>
        <sz val="7.5"/>
        <rFont val="Arial"/>
        <family val="2"/>
      </rPr>
      <t>4</t>
    </r>
  </si>
  <si>
    <r>
      <t xml:space="preserve">COMUNICADO DE ACEPTACIÓN No. </t>
    </r>
    <r>
      <rPr>
        <b/>
        <sz val="7.5"/>
        <rFont val="Arial"/>
        <family val="2"/>
      </rPr>
      <t>366/201</t>
    </r>
    <r>
      <rPr>
        <sz val="7.5"/>
        <rFont val="Arial"/>
        <family val="2"/>
      </rPr>
      <t>4</t>
    </r>
  </si>
  <si>
    <r>
      <t xml:space="preserve">CONTRATO DE OBRA No. </t>
    </r>
    <r>
      <rPr>
        <b/>
        <sz val="7.5"/>
        <color rgb="FFFF0000"/>
        <rFont val="Arial"/>
        <family val="2"/>
      </rPr>
      <t>***/2014</t>
    </r>
  </si>
  <si>
    <r>
      <t xml:space="preserve">CONTRATO DE OBRA No. </t>
    </r>
    <r>
      <rPr>
        <b/>
        <sz val="7.5"/>
        <rFont val="Arial"/>
        <family val="2"/>
      </rPr>
      <t>367/2014</t>
    </r>
  </si>
  <si>
    <r>
      <t xml:space="preserve">COMUNICADO DE ACEPTACIÓN No. </t>
    </r>
    <r>
      <rPr>
        <b/>
        <sz val="7.5"/>
        <rFont val="Arial"/>
        <family val="2"/>
      </rPr>
      <t>373/201</t>
    </r>
    <r>
      <rPr>
        <sz val="7.5"/>
        <rFont val="Arial"/>
        <family val="2"/>
      </rPr>
      <t>4</t>
    </r>
  </si>
  <si>
    <r>
      <t xml:space="preserve">CONTRATO DE OBRA No. </t>
    </r>
    <r>
      <rPr>
        <b/>
        <sz val="7.5"/>
        <rFont val="Arial"/>
        <family val="2"/>
      </rPr>
      <t>375/2014</t>
    </r>
  </si>
  <si>
    <r>
      <t xml:space="preserve">CONTRATO DE OBRA No. </t>
    </r>
    <r>
      <rPr>
        <b/>
        <sz val="7.5"/>
        <rFont val="Arial"/>
        <family val="2"/>
      </rPr>
      <t>386/2014</t>
    </r>
  </si>
  <si>
    <r>
      <t xml:space="preserve">COMUNICADO DE ACEPTACIÓN No. </t>
    </r>
    <r>
      <rPr>
        <b/>
        <sz val="7.5"/>
        <rFont val="Arial"/>
        <family val="2"/>
      </rPr>
      <t>396/2014</t>
    </r>
  </si>
  <si>
    <r>
      <t>COMUNICADO DE ACEPTACIÓN No.</t>
    </r>
    <r>
      <rPr>
        <b/>
        <sz val="7.5"/>
        <rFont val="Arial"/>
        <family val="2"/>
      </rPr>
      <t xml:space="preserve"> 397/2014</t>
    </r>
  </si>
  <si>
    <r>
      <t xml:space="preserve">COMUNICADO DE ACEPTACIÓN No. </t>
    </r>
    <r>
      <rPr>
        <b/>
        <sz val="7.5"/>
        <rFont val="Arial"/>
        <family val="2"/>
      </rPr>
      <t>398</t>
    </r>
    <r>
      <rPr>
        <sz val="7.5"/>
        <rFont val="Arial"/>
        <family val="2"/>
      </rPr>
      <t>2014</t>
    </r>
  </si>
  <si>
    <r>
      <t>COMUNICADO DE ACEPTACIÓN No.</t>
    </r>
    <r>
      <rPr>
        <b/>
        <sz val="7.5"/>
        <rFont val="Arial"/>
        <family val="2"/>
      </rPr>
      <t>3992014</t>
    </r>
  </si>
  <si>
    <r>
      <t xml:space="preserve">COMUNICADO DE ACEPTACIÓN No. </t>
    </r>
    <r>
      <rPr>
        <b/>
        <sz val="7.5"/>
        <rFont val="Arial"/>
        <family val="2"/>
      </rPr>
      <t>400/2014</t>
    </r>
  </si>
  <si>
    <r>
      <t xml:space="preserve">COMUNICADO DE ACEPTACIÓN No. </t>
    </r>
    <r>
      <rPr>
        <b/>
        <sz val="7.5"/>
        <rFont val="Arial"/>
        <family val="2"/>
      </rPr>
      <t>401/2014</t>
    </r>
  </si>
  <si>
    <r>
      <t xml:space="preserve">COMUNICADO DE ACEPTACIÓN No. </t>
    </r>
    <r>
      <rPr>
        <b/>
        <sz val="7.5"/>
        <rFont val="Arial"/>
        <family val="2"/>
      </rPr>
      <t>402/2014</t>
    </r>
  </si>
  <si>
    <r>
      <t>COMUNICADO DE ACEPTACIÓN No.</t>
    </r>
    <r>
      <rPr>
        <b/>
        <sz val="7.5"/>
        <rFont val="Arial"/>
        <family val="2"/>
      </rPr>
      <t xml:space="preserve"> 403/2014</t>
    </r>
  </si>
  <si>
    <r>
      <t>COMUNICADO DE ACEPTACIÓN No.</t>
    </r>
    <r>
      <rPr>
        <b/>
        <sz val="7.5"/>
        <rFont val="Arial"/>
        <family val="2"/>
      </rPr>
      <t>404/201</t>
    </r>
    <r>
      <rPr>
        <sz val="7.5"/>
        <rFont val="Arial"/>
        <family val="2"/>
      </rPr>
      <t>4</t>
    </r>
  </si>
  <si>
    <r>
      <t xml:space="preserve">CONSTRATO DE OBRA No. </t>
    </r>
    <r>
      <rPr>
        <b/>
        <sz val="7.5"/>
        <rFont val="Arial"/>
        <family val="2"/>
      </rPr>
      <t>406/2014</t>
    </r>
  </si>
  <si>
    <r>
      <t xml:space="preserve">COMUNICADO DE ACEPTACIÓN No. </t>
    </r>
    <r>
      <rPr>
        <b/>
        <sz val="7.5"/>
        <rFont val="Arial"/>
        <family val="2"/>
      </rPr>
      <t>408/2014</t>
    </r>
  </si>
  <si>
    <r>
      <t xml:space="preserve">COMUNICADO DE ACEPTACIÓN No. </t>
    </r>
    <r>
      <rPr>
        <b/>
        <sz val="7.5"/>
        <rFont val="Arial"/>
        <family val="2"/>
      </rPr>
      <t>409/2014</t>
    </r>
  </si>
  <si>
    <r>
      <t xml:space="preserve">ADICONAL 01 AL COMUNICADO DE ACEPTACIÓN No. </t>
    </r>
    <r>
      <rPr>
        <b/>
        <sz val="7.5"/>
        <rFont val="Arial"/>
        <family val="2"/>
      </rPr>
      <t>409/2014</t>
    </r>
  </si>
  <si>
    <r>
      <t xml:space="preserve">COMUNICADO DE ACEPTACIÓN No. </t>
    </r>
    <r>
      <rPr>
        <b/>
        <sz val="7.5"/>
        <rFont val="Arial"/>
        <family val="2"/>
      </rPr>
      <t>410/2014</t>
    </r>
  </si>
  <si>
    <r>
      <t xml:space="preserve">COMUNICADO DE ACEPTACIÓN No. </t>
    </r>
    <r>
      <rPr>
        <b/>
        <sz val="7.5"/>
        <rFont val="Arial"/>
        <family val="2"/>
      </rPr>
      <t>411/2014</t>
    </r>
  </si>
  <si>
    <r>
      <t xml:space="preserve">COMUNICADO DE ACEPTACIÓN No. </t>
    </r>
    <r>
      <rPr>
        <b/>
        <sz val="7.5"/>
        <rFont val="Arial"/>
        <family val="2"/>
      </rPr>
      <t>412/2014</t>
    </r>
  </si>
  <si>
    <r>
      <t xml:space="preserve">COMUNICADO DE ACEPTACIÓN No. </t>
    </r>
    <r>
      <rPr>
        <b/>
        <sz val="7.5"/>
        <rFont val="Arial"/>
        <family val="2"/>
      </rPr>
      <t>416/2014</t>
    </r>
  </si>
  <si>
    <r>
      <t xml:space="preserve">COMUNICADO DE ACEPTACIÓN No. </t>
    </r>
    <r>
      <rPr>
        <b/>
        <sz val="7.5"/>
        <rFont val="Arial"/>
        <family val="2"/>
      </rPr>
      <t>417/2014</t>
    </r>
  </si>
  <si>
    <r>
      <t xml:space="preserve">COMUNICADO DE ACEPTACIÓN No. </t>
    </r>
    <r>
      <rPr>
        <b/>
        <sz val="7.5"/>
        <rFont val="Arial"/>
        <family val="2"/>
      </rPr>
      <t>418/2014</t>
    </r>
  </si>
  <si>
    <r>
      <t xml:space="preserve">COMUNICADO DE ACEPTACIÓN No. </t>
    </r>
    <r>
      <rPr>
        <b/>
        <sz val="7.5"/>
        <rFont val="Arial"/>
        <family val="2"/>
      </rPr>
      <t>419/2014</t>
    </r>
  </si>
  <si>
    <r>
      <t xml:space="preserve">COMUNICADO DE ACEPTACIÓN No. </t>
    </r>
    <r>
      <rPr>
        <b/>
        <sz val="7.5"/>
        <rFont val="Arial"/>
        <family val="2"/>
      </rPr>
      <t>420/2014</t>
    </r>
  </si>
  <si>
    <r>
      <t>COMUNICADO DE ACEPTACIÓN No.</t>
    </r>
    <r>
      <rPr>
        <b/>
        <sz val="7.5"/>
        <rFont val="Arial"/>
        <family val="2"/>
      </rPr>
      <t xml:space="preserve"> 421/201</t>
    </r>
    <r>
      <rPr>
        <sz val="7.5"/>
        <rFont val="Arial"/>
        <family val="2"/>
      </rPr>
      <t>4</t>
    </r>
  </si>
  <si>
    <r>
      <t>COMUNICADO DE ACEPTACIÓN No.</t>
    </r>
    <r>
      <rPr>
        <b/>
        <sz val="7.5"/>
        <rFont val="Arial"/>
        <family val="2"/>
      </rPr>
      <t xml:space="preserve"> 422/201</t>
    </r>
    <r>
      <rPr>
        <sz val="7.5"/>
        <rFont val="Arial"/>
        <family val="2"/>
      </rPr>
      <t>4</t>
    </r>
  </si>
  <si>
    <r>
      <t>COMUNICADO DE ACEPTACIÓN No.</t>
    </r>
    <r>
      <rPr>
        <b/>
        <sz val="7.5"/>
        <rFont val="Arial"/>
        <family val="2"/>
      </rPr>
      <t xml:space="preserve"> 423/201</t>
    </r>
    <r>
      <rPr>
        <sz val="7.5"/>
        <rFont val="Arial"/>
        <family val="2"/>
      </rPr>
      <t>4</t>
    </r>
  </si>
  <si>
    <r>
      <t>COMUNICADO DE ACEPTACIÓN No.</t>
    </r>
    <r>
      <rPr>
        <b/>
        <sz val="7.5"/>
        <rFont val="Arial"/>
        <family val="2"/>
      </rPr>
      <t xml:space="preserve"> 428/201</t>
    </r>
    <r>
      <rPr>
        <sz val="7.5"/>
        <rFont val="Arial"/>
        <family val="2"/>
      </rPr>
      <t>4</t>
    </r>
  </si>
  <si>
    <r>
      <t>COMUNICADO DE ACEPTACIÓN No.</t>
    </r>
    <r>
      <rPr>
        <b/>
        <sz val="7.5"/>
        <rFont val="Arial"/>
        <family val="2"/>
      </rPr>
      <t xml:space="preserve"> 429/201</t>
    </r>
    <r>
      <rPr>
        <sz val="7.5"/>
        <rFont val="Arial"/>
        <family val="2"/>
      </rPr>
      <t>4</t>
    </r>
  </si>
  <si>
    <r>
      <t>COMUNICADO DE ACEPTACIÓN No.</t>
    </r>
    <r>
      <rPr>
        <b/>
        <sz val="7.5"/>
        <rFont val="Arial"/>
        <family val="2"/>
      </rPr>
      <t xml:space="preserve"> 430/201</t>
    </r>
    <r>
      <rPr>
        <sz val="7.5"/>
        <rFont val="Arial"/>
        <family val="2"/>
      </rPr>
      <t>4</t>
    </r>
  </si>
  <si>
    <r>
      <t>COMUNICADO DE ACEPTACIÓN No.</t>
    </r>
    <r>
      <rPr>
        <b/>
        <sz val="7.5"/>
        <color rgb="FFCC00CC"/>
        <rFont val="Arial"/>
        <family val="2"/>
      </rPr>
      <t xml:space="preserve"> 431/2014</t>
    </r>
  </si>
  <si>
    <r>
      <t>COMUNICADO DE ACEPTACIÓN No.</t>
    </r>
    <r>
      <rPr>
        <b/>
        <sz val="7.5"/>
        <rFont val="Arial"/>
        <family val="2"/>
      </rPr>
      <t xml:space="preserve"> 432/2014</t>
    </r>
  </si>
  <si>
    <r>
      <t>COMUNICADO DE ACEPTACIÓN No.</t>
    </r>
    <r>
      <rPr>
        <b/>
        <sz val="7.5"/>
        <rFont val="Arial"/>
        <family val="2"/>
      </rPr>
      <t xml:space="preserve"> 435/201</t>
    </r>
    <r>
      <rPr>
        <sz val="7.5"/>
        <rFont val="Arial"/>
        <family val="2"/>
      </rPr>
      <t>4</t>
    </r>
  </si>
  <si>
    <r>
      <t>COMUNICADO DE ACEPTACIÓN No.</t>
    </r>
    <r>
      <rPr>
        <b/>
        <sz val="7.5"/>
        <rFont val="Arial"/>
        <family val="2"/>
      </rPr>
      <t xml:space="preserve"> 436/2014</t>
    </r>
  </si>
  <si>
    <r>
      <t>COMUNICADO DE ACEPTACIÓN No.</t>
    </r>
    <r>
      <rPr>
        <b/>
        <sz val="7.5"/>
        <rFont val="Arial"/>
        <family val="2"/>
      </rPr>
      <t xml:space="preserve"> 437/2014</t>
    </r>
  </si>
  <si>
    <r>
      <t>COMUNICADO DE ACEPTACIÓN No.</t>
    </r>
    <r>
      <rPr>
        <b/>
        <sz val="7.5"/>
        <rFont val="Arial"/>
        <family val="2"/>
      </rPr>
      <t xml:space="preserve"> 438/2014</t>
    </r>
  </si>
  <si>
    <r>
      <t xml:space="preserve">ADICINAL 01 AL COMUNICADO DE ACEPTACIÓN No. </t>
    </r>
    <r>
      <rPr>
        <b/>
        <sz val="7.5"/>
        <rFont val="Arial"/>
        <family val="2"/>
      </rPr>
      <t>438/</t>
    </r>
    <r>
      <rPr>
        <sz val="7.5"/>
        <rFont val="Arial"/>
        <family val="2"/>
      </rPr>
      <t>2014</t>
    </r>
  </si>
  <si>
    <r>
      <t>COMUNICADO DE ACEPTACIÓN No.</t>
    </r>
    <r>
      <rPr>
        <b/>
        <sz val="7.5"/>
        <rFont val="Arial"/>
        <family val="2"/>
      </rPr>
      <t xml:space="preserve"> 439/2014</t>
    </r>
  </si>
  <si>
    <r>
      <t xml:space="preserve">CONTRATO DE OBRA No. </t>
    </r>
    <r>
      <rPr>
        <b/>
        <sz val="7.5"/>
        <rFont val="Arial"/>
        <family val="2"/>
      </rPr>
      <t>453/2014</t>
    </r>
  </si>
  <si>
    <r>
      <t xml:space="preserve">CONTRATO DE OBRA No. </t>
    </r>
    <r>
      <rPr>
        <b/>
        <sz val="7.5"/>
        <rFont val="Arial"/>
        <family val="2"/>
      </rPr>
      <t>455/2014</t>
    </r>
  </si>
  <si>
    <r>
      <t>COMUNICADO DE ACEPTACIÓN No.</t>
    </r>
    <r>
      <rPr>
        <b/>
        <sz val="7.5"/>
        <rFont val="Arial"/>
        <family val="2"/>
      </rPr>
      <t xml:space="preserve"> 456/2014</t>
    </r>
  </si>
  <si>
    <r>
      <t>COMUNICADO DE ACEPTACIÓN No.</t>
    </r>
    <r>
      <rPr>
        <b/>
        <sz val="7.5"/>
        <rFont val="Arial"/>
        <family val="2"/>
      </rPr>
      <t xml:space="preserve"> 457/2014</t>
    </r>
  </si>
  <si>
    <r>
      <t>COMUNICADO DE ACEPTACIÓN No.</t>
    </r>
    <r>
      <rPr>
        <b/>
        <sz val="7.5"/>
        <rFont val="Arial"/>
        <family val="2"/>
      </rPr>
      <t xml:space="preserve"> 458/2014</t>
    </r>
  </si>
  <si>
    <r>
      <t>COMUNICADO DE ACEPTACIÓN No.</t>
    </r>
    <r>
      <rPr>
        <b/>
        <sz val="7.5"/>
        <rFont val="Arial"/>
        <family val="2"/>
      </rPr>
      <t xml:space="preserve"> 459/2014</t>
    </r>
  </si>
  <si>
    <r>
      <t>COMUNICADO DE ACEPTACIÓN No.</t>
    </r>
    <r>
      <rPr>
        <b/>
        <sz val="7.5"/>
        <rFont val="Arial"/>
        <family val="2"/>
      </rPr>
      <t xml:space="preserve"> 460/2014</t>
    </r>
  </si>
  <si>
    <r>
      <t xml:space="preserve">CONTRATO DE OBRA No. </t>
    </r>
    <r>
      <rPr>
        <b/>
        <sz val="7.5"/>
        <rFont val="Arial"/>
        <family val="2"/>
      </rPr>
      <t>462/2014</t>
    </r>
  </si>
  <si>
    <r>
      <t xml:space="preserve">CONTRATO DE OBRA No. </t>
    </r>
    <r>
      <rPr>
        <b/>
        <sz val="7.5"/>
        <rFont val="Arial"/>
        <family val="2"/>
      </rPr>
      <t>463/2014</t>
    </r>
  </si>
  <si>
    <r>
      <t xml:space="preserve">CONTRATO DE OBRA No. </t>
    </r>
    <r>
      <rPr>
        <b/>
        <sz val="7.5"/>
        <rFont val="Arial"/>
        <family val="2"/>
      </rPr>
      <t>464/2014</t>
    </r>
  </si>
  <si>
    <r>
      <t xml:space="preserve">CONTRATO DE OBRA No. </t>
    </r>
    <r>
      <rPr>
        <b/>
        <sz val="7.5"/>
        <rFont val="Arial"/>
        <family val="2"/>
      </rPr>
      <t>465/2014</t>
    </r>
  </si>
  <si>
    <r>
      <t>COMUNICADO DE ACEPTACIÓN No.</t>
    </r>
    <r>
      <rPr>
        <b/>
        <sz val="7.5"/>
        <rFont val="Arial"/>
        <family val="2"/>
      </rPr>
      <t xml:space="preserve"> 467/2014</t>
    </r>
  </si>
  <si>
    <r>
      <t xml:space="preserve">CONTRATO DE OBRA No. </t>
    </r>
    <r>
      <rPr>
        <b/>
        <sz val="7.5"/>
        <rFont val="Arial"/>
        <family val="2"/>
      </rPr>
      <t>468</t>
    </r>
    <r>
      <rPr>
        <sz val="7.5"/>
        <rFont val="Arial"/>
        <family val="2"/>
      </rPr>
      <t>/2014</t>
    </r>
  </si>
  <si>
    <r>
      <t xml:space="preserve">ROSALBA GALLO/CONTRATO </t>
    </r>
    <r>
      <rPr>
        <b/>
        <sz val="7.5"/>
        <rFont val="Arial"/>
        <family val="2"/>
      </rPr>
      <t>469/2014</t>
    </r>
  </si>
  <si>
    <r>
      <t xml:space="preserve">CONTRATO DE INTERVENTORIA No. </t>
    </r>
    <r>
      <rPr>
        <b/>
        <sz val="7.5"/>
        <rFont val="Arial"/>
        <family val="2"/>
      </rPr>
      <t>469/2014</t>
    </r>
  </si>
  <si>
    <r>
      <t xml:space="preserve">CONTRATO DE OBRA No. </t>
    </r>
    <r>
      <rPr>
        <b/>
        <sz val="7.5"/>
        <rFont val="Arial"/>
        <family val="2"/>
      </rPr>
      <t>472/2014</t>
    </r>
  </si>
  <si>
    <r>
      <t xml:space="preserve">CONTRATO DE OBRA No. </t>
    </r>
    <r>
      <rPr>
        <b/>
        <sz val="7.5"/>
        <rFont val="Arial"/>
        <family val="2"/>
      </rPr>
      <t>473/2014</t>
    </r>
  </si>
  <si>
    <r>
      <t xml:space="preserve">CONTRATO DE OBRA No. </t>
    </r>
    <r>
      <rPr>
        <b/>
        <sz val="7.5"/>
        <rFont val="Arial"/>
        <family val="2"/>
      </rPr>
      <t>474/2014</t>
    </r>
  </si>
  <si>
    <r>
      <t>COMUNICADO DE ACEPTACIÓN No.</t>
    </r>
    <r>
      <rPr>
        <b/>
        <sz val="7.5"/>
        <rFont val="Arial"/>
        <family val="2"/>
      </rPr>
      <t xml:space="preserve"> 475/2014</t>
    </r>
  </si>
  <si>
    <r>
      <t>COMUNICADO DE ACEPTACIÓN No.</t>
    </r>
    <r>
      <rPr>
        <b/>
        <sz val="7.5"/>
        <rFont val="Arial"/>
        <family val="2"/>
      </rPr>
      <t xml:space="preserve"> 476/2014</t>
    </r>
  </si>
  <si>
    <r>
      <t>COMUNICADO DE ACEPTACIÓN No.</t>
    </r>
    <r>
      <rPr>
        <b/>
        <sz val="7.5"/>
        <rFont val="Arial"/>
        <family val="2"/>
      </rPr>
      <t xml:space="preserve"> 477/2014</t>
    </r>
  </si>
  <si>
    <r>
      <t>COMUNICADO DE ACEPTACIÓN No.</t>
    </r>
    <r>
      <rPr>
        <b/>
        <sz val="7.5"/>
        <rFont val="Arial"/>
        <family val="2"/>
      </rPr>
      <t xml:space="preserve"> 478/2014</t>
    </r>
  </si>
  <si>
    <r>
      <t xml:space="preserve">CONTRATO DE OBRA No. </t>
    </r>
    <r>
      <rPr>
        <b/>
        <sz val="7.5"/>
        <rFont val="Arial"/>
        <family val="2"/>
      </rPr>
      <t>481/201</t>
    </r>
    <r>
      <rPr>
        <sz val="7.5"/>
        <rFont val="Arial"/>
        <family val="2"/>
      </rPr>
      <t>4</t>
    </r>
  </si>
  <si>
    <r>
      <t xml:space="preserve">CONTRATO DE OBRA No. </t>
    </r>
    <r>
      <rPr>
        <b/>
        <sz val="7.5"/>
        <rFont val="Arial"/>
        <family val="2"/>
      </rPr>
      <t>482/2014</t>
    </r>
  </si>
  <si>
    <r>
      <t xml:space="preserve">CONTRATO DE OBRA No. </t>
    </r>
    <r>
      <rPr>
        <b/>
        <sz val="7.5"/>
        <rFont val="Arial"/>
        <family val="2"/>
      </rPr>
      <t>483/2014</t>
    </r>
  </si>
  <si>
    <r>
      <t xml:space="preserve">CONTRATO DE OBRA No. </t>
    </r>
    <r>
      <rPr>
        <b/>
        <sz val="7.5"/>
        <rFont val="Arial"/>
        <family val="2"/>
      </rPr>
      <t>485/2014</t>
    </r>
  </si>
  <si>
    <r>
      <t xml:space="preserve">CONTRATO DE OBRA No. </t>
    </r>
    <r>
      <rPr>
        <b/>
        <sz val="7.5"/>
        <rFont val="Arial"/>
        <family val="2"/>
      </rPr>
      <t>486/2014</t>
    </r>
  </si>
  <si>
    <r>
      <t xml:space="preserve">CONTRATO DE OBRA No. </t>
    </r>
    <r>
      <rPr>
        <b/>
        <sz val="7.5"/>
        <rFont val="Arial"/>
        <family val="2"/>
      </rPr>
      <t>487/2014</t>
    </r>
  </si>
  <si>
    <r>
      <t xml:space="preserve">CONTRATO DE OBRA No. </t>
    </r>
    <r>
      <rPr>
        <b/>
        <sz val="7.5"/>
        <rFont val="Arial"/>
        <family val="2"/>
      </rPr>
      <t>488/2014</t>
    </r>
  </si>
  <si>
    <r>
      <t xml:space="preserve">CONTRATO DE OBRA No. </t>
    </r>
    <r>
      <rPr>
        <b/>
        <sz val="7.5"/>
        <rFont val="Arial"/>
        <family val="2"/>
      </rPr>
      <t>489/2014</t>
    </r>
  </si>
  <si>
    <r>
      <t xml:space="preserve">CONTRATO DE OBRA No. </t>
    </r>
    <r>
      <rPr>
        <b/>
        <sz val="7.5"/>
        <rFont val="Arial"/>
        <family val="2"/>
      </rPr>
      <t>490/2014</t>
    </r>
  </si>
  <si>
    <r>
      <t xml:space="preserve">CONTRATO DE OBRA No. </t>
    </r>
    <r>
      <rPr>
        <b/>
        <sz val="7.5"/>
        <rFont val="Arial"/>
        <family val="2"/>
      </rPr>
      <t>493/2014</t>
    </r>
  </si>
  <si>
    <t>02188</t>
  </si>
  <si>
    <t xml:space="preserve">CONTRATO No. </t>
  </si>
  <si>
    <t xml:space="preserve">OBJETO </t>
  </si>
  <si>
    <t xml:space="preserve">MODALIDAD </t>
  </si>
  <si>
    <t xml:space="preserve">VALOR </t>
  </si>
  <si>
    <t>CONTRATO DE OBRA No. 261/2014</t>
  </si>
  <si>
    <t>CONTRATO DE OBRA No. 487/2014</t>
  </si>
  <si>
    <t>00095</t>
  </si>
  <si>
    <t>240204010201</t>
  </si>
  <si>
    <t>00091</t>
  </si>
  <si>
    <t>0168</t>
  </si>
  <si>
    <t>24020105010103</t>
  </si>
  <si>
    <t>00161</t>
  </si>
  <si>
    <r>
      <t xml:space="preserve">CONTRATO DE INTERVENTORIA No. </t>
    </r>
    <r>
      <rPr>
        <b/>
        <sz val="8"/>
        <rFont val="Arial"/>
        <family val="2"/>
      </rPr>
      <t xml:space="preserve">247/2014. CARLOS ALEJANDRO BUCHELI </t>
    </r>
  </si>
  <si>
    <t>264/2014</t>
  </si>
  <si>
    <t>JORGE REY PATIÑO SAS</t>
  </si>
  <si>
    <t>367/2014</t>
  </si>
  <si>
    <t>ANDRES FELIPE BUENDIA</t>
  </si>
  <si>
    <t>188/2014</t>
  </si>
  <si>
    <t>265/2014</t>
  </si>
  <si>
    <t>196/2014</t>
  </si>
  <si>
    <t>375/2014</t>
  </si>
  <si>
    <t>ADICIONAL AL 455 DE 2013</t>
  </si>
  <si>
    <t>No. interventoria</t>
  </si>
  <si>
    <t>valor /interv</t>
  </si>
  <si>
    <t>11/09/2014         11/01/2015</t>
  </si>
  <si>
    <t>No. OBRA</t>
  </si>
  <si>
    <t xml:space="preserve">CONTRATISTA </t>
  </si>
  <si>
    <t xml:space="preserve">INICIO </t>
  </si>
  <si>
    <t xml:space="preserve">TERMINACIÓN </t>
  </si>
  <si>
    <t>LIQUIDADO</t>
  </si>
  <si>
    <t>LIQUIDADO   06/12/2014  Y 12/12/14</t>
  </si>
  <si>
    <t>00205</t>
  </si>
  <si>
    <t>24021202010101</t>
  </si>
  <si>
    <t>00343</t>
  </si>
  <si>
    <t>00194</t>
  </si>
  <si>
    <t>24020101010101</t>
  </si>
  <si>
    <t>00336</t>
  </si>
  <si>
    <t>FECHA REGSITRO</t>
  </si>
  <si>
    <t>00214</t>
  </si>
  <si>
    <t>24020103010103</t>
  </si>
  <si>
    <t>00333</t>
  </si>
  <si>
    <t>00213</t>
  </si>
  <si>
    <t>00320</t>
  </si>
  <si>
    <t>00207</t>
  </si>
  <si>
    <t>24020104020101</t>
  </si>
  <si>
    <t>00304</t>
  </si>
  <si>
    <t>00202</t>
  </si>
  <si>
    <t>240204010301</t>
  </si>
  <si>
    <t>00293</t>
  </si>
  <si>
    <t>00201</t>
  </si>
  <si>
    <t>24020103010102</t>
  </si>
  <si>
    <t>00291</t>
  </si>
  <si>
    <t>00200</t>
  </si>
  <si>
    <t>00199</t>
  </si>
  <si>
    <t>240206010101</t>
  </si>
  <si>
    <r>
      <t xml:space="preserve">CONTRATO DE OBRA No. </t>
    </r>
    <r>
      <rPr>
        <b/>
        <sz val="7.5"/>
        <color rgb="FFFF0000"/>
        <rFont val="Arial"/>
        <family val="2"/>
      </rPr>
      <t>188/2014</t>
    </r>
  </si>
  <si>
    <t>00198</t>
  </si>
  <si>
    <t>00258</t>
  </si>
  <si>
    <t>00197</t>
  </si>
  <si>
    <t>24020101010201</t>
  </si>
  <si>
    <t>00257</t>
  </si>
  <si>
    <t>00195</t>
  </si>
  <si>
    <t>00243</t>
  </si>
  <si>
    <t>00190</t>
  </si>
  <si>
    <t>24020801010101</t>
  </si>
  <si>
    <t>00189</t>
  </si>
  <si>
    <t>00188</t>
  </si>
  <si>
    <t>24020105010101</t>
  </si>
  <si>
    <t>00187</t>
  </si>
  <si>
    <t>24020105010104</t>
  </si>
  <si>
    <t>00185</t>
  </si>
  <si>
    <t>00391</t>
  </si>
  <si>
    <t>CDP00006</t>
  </si>
  <si>
    <t>A,2,2,1,1,1,1,1</t>
  </si>
  <si>
    <t>RPG00006</t>
  </si>
  <si>
    <t>00299</t>
  </si>
  <si>
    <t>24020102020102</t>
  </si>
  <si>
    <t>00389</t>
  </si>
  <si>
    <t>00217</t>
  </si>
  <si>
    <t>24020103010101</t>
  </si>
  <si>
    <t>240205010102</t>
  </si>
  <si>
    <t>240205010101</t>
  </si>
  <si>
    <t>00351</t>
  </si>
  <si>
    <t>00298</t>
  </si>
  <si>
    <t>00390</t>
  </si>
  <si>
    <r>
      <t xml:space="preserve">COMUNICADO DE ACEPTACIÓN No. </t>
    </r>
    <r>
      <rPr>
        <b/>
        <sz val="7.5"/>
        <color rgb="FFFF0000"/>
        <rFont val="Arial"/>
        <family val="2"/>
      </rPr>
      <t>405/2014</t>
    </r>
  </si>
  <si>
    <t>A.2,2,1,2,1,1,1</t>
  </si>
  <si>
    <t>CDP00013</t>
  </si>
  <si>
    <t>RPG00013</t>
  </si>
  <si>
    <t>A,2,2,1,2,1,1,4</t>
  </si>
  <si>
    <t>A,2,2,1,3,1,1,1</t>
  </si>
  <si>
    <t>A,2,2,1,2,1,1,3</t>
  </si>
  <si>
    <t>CDP00010</t>
  </si>
  <si>
    <t>A,2,2,1,2,1,1,7</t>
  </si>
  <si>
    <t>RPG00010</t>
  </si>
  <si>
    <t>A,2,2,1,5,1,1,1</t>
  </si>
  <si>
    <t>CDP00012</t>
  </si>
  <si>
    <t>RPG00012</t>
  </si>
  <si>
    <t>CDP00008</t>
  </si>
  <si>
    <t>A,2,2,1,1,2,1,1</t>
  </si>
  <si>
    <t>RPG00008</t>
  </si>
  <si>
    <t>A,2,2,1,1,2,2,1</t>
  </si>
  <si>
    <t>A,2,2,1,2,2,1,1,1</t>
  </si>
  <si>
    <t>A,2,2,1,2,1,1,2</t>
  </si>
  <si>
    <t>A,2,2,1,2,1,1,5</t>
  </si>
  <si>
    <t>A,2,2,1,2,1,1,6</t>
  </si>
  <si>
    <t>A,2,2,1,4,1,1,1</t>
  </si>
  <si>
    <t>24021301010101</t>
  </si>
  <si>
    <t>00415</t>
  </si>
  <si>
    <t>240204020301</t>
  </si>
  <si>
    <t>00215</t>
  </si>
  <si>
    <t>24020102020201</t>
  </si>
  <si>
    <t>00349</t>
  </si>
  <si>
    <t>ETADO DE OBRA</t>
  </si>
  <si>
    <t xml:space="preserve">EN EJECUCIÓN </t>
  </si>
  <si>
    <t>PROCESO DE LIQUIDACIÓN</t>
  </si>
  <si>
    <t>EN EJECUCIÓN</t>
  </si>
  <si>
    <t xml:space="preserve">EN PROCESO DE LIQUIDACIÓN </t>
  </si>
  <si>
    <t>EN PROCESO DE LIQUIDACIÓN</t>
  </si>
  <si>
    <t>ENE EJECUCIÓN</t>
  </si>
  <si>
    <t>CDP00009</t>
  </si>
  <si>
    <t>RPG00009</t>
  </si>
  <si>
    <t>02030</t>
  </si>
  <si>
    <t>02198</t>
  </si>
  <si>
    <t>00484</t>
  </si>
  <si>
    <t>00608</t>
  </si>
  <si>
    <t>24020108020101</t>
  </si>
  <si>
    <t>00609</t>
  </si>
  <si>
    <t>00483</t>
  </si>
  <si>
    <t>00607</t>
  </si>
  <si>
    <t>24020106010101</t>
  </si>
  <si>
    <t>00610</t>
  </si>
  <si>
    <t>00503</t>
  </si>
  <si>
    <t>24020102020202</t>
  </si>
  <si>
    <t>00633</t>
  </si>
  <si>
    <t>00501</t>
  </si>
  <si>
    <t>00634</t>
  </si>
  <si>
    <t>00500</t>
  </si>
  <si>
    <t>24020108010101</t>
  </si>
  <si>
    <t>00635</t>
  </si>
  <si>
    <t>00504</t>
  </si>
  <si>
    <t>24020103010104</t>
  </si>
  <si>
    <t>00631</t>
  </si>
  <si>
    <t>00505</t>
  </si>
  <si>
    <t>240202010101</t>
  </si>
  <si>
    <t>00630</t>
  </si>
  <si>
    <t>00502</t>
  </si>
  <si>
    <t>24020102010101</t>
  </si>
  <si>
    <t>24020102020101</t>
  </si>
  <si>
    <t>24020105010102</t>
  </si>
  <si>
    <t>240204010302</t>
  </si>
  <si>
    <t>24020701010103</t>
  </si>
  <si>
    <t>24020701010104</t>
  </si>
  <si>
    <t>00632</t>
  </si>
  <si>
    <t>00206</t>
  </si>
  <si>
    <t>24020802010101</t>
  </si>
  <si>
    <t>00345</t>
  </si>
  <si>
    <t>00208</t>
  </si>
  <si>
    <t>00348</t>
  </si>
  <si>
    <t>00210</t>
  </si>
  <si>
    <t>24021101010101</t>
  </si>
  <si>
    <t>00346</t>
  </si>
  <si>
    <t>00204</t>
  </si>
  <si>
    <t>00350</t>
  </si>
  <si>
    <t>00216</t>
  </si>
  <si>
    <t>24020701010101</t>
  </si>
  <si>
    <t>24020701010102</t>
  </si>
  <si>
    <t>00344</t>
  </si>
  <si>
    <t>2). CONSTRUCCIÓN CUBIERTA PATIOS RECREATIVOS DEL CER
. SILVANA Y CER. EL LIBANO, 481</t>
  </si>
  <si>
    <t>3). CONSTRUCCIÓN PUENTE 
SOBRE LA QUEBRADA LA GAITANA, ENTRADA PRINCIPAL; 474</t>
  </si>
  <si>
    <t>4). CONSTRUCCIÓN PUENTE PEATONAL COLGANTE CABILDO
 ALTO TEMBLÓN; 465</t>
  </si>
  <si>
    <t>5). CONSTRUCCIÓN DE VÍAS:
 CONSTRUCCIÓN PAVIMENTACIÓN BARRIO VILLA CAROLINA,
 SECTOR MANZANA 5. 483</t>
  </si>
  <si>
    <t>6). CONSTRUCCIÓN ANDENES SOBRE  LA AVENIDA PRINCIPAL CALLE 8 ENTRE CRAS 7 Y 5A BARRIO VERGEL - CHAPINERO Y LATERAL IZQUIERDO BAJANDO EN  LA CARRERA 13 ENTRE CALLES 8 Y 9 DEL BARRIO COLOMBIA  DEL MUNICIPIO DE ORITO, DEPARTAMENTO DE PUTUMAYO. 464</t>
  </si>
  <si>
    <t xml:space="preserve">INTERVENTORIA TECNICA, ADMINISTRATIVA Y FINANCIERA 468  PARA LOS PROYECTOS DE REGALIAS: 1.) CONSTRUCCIÓN
 ALCANTARILLADO SANITARIO BARRIO LAS GALIAS, SIMÓN
 BOLÍVAR HACIA CAM 591 PMAA SOBRE LA CARRERA 6A; 468
</t>
  </si>
  <si>
    <t xml:space="preserve"> </t>
  </si>
  <si>
    <t>240204020201</t>
  </si>
  <si>
    <t>00606</t>
  </si>
  <si>
    <t>00433</t>
  </si>
  <si>
    <t>00297</t>
  </si>
  <si>
    <t>00441</t>
  </si>
  <si>
    <t>00004</t>
  </si>
  <si>
    <t>22020102010108</t>
  </si>
  <si>
    <t>00590</t>
  </si>
  <si>
    <t>00457</t>
  </si>
  <si>
    <t>00448</t>
  </si>
  <si>
    <t>00623</t>
  </si>
  <si>
    <t>00625</t>
  </si>
  <si>
    <t>00622</t>
  </si>
  <si>
    <t>00011</t>
  </si>
  <si>
    <t>22020201010101</t>
  </si>
  <si>
    <t>00018</t>
  </si>
  <si>
    <t>22020106010101</t>
  </si>
  <si>
    <t>00014</t>
  </si>
  <si>
    <t>22020202010103</t>
  </si>
  <si>
    <t>22020105010103</t>
  </si>
  <si>
    <t>00605</t>
  </si>
  <si>
    <t>00521</t>
  </si>
  <si>
    <t>00544</t>
  </si>
  <si>
    <t>02205</t>
  </si>
  <si>
    <t>00616</t>
  </si>
  <si>
    <t>00032</t>
  </si>
  <si>
    <t>SECRETARIA DE INFRAESTRUCTURA MUNICIPAL</t>
  </si>
  <si>
    <t>00666</t>
  </si>
  <si>
    <t>00620</t>
  </si>
  <si>
    <t>00016</t>
  </si>
  <si>
    <t>22020102010105</t>
  </si>
  <si>
    <t>22020102010106</t>
  </si>
  <si>
    <t>00015</t>
  </si>
  <si>
    <t>22020202010102</t>
  </si>
  <si>
    <t>00663</t>
  </si>
  <si>
    <t>00880</t>
  </si>
  <si>
    <t>02189</t>
  </si>
  <si>
    <t>00384</t>
  </si>
  <si>
    <t>00881</t>
  </si>
  <si>
    <t>2014-86-320-3071</t>
  </si>
  <si>
    <t>00890</t>
  </si>
  <si>
    <t>30/</t>
  </si>
  <si>
    <t>02181</t>
  </si>
  <si>
    <t>00039</t>
  </si>
  <si>
    <t>00438</t>
  </si>
  <si>
    <t>00862</t>
  </si>
  <si>
    <t>00464</t>
  </si>
  <si>
    <t>00040</t>
  </si>
  <si>
    <t>00450</t>
  </si>
  <si>
    <t>02213</t>
  </si>
  <si>
    <t>01529</t>
  </si>
  <si>
    <t>01550</t>
  </si>
  <si>
    <t>00010</t>
  </si>
  <si>
    <t>ADICIONAL 02 AL CONTRATO DE OBRA No. 265/2014</t>
  </si>
  <si>
    <t>280108010130</t>
  </si>
  <si>
    <t>01063</t>
  </si>
  <si>
    <t>68010</t>
  </si>
  <si>
    <t>RECURSOS LIBERADOS DEL FONPET</t>
  </si>
  <si>
    <t>280102010108</t>
  </si>
  <si>
    <t>280202010101</t>
  </si>
  <si>
    <t>01064</t>
  </si>
  <si>
    <t>68011</t>
  </si>
  <si>
    <t>RECURSOS LIBERADOS DE FONPET</t>
  </si>
  <si>
    <t>RECURSOS LIBERADOS DE FONPET-REGALÍAS</t>
  </si>
  <si>
    <t>01766</t>
  </si>
  <si>
    <t>23120101010102</t>
  </si>
  <si>
    <t>00916</t>
  </si>
  <si>
    <t>01686</t>
  </si>
  <si>
    <t>CORPORIESGOS</t>
  </si>
  <si>
    <t>SECRETARIA DE INFRAESTRUCTURA</t>
  </si>
  <si>
    <t>CONTRATO DE OBRA No. 367/2014</t>
  </si>
  <si>
    <t>CONTRATO DE OBRA No. 188/2014</t>
  </si>
  <si>
    <t>CONTRATO DE OBRA No. 265/2014/2014</t>
  </si>
  <si>
    <t>CONTRATO DE OBRA No. 375/2014</t>
  </si>
  <si>
    <t>CONTRATO DE OBRA No. 196/2014</t>
  </si>
  <si>
    <t>CONTRATO DE OBRA No. 455/2013</t>
  </si>
  <si>
    <t xml:space="preserve">CONSTRUCCIÓN SEGUNDA ETAPA INTERNADO Y AMPLIACIÓN COMEDOR ESCOLAR SIBERIA MUNICIPIO DE ORITO - PUTUMAYO. </t>
  </si>
  <si>
    <t xml:space="preserve">PAVIMENTACIÓN EN CONCRETO RÍGIDO VÍA CONTORNO PARQUE PRINCIPAL, MUNICIPIO DE ORITO -PUTUMAYO. </t>
  </si>
  <si>
    <t xml:space="preserve">CONSTRUCCIÓN PUENTE PEATONAL METÁLICO DE 40MTS VEREDA EL PALMAR, MUNICIPIO DE ORITO -PUTUMAYO. </t>
  </si>
  <si>
    <t xml:space="preserve">CONSTRUCCIÓN PUENTE EN CONCRETO REFORZADO QUEBRADA LA DANTA, MUNICIPIO DE ORITO - PUTUMAYO. </t>
  </si>
  <si>
    <t>CONSTRUCCIÓN ALCANTARILLADO PLUVIAL CALLE 10 ENTRE CALLE 2 1A, MUNICIPIO DE ORITO - PUTUMAYO.</t>
  </si>
  <si>
    <t>230901010102</t>
  </si>
  <si>
    <t>02664</t>
  </si>
  <si>
    <t>230904010102</t>
  </si>
  <si>
    <t>00650</t>
  </si>
  <si>
    <t xml:space="preserve">IMPUESTO DE TRANSPORTE A GASEODUCTOS Y </t>
  </si>
  <si>
    <t>00017</t>
  </si>
  <si>
    <t>22020105010102</t>
  </si>
  <si>
    <t>00065</t>
  </si>
  <si>
    <t>02215</t>
  </si>
  <si>
    <t>02161</t>
  </si>
  <si>
    <t>02160</t>
  </si>
  <si>
    <t>00042</t>
  </si>
  <si>
    <t>02204</t>
  </si>
  <si>
    <t>00100</t>
  </si>
  <si>
    <t>02232</t>
  </si>
  <si>
    <t>02233</t>
  </si>
  <si>
    <t>00121   , 00120</t>
  </si>
  <si>
    <t>02088</t>
  </si>
  <si>
    <t>2014-86-320-2908</t>
  </si>
  <si>
    <t>00058</t>
  </si>
  <si>
    <t>01837</t>
  </si>
  <si>
    <t>00009</t>
  </si>
  <si>
    <t>01341</t>
  </si>
  <si>
    <t>00101</t>
  </si>
  <si>
    <t>02137</t>
  </si>
  <si>
    <t>p01</t>
  </si>
  <si>
    <t>p02</t>
  </si>
  <si>
    <t>a1</t>
  </si>
  <si>
    <t>fi</t>
  </si>
  <si>
    <t>parcial 01</t>
  </si>
  <si>
    <t>parcial 02</t>
  </si>
  <si>
    <t>adic 02  50%</t>
  </si>
  <si>
    <t>total pagado</t>
  </si>
  <si>
    <t xml:space="preserve">inicial </t>
  </si>
  <si>
    <t xml:space="preserve">adicional </t>
  </si>
  <si>
    <t>contrato 481/2014</t>
  </si>
  <si>
    <t xml:space="preserve">final </t>
  </si>
  <si>
    <t>saldo</t>
  </si>
  <si>
    <t>ejecutado</t>
  </si>
  <si>
    <t>valor final contratado</t>
  </si>
  <si>
    <r>
      <t xml:space="preserve">CONTRATO DE INTERVENTORIA No. </t>
    </r>
    <r>
      <rPr>
        <b/>
        <sz val="9"/>
        <rFont val="Arial"/>
        <family val="2"/>
      </rPr>
      <t>469/2014</t>
    </r>
  </si>
  <si>
    <t>CONSTRUCCIÓN SISTEMA SANITARIO, TERMINACIÓN PLANTA DE TRATAMIENTO DE AGUAS RESIDUALES  VEREDA EL PARAÍSO, BUENOS AIRES Y URBANIZACIÓN SAN GABRIEL EL 20, DEL MUNICIPIO DE ORITO - PUTUMAYO.</t>
  </si>
  <si>
    <r>
      <t>CONTRATO DE OBRA No. 0</t>
    </r>
    <r>
      <rPr>
        <b/>
        <u/>
        <sz val="8"/>
        <rFont val="Arial"/>
        <family val="2"/>
      </rPr>
      <t>73</t>
    </r>
    <r>
      <rPr>
        <u/>
        <sz val="8"/>
        <rFont val="Arial"/>
        <family val="2"/>
      </rPr>
      <t>/2014</t>
    </r>
  </si>
  <si>
    <r>
      <t xml:space="preserve">CONTRATO SUMINISTRO No. </t>
    </r>
    <r>
      <rPr>
        <b/>
        <u/>
        <sz val="8"/>
        <rFont val="Arial"/>
        <family val="2"/>
      </rPr>
      <t>081/</t>
    </r>
    <r>
      <rPr>
        <u/>
        <sz val="8"/>
        <rFont val="Arial"/>
        <family val="2"/>
      </rPr>
      <t>2014</t>
    </r>
  </si>
  <si>
    <r>
      <t xml:space="preserve">ADICIONAL AL CONTRATO DE SUMINISTRO No. </t>
    </r>
    <r>
      <rPr>
        <b/>
        <u/>
        <sz val="8"/>
        <rFont val="Arial"/>
        <family val="2"/>
      </rPr>
      <t>081/2014</t>
    </r>
  </si>
  <si>
    <r>
      <t xml:space="preserve">COMUNICADO DE ACEPTACIÓN No. </t>
    </r>
    <r>
      <rPr>
        <b/>
        <u/>
        <sz val="8"/>
        <rFont val="Arial"/>
        <family val="2"/>
      </rPr>
      <t>093</t>
    </r>
    <r>
      <rPr>
        <u/>
        <sz val="8"/>
        <rFont val="Arial"/>
        <family val="2"/>
      </rPr>
      <t>/2014</t>
    </r>
  </si>
  <si>
    <r>
      <t xml:space="preserve">COMUNICADO DE ACEPTACIÓN No.  </t>
    </r>
    <r>
      <rPr>
        <b/>
        <u/>
        <sz val="8"/>
        <rFont val="Arial"/>
        <family val="2"/>
      </rPr>
      <t>094</t>
    </r>
    <r>
      <rPr>
        <u/>
        <sz val="8"/>
        <rFont val="Arial"/>
        <family val="2"/>
      </rPr>
      <t>/2014</t>
    </r>
  </si>
  <si>
    <r>
      <t xml:space="preserve">COMUNICADO DE ACEPTACIÓN No. </t>
    </r>
    <r>
      <rPr>
        <b/>
        <u/>
        <sz val="8"/>
        <rFont val="Arial"/>
        <family val="2"/>
      </rPr>
      <t>146</t>
    </r>
    <r>
      <rPr>
        <u/>
        <sz val="8"/>
        <rFont val="Arial"/>
        <family val="2"/>
      </rPr>
      <t>/2014</t>
    </r>
  </si>
  <si>
    <r>
      <t xml:space="preserve">COMUNICADO DE ACEPTACIÓN No. </t>
    </r>
    <r>
      <rPr>
        <b/>
        <u/>
        <sz val="8"/>
        <rFont val="Arial"/>
        <family val="2"/>
      </rPr>
      <t>147</t>
    </r>
    <r>
      <rPr>
        <u/>
        <sz val="8"/>
        <rFont val="Arial"/>
        <family val="2"/>
      </rPr>
      <t>2014</t>
    </r>
  </si>
  <si>
    <r>
      <t xml:space="preserve">COMUNICADO DE ACEPTACIÓN No. </t>
    </r>
    <r>
      <rPr>
        <b/>
        <u/>
        <sz val="8"/>
        <rFont val="Arial"/>
        <family val="2"/>
      </rPr>
      <t>149</t>
    </r>
    <r>
      <rPr>
        <u/>
        <sz val="8"/>
        <rFont val="Arial"/>
        <family val="2"/>
      </rPr>
      <t>/2014</t>
    </r>
  </si>
  <si>
    <r>
      <t xml:space="preserve">ADICIONAL AL COMUNICADO </t>
    </r>
    <r>
      <rPr>
        <b/>
        <u/>
        <sz val="8"/>
        <rFont val="Arial"/>
        <family val="2"/>
      </rPr>
      <t>149/2014</t>
    </r>
  </si>
  <si>
    <r>
      <t xml:space="preserve">CONTRATO DE OBRA No. </t>
    </r>
    <r>
      <rPr>
        <b/>
        <u/>
        <sz val="8"/>
        <rFont val="Arial"/>
        <family val="2"/>
      </rPr>
      <t>169</t>
    </r>
    <r>
      <rPr>
        <u/>
        <sz val="8"/>
        <rFont val="Arial"/>
        <family val="2"/>
      </rPr>
      <t>/2014</t>
    </r>
  </si>
  <si>
    <r>
      <t xml:space="preserve">CONTRATO DE OBRA No. </t>
    </r>
    <r>
      <rPr>
        <b/>
        <u/>
        <sz val="8"/>
        <rFont val="Arial"/>
        <family val="2"/>
      </rPr>
      <t>170/2014</t>
    </r>
  </si>
  <si>
    <r>
      <t xml:space="preserve">Ing. ALVARO HUMBERTO SANCHEZ CAÑON ; CONTRATO DE INTERVENTORIA No. </t>
    </r>
    <r>
      <rPr>
        <b/>
        <u/>
        <sz val="8"/>
        <color rgb="FFFF0000"/>
        <rFont val="Arial"/>
        <family val="2"/>
      </rPr>
      <t>182/2014</t>
    </r>
  </si>
  <si>
    <r>
      <t xml:space="preserve">COMUNICADO DE ACEPTACIÓN No. </t>
    </r>
    <r>
      <rPr>
        <b/>
        <u/>
        <sz val="8"/>
        <rFont val="Arial"/>
        <family val="2"/>
      </rPr>
      <t>171/2014</t>
    </r>
  </si>
  <si>
    <r>
      <t>MINIMA CUANTIA SIM-</t>
    </r>
    <r>
      <rPr>
        <b/>
        <u/>
        <sz val="8"/>
        <rFont val="Arial"/>
        <family val="2"/>
      </rPr>
      <t>MC-035-2014</t>
    </r>
  </si>
  <si>
    <r>
      <t xml:space="preserve">CONTRATO DE OBRA No. </t>
    </r>
    <r>
      <rPr>
        <b/>
        <u/>
        <sz val="8"/>
        <rFont val="Arial"/>
        <family val="2"/>
      </rPr>
      <t>177/2014</t>
    </r>
  </si>
  <si>
    <r>
      <t xml:space="preserve">CONTRATO DE OBRA No. </t>
    </r>
    <r>
      <rPr>
        <b/>
        <u/>
        <sz val="8"/>
        <rFont val="Arial"/>
        <family val="2"/>
      </rPr>
      <t>178</t>
    </r>
    <r>
      <rPr>
        <u/>
        <sz val="8"/>
        <rFont val="Arial"/>
        <family val="2"/>
      </rPr>
      <t>/</t>
    </r>
    <r>
      <rPr>
        <b/>
        <u/>
        <sz val="8"/>
        <rFont val="Arial"/>
        <family val="2"/>
      </rPr>
      <t>2014</t>
    </r>
  </si>
  <si>
    <r>
      <t xml:space="preserve">CONTRATO DE OBRA No. </t>
    </r>
    <r>
      <rPr>
        <b/>
        <u/>
        <sz val="8"/>
        <rFont val="Arial"/>
        <family val="2"/>
      </rPr>
      <t>180/2014</t>
    </r>
  </si>
  <si>
    <r>
      <t xml:space="preserve">CONTRTO DE OBRA No. </t>
    </r>
    <r>
      <rPr>
        <b/>
        <u/>
        <sz val="8"/>
        <rFont val="Arial"/>
        <family val="2"/>
      </rPr>
      <t>181/2014</t>
    </r>
  </si>
  <si>
    <r>
      <t xml:space="preserve">CONTRATO DE INTERVENTORIA No. </t>
    </r>
    <r>
      <rPr>
        <b/>
        <u/>
        <sz val="8"/>
        <rFont val="Arial"/>
        <family val="2"/>
      </rPr>
      <t>182/2014</t>
    </r>
  </si>
  <si>
    <r>
      <t xml:space="preserve">CONTRATO DE OBRA No. </t>
    </r>
    <r>
      <rPr>
        <b/>
        <u/>
        <sz val="8"/>
        <rFont val="Arial"/>
        <family val="2"/>
      </rPr>
      <t>183</t>
    </r>
    <r>
      <rPr>
        <u/>
        <sz val="8"/>
        <rFont val="Arial"/>
        <family val="2"/>
      </rPr>
      <t>/2014</t>
    </r>
  </si>
  <si>
    <r>
      <t xml:space="preserve">SELECCIÓN ABREVIADA </t>
    </r>
    <r>
      <rPr>
        <b/>
        <u/>
        <sz val="8"/>
        <rFont val="Arial"/>
        <family val="2"/>
      </rPr>
      <t>SA-SIM-004</t>
    </r>
    <r>
      <rPr>
        <u/>
        <sz val="8"/>
        <rFont val="Arial"/>
        <family val="2"/>
      </rPr>
      <t>-2014</t>
    </r>
  </si>
  <si>
    <r>
      <t xml:space="preserve">COMUNICADO DE ACEPTACIÓN No. </t>
    </r>
    <r>
      <rPr>
        <b/>
        <u/>
        <sz val="8"/>
        <rFont val="Arial"/>
        <family val="2"/>
      </rPr>
      <t>184/2014</t>
    </r>
  </si>
  <si>
    <r>
      <t>MINIMA CUANTIA SIM-MC-</t>
    </r>
    <r>
      <rPr>
        <b/>
        <u/>
        <sz val="8"/>
        <rFont val="Arial"/>
        <family val="2"/>
      </rPr>
      <t>040-2014</t>
    </r>
  </si>
  <si>
    <r>
      <t xml:space="preserve">COMUNICADO DE ACEPTACIÓN No. </t>
    </r>
    <r>
      <rPr>
        <b/>
        <u/>
        <sz val="8"/>
        <rFont val="Arial"/>
        <family val="2"/>
      </rPr>
      <t>185/2014</t>
    </r>
  </si>
  <si>
    <r>
      <t>MINIMA CUANTIA SIM-MC-</t>
    </r>
    <r>
      <rPr>
        <b/>
        <u/>
        <sz val="8"/>
        <rFont val="Arial"/>
        <family val="2"/>
      </rPr>
      <t>041-2014</t>
    </r>
  </si>
  <si>
    <r>
      <t xml:space="preserve">COMUNICADO DE ACEPTACIÓN No. </t>
    </r>
    <r>
      <rPr>
        <b/>
        <u/>
        <sz val="8"/>
        <rFont val="Arial"/>
        <family val="2"/>
      </rPr>
      <t>186</t>
    </r>
    <r>
      <rPr>
        <u/>
        <sz val="8"/>
        <rFont val="Arial"/>
        <family val="2"/>
      </rPr>
      <t>/2014</t>
    </r>
  </si>
  <si>
    <r>
      <t>MINIMA CUANTIA SIM-MC-</t>
    </r>
    <r>
      <rPr>
        <b/>
        <u/>
        <sz val="8"/>
        <rFont val="Arial"/>
        <family val="2"/>
      </rPr>
      <t>042-2014</t>
    </r>
  </si>
  <si>
    <r>
      <t xml:space="preserve">COMUNICADO DE ACEPTACIÓN No. </t>
    </r>
    <r>
      <rPr>
        <b/>
        <u/>
        <sz val="8"/>
        <rFont val="Arial"/>
        <family val="2"/>
      </rPr>
      <t>187</t>
    </r>
    <r>
      <rPr>
        <u/>
        <sz val="8"/>
        <rFont val="Arial"/>
        <family val="2"/>
      </rPr>
      <t>/2014</t>
    </r>
  </si>
  <si>
    <r>
      <t>MINIMA CUANTIA SIM-MC-</t>
    </r>
    <r>
      <rPr>
        <b/>
        <u/>
        <sz val="8"/>
        <rFont val="Arial"/>
        <family val="2"/>
      </rPr>
      <t>043-2014</t>
    </r>
  </si>
  <si>
    <r>
      <t xml:space="preserve">CONTRATO DE OBRA No. </t>
    </r>
    <r>
      <rPr>
        <b/>
        <u/>
        <sz val="8"/>
        <rFont val="Arial"/>
        <family val="2"/>
      </rPr>
      <t>188/2014</t>
    </r>
  </si>
  <si>
    <r>
      <t xml:space="preserve">ADICIONAL 01 AL CONTRATO DE OBRA No. </t>
    </r>
    <r>
      <rPr>
        <b/>
        <u/>
        <sz val="8"/>
        <rFont val="Arial"/>
        <family val="2"/>
      </rPr>
      <t>188/2014</t>
    </r>
  </si>
  <si>
    <r>
      <t xml:space="preserve">COMUNICADO DE ACEPTACIÓN No. </t>
    </r>
    <r>
      <rPr>
        <b/>
        <u/>
        <sz val="8"/>
        <rFont val="Arial"/>
        <family val="2"/>
      </rPr>
      <t>195/2014</t>
    </r>
  </si>
  <si>
    <r>
      <t xml:space="preserve">CONTRATO DE OBRA No. </t>
    </r>
    <r>
      <rPr>
        <b/>
        <u/>
        <sz val="8"/>
        <rFont val="Arial"/>
        <family val="2"/>
      </rPr>
      <t>196</t>
    </r>
    <r>
      <rPr>
        <u/>
        <sz val="8"/>
        <rFont val="Arial"/>
        <family val="2"/>
      </rPr>
      <t>/2014</t>
    </r>
  </si>
  <si>
    <r>
      <t xml:space="preserve">COMUNICADO DE ACEPTACIÓN No. </t>
    </r>
    <r>
      <rPr>
        <b/>
        <u/>
        <sz val="8"/>
        <rFont val="Arial"/>
        <family val="2"/>
      </rPr>
      <t>216</t>
    </r>
    <r>
      <rPr>
        <u/>
        <sz val="8"/>
        <rFont val="Arial"/>
        <family val="2"/>
      </rPr>
      <t>/2014</t>
    </r>
  </si>
  <si>
    <r>
      <t xml:space="preserve">COMUNICADO DE ACEPTACIÓN No. </t>
    </r>
    <r>
      <rPr>
        <b/>
        <u/>
        <sz val="8"/>
        <rFont val="Arial"/>
        <family val="2"/>
      </rPr>
      <t>217</t>
    </r>
    <r>
      <rPr>
        <u/>
        <sz val="8"/>
        <rFont val="Arial"/>
        <family val="2"/>
      </rPr>
      <t>/2014</t>
    </r>
  </si>
  <si>
    <r>
      <t xml:space="preserve">COMUNICADO DE ACEPTACIÓN No. </t>
    </r>
    <r>
      <rPr>
        <b/>
        <u/>
        <sz val="8"/>
        <rFont val="Arial"/>
        <family val="2"/>
      </rPr>
      <t>218</t>
    </r>
    <r>
      <rPr>
        <u/>
        <sz val="8"/>
        <rFont val="Arial"/>
        <family val="2"/>
      </rPr>
      <t>/2014</t>
    </r>
  </si>
  <si>
    <r>
      <t>COMUNICADO DE ACEPTACIÓN No.</t>
    </r>
    <r>
      <rPr>
        <b/>
        <u/>
        <sz val="8"/>
        <rFont val="Arial"/>
        <family val="2"/>
      </rPr>
      <t>219</t>
    </r>
    <r>
      <rPr>
        <u/>
        <sz val="8"/>
        <rFont val="Arial"/>
        <family val="2"/>
      </rPr>
      <t>/2014</t>
    </r>
  </si>
  <si>
    <r>
      <t xml:space="preserve">CONTRATO DE OBRA No. </t>
    </r>
    <r>
      <rPr>
        <b/>
        <u/>
        <sz val="8"/>
        <rFont val="Arial"/>
        <family val="2"/>
      </rPr>
      <t>241</t>
    </r>
    <r>
      <rPr>
        <u/>
        <sz val="8"/>
        <rFont val="Arial"/>
        <family val="2"/>
      </rPr>
      <t>/2014</t>
    </r>
  </si>
  <si>
    <r>
      <t xml:space="preserve">CONTRATO DE INTERVENTORIA No. </t>
    </r>
    <r>
      <rPr>
        <b/>
        <u/>
        <sz val="8"/>
        <rFont val="Arial"/>
        <family val="2"/>
      </rPr>
      <t>247/2014</t>
    </r>
  </si>
  <si>
    <r>
      <t xml:space="preserve">CONSTRUCCIÓN PISTA DE PATINAJE MUNICIPIO DE ORITO-PUTUMAYO. </t>
    </r>
    <r>
      <rPr>
        <b/>
        <u/>
        <sz val="8"/>
        <rFont val="Arial"/>
        <family val="2"/>
      </rPr>
      <t>264</t>
    </r>
  </si>
  <si>
    <r>
      <t xml:space="preserve">CONSTRUCCIÓN SEGUNDA ETAPA INTERNADO Y AMPLIACIÓN COMEDOR ESCOLAR SIBERIA MUNICIPIO DE ORITO - PUTUMAYO. </t>
    </r>
    <r>
      <rPr>
        <b/>
        <u/>
        <sz val="8"/>
        <rFont val="Arial"/>
        <family val="2"/>
      </rPr>
      <t>367</t>
    </r>
  </si>
  <si>
    <r>
      <t xml:space="preserve">PAVIMENTACIÓN EN CONCRETO RÍGIDO VÍA CONTORNO PARQUE PRINCIPAL, MUNICIPIO DE ORITO -PUTUMAYO. </t>
    </r>
    <r>
      <rPr>
        <b/>
        <u/>
        <sz val="8"/>
        <rFont val="Arial"/>
        <family val="2"/>
      </rPr>
      <t>188</t>
    </r>
  </si>
  <si>
    <r>
      <t>CONSTRUCCIÓN PUENTE DE CONCRETO REFORZADO SOBRE QUEBRADA EL SABALO, MUNICIPIO DE ORITO - PUTUMAYO.</t>
    </r>
    <r>
      <rPr>
        <b/>
        <u/>
        <sz val="8"/>
        <rFont val="Arial"/>
        <family val="2"/>
      </rPr>
      <t xml:space="preserve"> 265</t>
    </r>
  </si>
  <si>
    <r>
      <t xml:space="preserve">CONSTRUCCIÓN PUENTE PEATONAL METÁLICO DE 40MTS VEREDA EL PALMAR, MUNICIPIO DE ORITO -PUTUMAYO. </t>
    </r>
    <r>
      <rPr>
        <b/>
        <u/>
        <sz val="8"/>
        <rFont val="Arial"/>
        <family val="2"/>
      </rPr>
      <t>196</t>
    </r>
  </si>
  <si>
    <r>
      <t xml:space="preserve">CONSTRUCCIÓN PUENTE EN CONCRETO REFORZADO QUEBRADA LA DANTA, MUNICIPIO DE ORITO - PUTUMAYO. </t>
    </r>
    <r>
      <rPr>
        <b/>
        <u/>
        <sz val="8"/>
        <rFont val="Arial"/>
        <family val="2"/>
      </rPr>
      <t>375</t>
    </r>
  </si>
  <si>
    <r>
      <t xml:space="preserve">COMUNICADO DE ACEPTACIÓN </t>
    </r>
    <r>
      <rPr>
        <b/>
        <u/>
        <sz val="8"/>
        <rFont val="Arial"/>
        <family val="2"/>
      </rPr>
      <t>No. 252/2014</t>
    </r>
  </si>
  <si>
    <r>
      <t xml:space="preserve">COMUNICADO DE ACEPTACIÓN No. </t>
    </r>
    <r>
      <rPr>
        <b/>
        <u/>
        <sz val="8"/>
        <rFont val="Arial"/>
        <family val="2"/>
      </rPr>
      <t>253/2014</t>
    </r>
  </si>
  <si>
    <r>
      <t xml:space="preserve">CONTRATO DE OBRA No. </t>
    </r>
    <r>
      <rPr>
        <b/>
        <u/>
        <sz val="8"/>
        <rFont val="Arial"/>
        <family val="2"/>
      </rPr>
      <t>257/2014</t>
    </r>
  </si>
  <si>
    <r>
      <t xml:space="preserve">COMUNICADO DE ACEPTACIÓN No. </t>
    </r>
    <r>
      <rPr>
        <b/>
        <u/>
        <sz val="8"/>
        <rFont val="Arial"/>
        <family val="2"/>
      </rPr>
      <t>259/2014</t>
    </r>
  </si>
  <si>
    <r>
      <t xml:space="preserve">CONTRATO DE OBRA No. </t>
    </r>
    <r>
      <rPr>
        <b/>
        <u/>
        <sz val="8"/>
        <rFont val="Arial"/>
        <family val="2"/>
      </rPr>
      <t>261/2014</t>
    </r>
  </si>
  <si>
    <r>
      <t>COMUNICADO DE ACEPTACIÓN No.</t>
    </r>
    <r>
      <rPr>
        <b/>
        <u/>
        <sz val="8"/>
        <rFont val="Arial"/>
        <family val="2"/>
      </rPr>
      <t xml:space="preserve"> 262/2014</t>
    </r>
  </si>
  <si>
    <r>
      <t xml:space="preserve">CONSTRATO DE OBRA No. </t>
    </r>
    <r>
      <rPr>
        <b/>
        <u/>
        <sz val="8"/>
        <rFont val="Arial"/>
        <family val="2"/>
      </rPr>
      <t>264/2014</t>
    </r>
  </si>
  <si>
    <r>
      <t xml:space="preserve">ADICIONAL 03 AL CONTRATO </t>
    </r>
    <r>
      <rPr>
        <b/>
        <u/>
        <sz val="8"/>
        <rFont val="Arial"/>
        <family val="2"/>
      </rPr>
      <t>264/2014</t>
    </r>
    <r>
      <rPr>
        <u/>
        <sz val="8"/>
        <rFont val="Arial"/>
        <family val="2"/>
      </rPr>
      <t xml:space="preserve">  </t>
    </r>
  </si>
  <si>
    <r>
      <t xml:space="preserve">CONTRATO DE OBRA No. </t>
    </r>
    <r>
      <rPr>
        <b/>
        <u/>
        <sz val="8"/>
        <rFont val="Arial"/>
        <family val="2"/>
      </rPr>
      <t>265/2014</t>
    </r>
  </si>
  <si>
    <r>
      <t xml:space="preserve">COMUNICADO DE ACEPTACIÓN No. </t>
    </r>
    <r>
      <rPr>
        <b/>
        <u/>
        <sz val="8"/>
        <rFont val="Arial"/>
        <family val="2"/>
      </rPr>
      <t>269/2014</t>
    </r>
  </si>
  <si>
    <r>
      <t xml:space="preserve">COMUNICADO DE ACEPTACIÓN No. </t>
    </r>
    <r>
      <rPr>
        <b/>
        <u/>
        <sz val="8"/>
        <rFont val="Arial"/>
        <family val="2"/>
      </rPr>
      <t>270/2014</t>
    </r>
  </si>
  <si>
    <r>
      <t xml:space="preserve">CONTRATO DE OBRA No. </t>
    </r>
    <r>
      <rPr>
        <b/>
        <u/>
        <sz val="8"/>
        <rFont val="Arial"/>
        <family val="2"/>
      </rPr>
      <t>319/</t>
    </r>
    <r>
      <rPr>
        <u/>
        <sz val="8"/>
        <rFont val="Arial"/>
        <family val="2"/>
      </rPr>
      <t>2014</t>
    </r>
  </si>
  <si>
    <r>
      <t xml:space="preserve">CONTRATO DE OBRA No. </t>
    </r>
    <r>
      <rPr>
        <b/>
        <u/>
        <sz val="8"/>
        <rFont val="Arial"/>
        <family val="2"/>
      </rPr>
      <t>320/2014</t>
    </r>
  </si>
  <si>
    <r>
      <t xml:space="preserve">CONTRATO DE OBRA No. </t>
    </r>
    <r>
      <rPr>
        <b/>
        <u/>
        <sz val="8"/>
        <rFont val="Arial"/>
        <family val="2"/>
      </rPr>
      <t>321/2</t>
    </r>
    <r>
      <rPr>
        <u/>
        <sz val="8"/>
        <rFont val="Arial"/>
        <family val="2"/>
      </rPr>
      <t>014</t>
    </r>
  </si>
  <si>
    <r>
      <t xml:space="preserve">CONTRATO DE OBRA No. </t>
    </r>
    <r>
      <rPr>
        <b/>
        <u/>
        <sz val="8"/>
        <rFont val="Arial"/>
        <family val="2"/>
      </rPr>
      <t>330/2014</t>
    </r>
  </si>
  <si>
    <r>
      <t xml:space="preserve">CONTRATO DE OBRA No. </t>
    </r>
    <r>
      <rPr>
        <b/>
        <u/>
        <sz val="8"/>
        <rFont val="Arial"/>
        <family val="2"/>
      </rPr>
      <t>331</t>
    </r>
    <r>
      <rPr>
        <u/>
        <sz val="8"/>
        <rFont val="Arial"/>
        <family val="2"/>
      </rPr>
      <t>/2014</t>
    </r>
  </si>
  <si>
    <r>
      <t xml:space="preserve">CONTRATO DE OBRA No. </t>
    </r>
    <r>
      <rPr>
        <b/>
        <u/>
        <sz val="8"/>
        <rFont val="Arial"/>
        <family val="2"/>
      </rPr>
      <t>347/2014</t>
    </r>
  </si>
  <si>
    <r>
      <t xml:space="preserve">ADICIONAL 01 AL CONTRATO </t>
    </r>
    <r>
      <rPr>
        <b/>
        <u/>
        <sz val="8"/>
        <rFont val="Arial"/>
        <family val="2"/>
      </rPr>
      <t>347/2014</t>
    </r>
  </si>
  <si>
    <r>
      <t xml:space="preserve">COMUNICADO DE ACEPTACIÓN No. </t>
    </r>
    <r>
      <rPr>
        <b/>
        <u/>
        <sz val="8"/>
        <rFont val="Arial"/>
        <family val="2"/>
      </rPr>
      <t>351/201</t>
    </r>
    <r>
      <rPr>
        <u/>
        <sz val="8"/>
        <rFont val="Arial"/>
        <family val="2"/>
      </rPr>
      <t>4</t>
    </r>
  </si>
  <si>
    <r>
      <t xml:space="preserve">COMUNICADO DE ACEPTACIÓN No. </t>
    </r>
    <r>
      <rPr>
        <b/>
        <u/>
        <sz val="8"/>
        <rFont val="Arial"/>
        <family val="2"/>
      </rPr>
      <t>352/201</t>
    </r>
    <r>
      <rPr>
        <u/>
        <sz val="8"/>
        <rFont val="Arial"/>
        <family val="2"/>
      </rPr>
      <t>4</t>
    </r>
  </si>
  <si>
    <r>
      <t xml:space="preserve">COMUNICADO DE ACEPTACIÓN No. </t>
    </r>
    <r>
      <rPr>
        <b/>
        <u/>
        <sz val="8"/>
        <rFont val="Arial"/>
        <family val="2"/>
      </rPr>
      <t>358/201</t>
    </r>
    <r>
      <rPr>
        <u/>
        <sz val="8"/>
        <rFont val="Arial"/>
        <family val="2"/>
      </rPr>
      <t>4</t>
    </r>
  </si>
  <si>
    <r>
      <t xml:space="preserve">ADICIONAL 01 AL COMUNICADO DE ACEPTACIÓN No. </t>
    </r>
    <r>
      <rPr>
        <b/>
        <u/>
        <sz val="8"/>
        <rFont val="Arial"/>
        <family val="2"/>
      </rPr>
      <t>358/</t>
    </r>
    <r>
      <rPr>
        <u/>
        <sz val="8"/>
        <rFont val="Arial"/>
        <family val="2"/>
      </rPr>
      <t>2014</t>
    </r>
  </si>
  <si>
    <r>
      <t xml:space="preserve">COMUNICADO DE ACEPTACIÓN No. </t>
    </r>
    <r>
      <rPr>
        <b/>
        <u/>
        <sz val="8"/>
        <rFont val="Arial"/>
        <family val="2"/>
      </rPr>
      <t>359/201</t>
    </r>
    <r>
      <rPr>
        <u/>
        <sz val="8"/>
        <rFont val="Arial"/>
        <family val="2"/>
      </rPr>
      <t>4</t>
    </r>
  </si>
  <si>
    <r>
      <t xml:space="preserve">COMUNICADO DE ACEPTACIÓN No. </t>
    </r>
    <r>
      <rPr>
        <b/>
        <u/>
        <sz val="8"/>
        <rFont val="Arial"/>
        <family val="2"/>
      </rPr>
      <t>363/201</t>
    </r>
    <r>
      <rPr>
        <u/>
        <sz val="8"/>
        <rFont val="Arial"/>
        <family val="2"/>
      </rPr>
      <t>4</t>
    </r>
  </si>
  <si>
    <r>
      <t xml:space="preserve">COMUNICADO DE ACEPTACIÓN No. </t>
    </r>
    <r>
      <rPr>
        <b/>
        <u/>
        <sz val="8"/>
        <rFont val="Arial"/>
        <family val="2"/>
      </rPr>
      <t>364/201</t>
    </r>
    <r>
      <rPr>
        <u/>
        <sz val="8"/>
        <rFont val="Arial"/>
        <family val="2"/>
      </rPr>
      <t>4</t>
    </r>
  </si>
  <si>
    <r>
      <t xml:space="preserve">COMUNICADO DE ACEPTACIÓN No. </t>
    </r>
    <r>
      <rPr>
        <b/>
        <u/>
        <sz val="8"/>
        <rFont val="Arial"/>
        <family val="2"/>
      </rPr>
      <t>365/201</t>
    </r>
    <r>
      <rPr>
        <u/>
        <sz val="8"/>
        <rFont val="Arial"/>
        <family val="2"/>
      </rPr>
      <t>4</t>
    </r>
  </si>
  <si>
    <r>
      <t xml:space="preserve">COMUNICADO DE ACEPTACIÓN No. </t>
    </r>
    <r>
      <rPr>
        <b/>
        <u/>
        <sz val="8"/>
        <rFont val="Arial"/>
        <family val="2"/>
      </rPr>
      <t>366/201</t>
    </r>
    <r>
      <rPr>
        <u/>
        <sz val="8"/>
        <rFont val="Arial"/>
        <family val="2"/>
      </rPr>
      <t>4</t>
    </r>
  </si>
  <si>
    <r>
      <t xml:space="preserve">CONTRATO DE OBRA No. </t>
    </r>
    <r>
      <rPr>
        <b/>
        <u/>
        <sz val="8"/>
        <color rgb="FFFF0000"/>
        <rFont val="Arial"/>
        <family val="2"/>
      </rPr>
      <t>***/2014</t>
    </r>
  </si>
  <si>
    <r>
      <t xml:space="preserve">CONTRATO DE OBRA No. </t>
    </r>
    <r>
      <rPr>
        <b/>
        <u/>
        <sz val="8"/>
        <rFont val="Arial"/>
        <family val="2"/>
      </rPr>
      <t>367/2014</t>
    </r>
  </si>
  <si>
    <r>
      <t xml:space="preserve">COMUNICADO DE ACEPTACIÓN No. </t>
    </r>
    <r>
      <rPr>
        <b/>
        <u/>
        <sz val="8"/>
        <rFont val="Arial"/>
        <family val="2"/>
      </rPr>
      <t>373/201</t>
    </r>
    <r>
      <rPr>
        <u/>
        <sz val="8"/>
        <rFont val="Arial"/>
        <family val="2"/>
      </rPr>
      <t>4</t>
    </r>
  </si>
  <si>
    <r>
      <t xml:space="preserve">CONTRATO DE OBRA No. </t>
    </r>
    <r>
      <rPr>
        <b/>
        <u/>
        <sz val="8"/>
        <rFont val="Arial"/>
        <family val="2"/>
      </rPr>
      <t>375/2014</t>
    </r>
  </si>
  <si>
    <r>
      <t xml:space="preserve">CONTRATO DE OBRA No. </t>
    </r>
    <r>
      <rPr>
        <b/>
        <u/>
        <sz val="8"/>
        <rFont val="Arial"/>
        <family val="2"/>
      </rPr>
      <t>386/2014</t>
    </r>
  </si>
  <si>
    <r>
      <t xml:space="preserve">COMUNICADO DE ACEPTACIÓN No. </t>
    </r>
    <r>
      <rPr>
        <b/>
        <u/>
        <sz val="8"/>
        <rFont val="Arial"/>
        <family val="2"/>
      </rPr>
      <t>396/2014</t>
    </r>
  </si>
  <si>
    <r>
      <t>COMUNICADO DE ACEPTACIÓN No.</t>
    </r>
    <r>
      <rPr>
        <b/>
        <u/>
        <sz val="8"/>
        <rFont val="Arial"/>
        <family val="2"/>
      </rPr>
      <t xml:space="preserve"> 397/2014</t>
    </r>
  </si>
  <si>
    <r>
      <t xml:space="preserve">COMUNICADO DE ACEPTACIÓN No. </t>
    </r>
    <r>
      <rPr>
        <b/>
        <u/>
        <sz val="8"/>
        <rFont val="Arial"/>
        <family val="2"/>
      </rPr>
      <t>398</t>
    </r>
    <r>
      <rPr>
        <u/>
        <sz val="8"/>
        <rFont val="Arial"/>
        <family val="2"/>
      </rPr>
      <t>2014</t>
    </r>
  </si>
  <si>
    <r>
      <t>COMUNICADO DE ACEPTACIÓN No.</t>
    </r>
    <r>
      <rPr>
        <b/>
        <u/>
        <sz val="8"/>
        <rFont val="Arial"/>
        <family val="2"/>
      </rPr>
      <t>3992014</t>
    </r>
  </si>
  <si>
    <r>
      <t xml:space="preserve">COMUNICADO DE ACEPTACIÓN No. </t>
    </r>
    <r>
      <rPr>
        <b/>
        <u/>
        <sz val="8"/>
        <rFont val="Arial"/>
        <family val="2"/>
      </rPr>
      <t>400/2014</t>
    </r>
  </si>
  <si>
    <r>
      <t xml:space="preserve">COMUNICADO DE ACEPTACIÓN No. </t>
    </r>
    <r>
      <rPr>
        <b/>
        <u/>
        <sz val="8"/>
        <rFont val="Arial"/>
        <family val="2"/>
      </rPr>
      <t>401/2014</t>
    </r>
  </si>
  <si>
    <r>
      <t xml:space="preserve">COMUNICADO DE ACEPTACIÓN No. </t>
    </r>
    <r>
      <rPr>
        <b/>
        <u/>
        <sz val="8"/>
        <rFont val="Arial"/>
        <family val="2"/>
      </rPr>
      <t>402/2014</t>
    </r>
  </si>
  <si>
    <r>
      <t>COMUNICADO DE ACEPTACIÓN No.</t>
    </r>
    <r>
      <rPr>
        <b/>
        <u/>
        <sz val="8"/>
        <rFont val="Arial"/>
        <family val="2"/>
      </rPr>
      <t xml:space="preserve"> 403/2014</t>
    </r>
  </si>
  <si>
    <r>
      <t>COMUNICADO DE ACEPTACIÓN No.</t>
    </r>
    <r>
      <rPr>
        <b/>
        <u/>
        <sz val="8"/>
        <rFont val="Arial"/>
        <family val="2"/>
      </rPr>
      <t>404/201</t>
    </r>
    <r>
      <rPr>
        <u/>
        <sz val="8"/>
        <rFont val="Arial"/>
        <family val="2"/>
      </rPr>
      <t>4</t>
    </r>
  </si>
  <si>
    <r>
      <t xml:space="preserve">COMUNICADO DE ACEPTACIÓN No. </t>
    </r>
    <r>
      <rPr>
        <b/>
        <u/>
        <sz val="8"/>
        <rFont val="Arial"/>
        <family val="2"/>
      </rPr>
      <t>405/2014</t>
    </r>
  </si>
  <si>
    <r>
      <t xml:space="preserve">CONSTRATO DE OBRA No. </t>
    </r>
    <r>
      <rPr>
        <b/>
        <u/>
        <sz val="8"/>
        <rFont val="Arial"/>
        <family val="2"/>
      </rPr>
      <t>406/2014</t>
    </r>
  </si>
  <si>
    <r>
      <t xml:space="preserve">COMUNICADO DE ACEPTACIÓN No. </t>
    </r>
    <r>
      <rPr>
        <b/>
        <u/>
        <sz val="8"/>
        <rFont val="Arial"/>
        <family val="2"/>
      </rPr>
      <t>408/2014</t>
    </r>
  </si>
  <si>
    <r>
      <t xml:space="preserve">COMUNICADO DE ACEPTACIÓN No. </t>
    </r>
    <r>
      <rPr>
        <b/>
        <u/>
        <sz val="8"/>
        <rFont val="Arial"/>
        <family val="2"/>
      </rPr>
      <t>409/2014</t>
    </r>
  </si>
  <si>
    <r>
      <t xml:space="preserve">ADICONAL 01 AL COMUNICADO DE ACEPTACIÓN No. </t>
    </r>
    <r>
      <rPr>
        <b/>
        <u/>
        <sz val="8"/>
        <rFont val="Arial"/>
        <family val="2"/>
      </rPr>
      <t>409/2014</t>
    </r>
  </si>
  <si>
    <r>
      <t xml:space="preserve">COMUNICADO DE ACEPTACIÓN No. </t>
    </r>
    <r>
      <rPr>
        <b/>
        <u/>
        <sz val="8"/>
        <rFont val="Arial"/>
        <family val="2"/>
      </rPr>
      <t>410/2014</t>
    </r>
  </si>
  <si>
    <r>
      <t xml:space="preserve">COMUNICADO DE ACEPTACIÓN No. </t>
    </r>
    <r>
      <rPr>
        <b/>
        <u/>
        <sz val="8"/>
        <rFont val="Arial"/>
        <family val="2"/>
      </rPr>
      <t>411/2014</t>
    </r>
  </si>
  <si>
    <r>
      <t xml:space="preserve">COMUNICADO DE ACEPTACIÓN No. </t>
    </r>
    <r>
      <rPr>
        <b/>
        <u/>
        <sz val="8"/>
        <rFont val="Arial"/>
        <family val="2"/>
      </rPr>
      <t>412/2014</t>
    </r>
  </si>
  <si>
    <r>
      <t xml:space="preserve">COMUNICADO DE ACEPTACIÓN No. </t>
    </r>
    <r>
      <rPr>
        <b/>
        <u/>
        <sz val="8"/>
        <rFont val="Arial"/>
        <family val="2"/>
      </rPr>
      <t>416/2014</t>
    </r>
  </si>
  <si>
    <r>
      <t xml:space="preserve">COMUNICADO DE ACEPTACIÓN No. </t>
    </r>
    <r>
      <rPr>
        <b/>
        <u/>
        <sz val="8"/>
        <rFont val="Arial"/>
        <family val="2"/>
      </rPr>
      <t>417/2014</t>
    </r>
  </si>
  <si>
    <r>
      <t xml:space="preserve">COMUNICADO DE ACEPTACIÓN No. </t>
    </r>
    <r>
      <rPr>
        <b/>
        <u/>
        <sz val="8"/>
        <rFont val="Arial"/>
        <family val="2"/>
      </rPr>
      <t>418/2014</t>
    </r>
  </si>
  <si>
    <r>
      <t xml:space="preserve">COMUNICADO DE ACEPTACIÓN No. </t>
    </r>
    <r>
      <rPr>
        <b/>
        <u/>
        <sz val="8"/>
        <rFont val="Arial"/>
        <family val="2"/>
      </rPr>
      <t>419/2014</t>
    </r>
  </si>
  <si>
    <r>
      <t xml:space="preserve">COMUNICADO DE ACEPTACIÓN No. </t>
    </r>
    <r>
      <rPr>
        <b/>
        <u/>
        <sz val="8"/>
        <rFont val="Arial"/>
        <family val="2"/>
      </rPr>
      <t>420/2014</t>
    </r>
  </si>
  <si>
    <r>
      <t>COMUNICADO DE ACEPTACIÓN No.</t>
    </r>
    <r>
      <rPr>
        <b/>
        <u/>
        <sz val="8"/>
        <rFont val="Arial"/>
        <family val="2"/>
      </rPr>
      <t xml:space="preserve"> 421/201</t>
    </r>
    <r>
      <rPr>
        <u/>
        <sz val="8"/>
        <rFont val="Arial"/>
        <family val="2"/>
      </rPr>
      <t>4</t>
    </r>
  </si>
  <si>
    <r>
      <t>COMUNICADO DE ACEPTACIÓN No.</t>
    </r>
    <r>
      <rPr>
        <b/>
        <u/>
        <sz val="8"/>
        <rFont val="Arial"/>
        <family val="2"/>
      </rPr>
      <t xml:space="preserve"> 422/201</t>
    </r>
    <r>
      <rPr>
        <u/>
        <sz val="8"/>
        <rFont val="Arial"/>
        <family val="2"/>
      </rPr>
      <t>4</t>
    </r>
  </si>
  <si>
    <r>
      <t>COMUNICADO DE ACEPTACIÓN No.</t>
    </r>
    <r>
      <rPr>
        <b/>
        <u/>
        <sz val="8"/>
        <rFont val="Arial"/>
        <family val="2"/>
      </rPr>
      <t xml:space="preserve"> 423/201</t>
    </r>
    <r>
      <rPr>
        <u/>
        <sz val="8"/>
        <rFont val="Arial"/>
        <family val="2"/>
      </rPr>
      <t>4</t>
    </r>
  </si>
  <si>
    <r>
      <t>COMUNICADO DE ACEPTACIÓN No.</t>
    </r>
    <r>
      <rPr>
        <b/>
        <u/>
        <sz val="8"/>
        <rFont val="Arial"/>
        <family val="2"/>
      </rPr>
      <t xml:space="preserve"> 428/201</t>
    </r>
    <r>
      <rPr>
        <u/>
        <sz val="8"/>
        <rFont val="Arial"/>
        <family val="2"/>
      </rPr>
      <t>4</t>
    </r>
  </si>
  <si>
    <r>
      <t>COMUNICADO DE ACEPTACIÓN No.</t>
    </r>
    <r>
      <rPr>
        <b/>
        <u/>
        <sz val="8"/>
        <rFont val="Arial"/>
        <family val="2"/>
      </rPr>
      <t xml:space="preserve"> 429/201</t>
    </r>
    <r>
      <rPr>
        <u/>
        <sz val="8"/>
        <rFont val="Arial"/>
        <family val="2"/>
      </rPr>
      <t>4</t>
    </r>
  </si>
  <si>
    <r>
      <t>COMUNICADO DE ACEPTACIÓN No.</t>
    </r>
    <r>
      <rPr>
        <b/>
        <u/>
        <sz val="8"/>
        <rFont val="Arial"/>
        <family val="2"/>
      </rPr>
      <t xml:space="preserve"> 430/201</t>
    </r>
    <r>
      <rPr>
        <u/>
        <sz val="8"/>
        <rFont val="Arial"/>
        <family val="2"/>
      </rPr>
      <t>4</t>
    </r>
  </si>
  <si>
    <r>
      <t>COMUNICADO DE ACEPTACIÓN No.</t>
    </r>
    <r>
      <rPr>
        <b/>
        <u/>
        <sz val="8"/>
        <rFont val="Arial"/>
        <family val="2"/>
      </rPr>
      <t xml:space="preserve"> 431/2014</t>
    </r>
  </si>
  <si>
    <r>
      <t>COMUNICADO DE ACEPTACIÓN No.</t>
    </r>
    <r>
      <rPr>
        <b/>
        <u/>
        <sz val="8"/>
        <rFont val="Arial"/>
        <family val="2"/>
      </rPr>
      <t xml:space="preserve"> 432/2014</t>
    </r>
  </si>
  <si>
    <r>
      <t>COMUNICADO DE ACEPTACIÓN No.</t>
    </r>
    <r>
      <rPr>
        <b/>
        <u/>
        <sz val="8"/>
        <rFont val="Arial"/>
        <family val="2"/>
      </rPr>
      <t xml:space="preserve"> 435/201</t>
    </r>
    <r>
      <rPr>
        <u/>
        <sz val="8"/>
        <rFont val="Arial"/>
        <family val="2"/>
      </rPr>
      <t>4</t>
    </r>
  </si>
  <si>
    <r>
      <t>COMUNICADO DE ACEPTACIÓN No.</t>
    </r>
    <r>
      <rPr>
        <b/>
        <u/>
        <sz val="8"/>
        <rFont val="Arial"/>
        <family val="2"/>
      </rPr>
      <t xml:space="preserve"> 436/2014</t>
    </r>
  </si>
  <si>
    <r>
      <t>COMUNICADO DE ACEPTACIÓN No.</t>
    </r>
    <r>
      <rPr>
        <b/>
        <u/>
        <sz val="8"/>
        <rFont val="Arial"/>
        <family val="2"/>
      </rPr>
      <t xml:space="preserve"> 437/2014</t>
    </r>
  </si>
  <si>
    <r>
      <t>COMUNICADO DE ACEPTACIÓN No.</t>
    </r>
    <r>
      <rPr>
        <b/>
        <u/>
        <sz val="8"/>
        <rFont val="Arial"/>
        <family val="2"/>
      </rPr>
      <t xml:space="preserve"> 438/2014</t>
    </r>
  </si>
  <si>
    <r>
      <t xml:space="preserve">ADICINAL 01 AL COMUNICADO DE ACEPTACIÓN No. </t>
    </r>
    <r>
      <rPr>
        <b/>
        <u/>
        <sz val="8"/>
        <rFont val="Arial"/>
        <family val="2"/>
      </rPr>
      <t>438/</t>
    </r>
    <r>
      <rPr>
        <u/>
        <sz val="8"/>
        <rFont val="Arial"/>
        <family val="2"/>
      </rPr>
      <t>2014</t>
    </r>
  </si>
  <si>
    <r>
      <t>COMUNICADO DE ACEPTACIÓN No.</t>
    </r>
    <r>
      <rPr>
        <b/>
        <u/>
        <sz val="8"/>
        <rFont val="Arial"/>
        <family val="2"/>
      </rPr>
      <t xml:space="preserve"> 439/2014</t>
    </r>
  </si>
  <si>
    <r>
      <t xml:space="preserve">CONTRATO DE OBRA No. </t>
    </r>
    <r>
      <rPr>
        <b/>
        <u/>
        <sz val="8"/>
        <rFont val="Arial"/>
        <family val="2"/>
      </rPr>
      <t>453/2014</t>
    </r>
  </si>
  <si>
    <r>
      <t xml:space="preserve">CONTRATO DE OBRA No. </t>
    </r>
    <r>
      <rPr>
        <b/>
        <u/>
        <sz val="8"/>
        <rFont val="Arial"/>
        <family val="2"/>
      </rPr>
      <t>455/2014</t>
    </r>
  </si>
  <si>
    <r>
      <t>COMUNICADO DE ACEPTACIÓN No.</t>
    </r>
    <r>
      <rPr>
        <b/>
        <u/>
        <sz val="8"/>
        <rFont val="Arial"/>
        <family val="2"/>
      </rPr>
      <t xml:space="preserve"> 456/2014</t>
    </r>
  </si>
  <si>
    <r>
      <t>COMUNICADO DE ACEPTACIÓN No.</t>
    </r>
    <r>
      <rPr>
        <b/>
        <u/>
        <sz val="8"/>
        <rFont val="Arial"/>
        <family val="2"/>
      </rPr>
      <t xml:space="preserve"> 457/2014</t>
    </r>
  </si>
  <si>
    <r>
      <t>COMUNICADO DE ACEPTACIÓN No.</t>
    </r>
    <r>
      <rPr>
        <b/>
        <u/>
        <sz val="8"/>
        <rFont val="Arial"/>
        <family val="2"/>
      </rPr>
      <t xml:space="preserve"> 458/2014</t>
    </r>
  </si>
  <si>
    <r>
      <t>COMUNICADO DE ACEPTACIÓN No.</t>
    </r>
    <r>
      <rPr>
        <b/>
        <u/>
        <sz val="8"/>
        <rFont val="Arial"/>
        <family val="2"/>
      </rPr>
      <t xml:space="preserve"> 459/2014</t>
    </r>
  </si>
  <si>
    <r>
      <t>COMUNICADO DE ACEPTACIÓN No.</t>
    </r>
    <r>
      <rPr>
        <b/>
        <u/>
        <sz val="8"/>
        <rFont val="Arial"/>
        <family val="2"/>
      </rPr>
      <t xml:space="preserve"> 460/2014</t>
    </r>
  </si>
  <si>
    <r>
      <t xml:space="preserve">CONTRATO DE OBRA No. </t>
    </r>
    <r>
      <rPr>
        <b/>
        <u/>
        <sz val="8"/>
        <rFont val="Arial"/>
        <family val="2"/>
      </rPr>
      <t>462/2014</t>
    </r>
  </si>
  <si>
    <r>
      <t xml:space="preserve">CONTRATO DE OBRA No. </t>
    </r>
    <r>
      <rPr>
        <b/>
        <u/>
        <sz val="8"/>
        <rFont val="Arial"/>
        <family val="2"/>
      </rPr>
      <t>463/2014</t>
    </r>
  </si>
  <si>
    <r>
      <t xml:space="preserve">CONTRATO DE OBRA No. </t>
    </r>
    <r>
      <rPr>
        <b/>
        <u/>
        <sz val="8"/>
        <rFont val="Arial"/>
        <family val="2"/>
      </rPr>
      <t>464/2014</t>
    </r>
  </si>
  <si>
    <r>
      <t xml:space="preserve">CONTRATO DE OBRA No. </t>
    </r>
    <r>
      <rPr>
        <b/>
        <u/>
        <sz val="8"/>
        <rFont val="Arial"/>
        <family val="2"/>
      </rPr>
      <t>465/2014</t>
    </r>
  </si>
  <si>
    <r>
      <t>COMUNICADO DE ACEPTACIÓN No.</t>
    </r>
    <r>
      <rPr>
        <b/>
        <u/>
        <sz val="8"/>
        <rFont val="Arial"/>
        <family val="2"/>
      </rPr>
      <t xml:space="preserve"> 467/2014</t>
    </r>
  </si>
  <si>
    <r>
      <t xml:space="preserve">CONTRATO DE OBRA No. </t>
    </r>
    <r>
      <rPr>
        <b/>
        <u/>
        <sz val="8"/>
        <rFont val="Arial"/>
        <family val="2"/>
      </rPr>
      <t>468</t>
    </r>
    <r>
      <rPr>
        <u/>
        <sz val="8"/>
        <rFont val="Arial"/>
        <family val="2"/>
      </rPr>
      <t>/2014</t>
    </r>
  </si>
  <si>
    <r>
      <t xml:space="preserve">ROSALBA GALLO/CONTRATO </t>
    </r>
    <r>
      <rPr>
        <b/>
        <u/>
        <sz val="8"/>
        <rFont val="Arial"/>
        <family val="2"/>
      </rPr>
      <t>469/2014</t>
    </r>
  </si>
  <si>
    <r>
      <t xml:space="preserve">CONTRATO DE INTERVENTORIA No. </t>
    </r>
    <r>
      <rPr>
        <b/>
        <u/>
        <sz val="8"/>
        <rFont val="Arial"/>
        <family val="2"/>
      </rPr>
      <t>469/2014</t>
    </r>
  </si>
  <si>
    <r>
      <t xml:space="preserve">CONTRATO DE OBRA No. </t>
    </r>
    <r>
      <rPr>
        <b/>
        <u/>
        <sz val="8"/>
        <rFont val="Arial"/>
        <family val="2"/>
      </rPr>
      <t>472/2014</t>
    </r>
  </si>
  <si>
    <r>
      <t xml:space="preserve">CONTRATO DE OBRA No. </t>
    </r>
    <r>
      <rPr>
        <b/>
        <u/>
        <sz val="8"/>
        <rFont val="Arial"/>
        <family val="2"/>
      </rPr>
      <t>473/2014</t>
    </r>
  </si>
  <si>
    <r>
      <t xml:space="preserve">CONTRATO DE OBRA No. </t>
    </r>
    <r>
      <rPr>
        <b/>
        <u/>
        <sz val="8"/>
        <rFont val="Arial"/>
        <family val="2"/>
      </rPr>
      <t>474/2014</t>
    </r>
  </si>
  <si>
    <r>
      <t xml:space="preserve">ADICIONAL 01 AL CONTRATO </t>
    </r>
    <r>
      <rPr>
        <b/>
        <u/>
        <sz val="8"/>
        <rFont val="Arial"/>
        <family val="2"/>
      </rPr>
      <t>474</t>
    </r>
    <r>
      <rPr>
        <u/>
        <sz val="8"/>
        <rFont val="Arial"/>
        <family val="2"/>
      </rPr>
      <t>/2014</t>
    </r>
  </si>
  <si>
    <r>
      <t>COMUNICADO DE ACEPTACIÓN No.</t>
    </r>
    <r>
      <rPr>
        <b/>
        <u/>
        <sz val="8"/>
        <rFont val="Arial"/>
        <family val="2"/>
      </rPr>
      <t xml:space="preserve"> 475/2014</t>
    </r>
  </si>
  <si>
    <r>
      <t>COMUNICADO DE ACEPTACIÓN No.</t>
    </r>
    <r>
      <rPr>
        <b/>
        <u/>
        <sz val="8"/>
        <rFont val="Arial"/>
        <family val="2"/>
      </rPr>
      <t xml:space="preserve"> 476/2014</t>
    </r>
  </si>
  <si>
    <r>
      <t>COMUNICADO DE ACEPTACIÓN No.</t>
    </r>
    <r>
      <rPr>
        <b/>
        <u/>
        <sz val="8"/>
        <rFont val="Arial"/>
        <family val="2"/>
      </rPr>
      <t xml:space="preserve"> 477/2014</t>
    </r>
  </si>
  <si>
    <r>
      <t>COMUNICADO DE ACEPTACIÓN No.</t>
    </r>
    <r>
      <rPr>
        <b/>
        <u/>
        <sz val="8"/>
        <rFont val="Arial"/>
        <family val="2"/>
      </rPr>
      <t xml:space="preserve"> 478/2014</t>
    </r>
  </si>
  <si>
    <r>
      <t xml:space="preserve">CONTRATO DE OBRA No. </t>
    </r>
    <r>
      <rPr>
        <b/>
        <u/>
        <sz val="8"/>
        <rFont val="Arial"/>
        <family val="2"/>
      </rPr>
      <t>481/201</t>
    </r>
    <r>
      <rPr>
        <u/>
        <sz val="8"/>
        <rFont val="Arial"/>
        <family val="2"/>
      </rPr>
      <t>4</t>
    </r>
  </si>
  <si>
    <r>
      <t xml:space="preserve">ADICIONAL AL CONTRATO </t>
    </r>
    <r>
      <rPr>
        <b/>
        <u/>
        <sz val="8"/>
        <rFont val="Arial"/>
        <family val="2"/>
      </rPr>
      <t>481/2</t>
    </r>
    <r>
      <rPr>
        <u/>
        <sz val="8"/>
        <rFont val="Arial"/>
        <family val="2"/>
      </rPr>
      <t>014</t>
    </r>
  </si>
  <si>
    <r>
      <t xml:space="preserve">CONTRATO DE OBRA No. </t>
    </r>
    <r>
      <rPr>
        <b/>
        <u/>
        <sz val="8"/>
        <rFont val="Arial"/>
        <family val="2"/>
      </rPr>
      <t>482/2014</t>
    </r>
  </si>
  <si>
    <r>
      <t xml:space="preserve">CONTRATO DE OBRA No. </t>
    </r>
    <r>
      <rPr>
        <b/>
        <u/>
        <sz val="8"/>
        <rFont val="Arial"/>
        <family val="2"/>
      </rPr>
      <t>483/2014</t>
    </r>
  </si>
  <si>
    <r>
      <t xml:space="preserve">CONTRATO DE OBRA No. </t>
    </r>
    <r>
      <rPr>
        <b/>
        <u/>
        <sz val="8"/>
        <rFont val="Arial"/>
        <family val="2"/>
      </rPr>
      <t>485/2014</t>
    </r>
  </si>
  <si>
    <r>
      <t xml:space="preserve">CONTRATO DE OBRA No. </t>
    </r>
    <r>
      <rPr>
        <b/>
        <u/>
        <sz val="8"/>
        <rFont val="Arial"/>
        <family val="2"/>
      </rPr>
      <t>486/2014</t>
    </r>
  </si>
  <si>
    <r>
      <t xml:space="preserve">CONTRATO DE OBRA No. </t>
    </r>
    <r>
      <rPr>
        <b/>
        <u/>
        <sz val="8"/>
        <rFont val="Arial"/>
        <family val="2"/>
      </rPr>
      <t>487/2014</t>
    </r>
  </si>
  <si>
    <r>
      <t xml:space="preserve">CONTRATO DE OBRA No. </t>
    </r>
    <r>
      <rPr>
        <b/>
        <u/>
        <sz val="8"/>
        <rFont val="Arial"/>
        <family val="2"/>
      </rPr>
      <t>488/2014</t>
    </r>
  </si>
  <si>
    <r>
      <t xml:space="preserve">CONTRATO DE OBRA No. </t>
    </r>
    <r>
      <rPr>
        <b/>
        <u/>
        <sz val="8"/>
        <rFont val="Arial"/>
        <family val="2"/>
      </rPr>
      <t>489/2014</t>
    </r>
  </si>
  <si>
    <r>
      <t xml:space="preserve">CONTRATO DE OBRA No. </t>
    </r>
    <r>
      <rPr>
        <b/>
        <u/>
        <sz val="8"/>
        <rFont val="Arial"/>
        <family val="2"/>
      </rPr>
      <t>490/2014</t>
    </r>
  </si>
  <si>
    <r>
      <t xml:space="preserve">CONTRATO DE OBRA No. </t>
    </r>
    <r>
      <rPr>
        <b/>
        <u/>
        <sz val="8"/>
        <rFont val="Arial"/>
        <family val="2"/>
      </rPr>
      <t>493/2014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</si>
</sst>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 #,##0.00_ ;_ * \-#,##0.00_ ;_ * &quot;-&quot;??_ ;_ @_ "/>
    <numFmt numFmtId="166" formatCode="_(* #,##0.0_);_(* \(#,##0.0\);_(* &quot;-&quot;??_);_(@_)"/>
  </numFmts>
  <fonts count="49" x14ac:knownFonts="1">
    <font>
      <sz val="11"/>
      <color theme="1"/>
      <name val="Calibri"/>
      <family val="2"/>
      <scheme val="minor"/>
    </font>
    <font>
      <sz val="11"/>
      <color theme="1"/>
      <name val="Calibri"/>
      <family val="2"/>
      <scheme val="minor"/>
    </font>
    <font>
      <sz val="8"/>
      <name val="Arial"/>
      <family val="2"/>
    </font>
    <font>
      <b/>
      <sz val="8"/>
      <name val="Arial"/>
      <family val="2"/>
    </font>
    <font>
      <sz val="8"/>
      <color theme="8"/>
      <name val="Arial"/>
      <family val="2"/>
    </font>
    <font>
      <b/>
      <sz val="8"/>
      <color theme="8"/>
      <name val="Arial"/>
      <family val="2"/>
    </font>
    <font>
      <sz val="8"/>
      <color theme="1"/>
      <name val="Arial"/>
      <family val="2"/>
    </font>
    <font>
      <sz val="7.5"/>
      <name val="Arial"/>
      <family val="2"/>
    </font>
    <font>
      <sz val="8"/>
      <color rgb="FFFF0000"/>
      <name val="Arial"/>
      <family val="2"/>
    </font>
    <font>
      <sz val="11"/>
      <name val="Arial"/>
      <family val="2"/>
    </font>
    <font>
      <sz val="9"/>
      <name val="Arial"/>
      <family val="2"/>
    </font>
    <font>
      <sz val="7"/>
      <name val="Arial"/>
      <family val="2"/>
    </font>
    <font>
      <b/>
      <sz val="7"/>
      <name val="Arial"/>
      <family val="2"/>
    </font>
    <font>
      <sz val="7"/>
      <color theme="1"/>
      <name val="Calibri"/>
      <family val="2"/>
      <scheme val="minor"/>
    </font>
    <font>
      <sz val="7"/>
      <color theme="8"/>
      <name val="Arial"/>
      <family val="2"/>
    </font>
    <font>
      <sz val="6.5"/>
      <name val="Arial"/>
      <family val="2"/>
    </font>
    <font>
      <b/>
      <sz val="6.5"/>
      <name val="Arial"/>
      <family val="2"/>
    </font>
    <font>
      <sz val="7"/>
      <color theme="1"/>
      <name val="Arial"/>
      <family val="2"/>
    </font>
    <font>
      <b/>
      <sz val="11"/>
      <name val="Arial"/>
      <family val="2"/>
    </font>
    <font>
      <sz val="8"/>
      <color theme="1"/>
      <name val="Calibri"/>
      <family val="2"/>
      <scheme val="minor"/>
    </font>
    <font>
      <b/>
      <sz val="7.5"/>
      <name val="Arial"/>
      <family val="2"/>
    </font>
    <font>
      <sz val="7.5"/>
      <color rgb="FFFF0000"/>
      <name val="Arial"/>
      <family val="2"/>
    </font>
    <font>
      <sz val="7.5"/>
      <color theme="1"/>
      <name val="Arial"/>
      <family val="2"/>
    </font>
    <font>
      <b/>
      <sz val="7.5"/>
      <color rgb="FFFF0000"/>
      <name val="Arial"/>
      <family val="2"/>
    </font>
    <font>
      <b/>
      <sz val="7.5"/>
      <color theme="1"/>
      <name val="Arial"/>
      <family val="2"/>
    </font>
    <font>
      <sz val="7.5"/>
      <color theme="8"/>
      <name val="Arial"/>
      <family val="2"/>
    </font>
    <font>
      <b/>
      <sz val="7.5"/>
      <color theme="8"/>
      <name val="Arial"/>
      <family val="2"/>
    </font>
    <font>
      <sz val="7.5"/>
      <color rgb="FFFF0000"/>
      <name val="Aharoni"/>
      <charset val="177"/>
    </font>
    <font>
      <sz val="7.5"/>
      <color rgb="FFCC00CC"/>
      <name val="Arial"/>
      <family val="2"/>
    </font>
    <font>
      <b/>
      <sz val="7.5"/>
      <color rgb="FFCC00CC"/>
      <name val="Arial"/>
      <family val="2"/>
    </font>
    <font>
      <sz val="9"/>
      <color theme="1"/>
      <name val="Calibri"/>
      <family val="2"/>
      <scheme val="minor"/>
    </font>
    <font>
      <b/>
      <sz val="9"/>
      <name val="Arial"/>
      <family val="2"/>
    </font>
    <font>
      <sz val="10"/>
      <name val="Arial"/>
      <family val="2"/>
    </font>
    <font>
      <b/>
      <sz val="12"/>
      <name val="Arial"/>
      <family val="2"/>
    </font>
    <font>
      <b/>
      <sz val="16"/>
      <name val="Arial"/>
      <family val="2"/>
    </font>
    <font>
      <u/>
      <sz val="8"/>
      <name val="Arial"/>
      <family val="2"/>
    </font>
    <font>
      <b/>
      <u/>
      <sz val="8"/>
      <name val="Arial"/>
      <family val="2"/>
    </font>
    <font>
      <u/>
      <sz val="8"/>
      <color rgb="FFFF0000"/>
      <name val="Arial"/>
      <family val="2"/>
    </font>
    <font>
      <u/>
      <sz val="8"/>
      <color theme="1"/>
      <name val="Arial"/>
      <family val="2"/>
    </font>
    <font>
      <u/>
      <sz val="7.5"/>
      <name val="Arial"/>
      <family val="2"/>
    </font>
    <font>
      <b/>
      <u/>
      <sz val="8"/>
      <color rgb="FFFF0000"/>
      <name val="Arial"/>
      <family val="2"/>
    </font>
    <font>
      <b/>
      <u/>
      <sz val="10"/>
      <color theme="1"/>
      <name val="Arial"/>
      <family val="2"/>
    </font>
    <font>
      <u/>
      <sz val="8"/>
      <color theme="8"/>
      <name val="Arial"/>
      <family val="2"/>
    </font>
    <font>
      <b/>
      <u/>
      <sz val="8"/>
      <color theme="8"/>
      <name val="Arial"/>
      <family val="2"/>
    </font>
    <font>
      <u/>
      <sz val="9"/>
      <name val="Arial"/>
      <family val="2"/>
    </font>
    <font>
      <u/>
      <sz val="7"/>
      <name val="Arial"/>
      <family val="2"/>
    </font>
    <font>
      <u/>
      <sz val="20"/>
      <color rgb="FFFF0000"/>
      <name val="Aharoni"/>
    </font>
    <font>
      <u/>
      <sz val="9"/>
      <color theme="1"/>
      <name val="Arial"/>
      <family val="2"/>
    </font>
    <font>
      <u/>
      <sz val="8"/>
      <color theme="5"/>
      <name val="Arial"/>
      <family val="2"/>
    </font>
  </fonts>
  <fills count="37">
    <fill>
      <patternFill patternType="none"/>
    </fill>
    <fill>
      <patternFill patternType="gray125"/>
    </fill>
    <fill>
      <patternFill patternType="solid">
        <fgColor rgb="FFCC66FF"/>
        <bgColor indexed="64"/>
      </patternFill>
    </fill>
    <fill>
      <patternFill patternType="solid">
        <fgColor theme="3" tint="0.39997558519241921"/>
        <bgColor indexed="64"/>
      </patternFill>
    </fill>
    <fill>
      <patternFill patternType="solid">
        <fgColor rgb="FFFFFFCC"/>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66FFFF"/>
        <bgColor indexed="64"/>
      </patternFill>
    </fill>
    <fill>
      <patternFill patternType="solid">
        <fgColor rgb="FF7030A0"/>
        <bgColor indexed="64"/>
      </patternFill>
    </fill>
    <fill>
      <patternFill patternType="solid">
        <fgColor theme="9" tint="-0.249977111117893"/>
        <bgColor indexed="64"/>
      </patternFill>
    </fill>
    <fill>
      <patternFill patternType="solid">
        <fgColor rgb="FFFF99FF"/>
        <bgColor indexed="64"/>
      </patternFill>
    </fill>
    <fill>
      <patternFill patternType="solid">
        <fgColor rgb="FFCC00CC"/>
        <bgColor indexed="64"/>
      </patternFill>
    </fill>
    <fill>
      <patternFill patternType="solid">
        <fgColor rgb="FF92D050"/>
        <bgColor indexed="64"/>
      </patternFill>
    </fill>
    <fill>
      <patternFill patternType="solid">
        <fgColor theme="4"/>
        <bgColor indexed="64"/>
      </patternFill>
    </fill>
    <fill>
      <patternFill patternType="solid">
        <fgColor theme="5"/>
        <bgColor indexed="64"/>
      </patternFill>
    </fill>
    <fill>
      <patternFill patternType="solid">
        <fgColor rgb="FF00FF99"/>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rgb="FF00FFCC"/>
        <bgColor indexed="64"/>
      </patternFill>
    </fill>
    <fill>
      <patternFill patternType="solid">
        <fgColor rgb="FF00B0F0"/>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1" tint="0.249977111117893"/>
        <bgColor indexed="64"/>
      </patternFill>
    </fill>
    <fill>
      <patternFill patternType="solid">
        <fgColor theme="6" tint="0.39997558519241921"/>
        <bgColor indexed="64"/>
      </patternFill>
    </fill>
    <fill>
      <patternFill patternType="solid">
        <fgColor theme="9"/>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3"/>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C00000"/>
        <bgColor indexed="64"/>
      </patternFill>
    </fill>
    <fill>
      <patternFill patternType="solid">
        <fgColor theme="8" tint="-0.499984740745262"/>
        <bgColor indexed="64"/>
      </patternFill>
    </fill>
    <fill>
      <patternFill patternType="solid">
        <fgColor rgb="FFF6F9F1"/>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164" fontId="1" fillId="0" borderId="0" applyFont="0" applyFill="0" applyBorder="0" applyAlignment="0" applyProtection="0"/>
  </cellStyleXfs>
  <cellXfs count="2591">
    <xf numFmtId="0" fontId="0" fillId="0" borderId="0" xfId="0"/>
    <xf numFmtId="0" fontId="2" fillId="0" borderId="8" xfId="0" applyFont="1" applyFill="1" applyBorder="1" applyAlignment="1">
      <alignment vertical="center" wrapText="1"/>
    </xf>
    <xf numFmtId="0" fontId="2" fillId="0" borderId="0" xfId="0" applyFont="1" applyFill="1"/>
    <xf numFmtId="0" fontId="2" fillId="0" borderId="8" xfId="0" applyFont="1" applyFill="1" applyBorder="1" applyAlignment="1">
      <alignment horizontal="center" wrapText="1"/>
    </xf>
    <xf numFmtId="0" fontId="2" fillId="0" borderId="11" xfId="0" applyFont="1" applyFill="1" applyBorder="1" applyAlignment="1">
      <alignment horizontal="center" vertical="center" wrapText="1"/>
    </xf>
    <xf numFmtId="164" fontId="2" fillId="0" borderId="8" xfId="1" applyFont="1" applyFill="1" applyBorder="1" applyAlignment="1">
      <alignment horizontal="center" vertical="center"/>
    </xf>
    <xf numFmtId="0" fontId="2" fillId="0" borderId="8" xfId="0" applyFont="1" applyFill="1" applyBorder="1"/>
    <xf numFmtId="165" fontId="2" fillId="0" borderId="8" xfId="1" applyNumberFormat="1" applyFont="1" applyFill="1" applyBorder="1" applyAlignment="1">
      <alignment vertical="center"/>
    </xf>
    <xf numFmtId="14" fontId="2" fillId="0" borderId="8" xfId="0" applyNumberFormat="1" applyFont="1" applyFill="1" applyBorder="1" applyAlignment="1">
      <alignment vertical="center"/>
    </xf>
    <xf numFmtId="0" fontId="2" fillId="0" borderId="8" xfId="0" applyFont="1" applyFill="1" applyBorder="1" applyAlignment="1">
      <alignment vertical="center"/>
    </xf>
    <xf numFmtId="164" fontId="2" fillId="0" borderId="8" xfId="1" applyFont="1" applyFill="1" applyBorder="1" applyAlignment="1">
      <alignment vertical="center"/>
    </xf>
    <xf numFmtId="164" fontId="2" fillId="0" borderId="8" xfId="1" applyFont="1" applyFill="1" applyBorder="1"/>
    <xf numFmtId="0" fontId="2" fillId="0" borderId="0" xfId="0" applyFont="1" applyFill="1" applyAlignment="1">
      <alignment horizontal="center" vertical="center"/>
    </xf>
    <xf numFmtId="0" fontId="2" fillId="2" borderId="8" xfId="0" applyFont="1" applyFill="1" applyBorder="1" applyAlignment="1">
      <alignment vertical="center" wrapText="1"/>
    </xf>
    <xf numFmtId="0" fontId="2" fillId="2" borderId="8" xfId="0" applyFont="1" applyFill="1" applyBorder="1" applyAlignment="1">
      <alignment vertical="center"/>
    </xf>
    <xf numFmtId="0" fontId="2" fillId="2" borderId="8" xfId="0" quotePrefix="1" applyFont="1" applyFill="1" applyBorder="1" applyAlignment="1">
      <alignment horizontal="center" vertical="center"/>
    </xf>
    <xf numFmtId="14" fontId="2" fillId="2" borderId="8" xfId="0" applyNumberFormat="1" applyFont="1" applyFill="1" applyBorder="1" applyAlignment="1">
      <alignment horizontal="center" vertical="center"/>
    </xf>
    <xf numFmtId="164" fontId="2" fillId="2" borderId="8" xfId="1" applyFont="1" applyFill="1" applyBorder="1" applyAlignment="1">
      <alignment vertical="center"/>
    </xf>
    <xf numFmtId="14" fontId="2" fillId="2" borderId="8" xfId="0" applyNumberFormat="1" applyFont="1" applyFill="1" applyBorder="1" applyAlignment="1">
      <alignment vertical="center"/>
    </xf>
    <xf numFmtId="0" fontId="2" fillId="2" borderId="8" xfId="0" applyFont="1" applyFill="1" applyBorder="1"/>
    <xf numFmtId="164" fontId="2" fillId="0" borderId="10" xfId="1" applyFont="1" applyFill="1" applyBorder="1" applyAlignment="1">
      <alignment horizontal="center" vertical="center" wrapText="1"/>
    </xf>
    <xf numFmtId="0" fontId="2" fillId="0" borderId="0" xfId="0" applyFont="1" applyFill="1" applyAlignment="1">
      <alignment vertical="center"/>
    </xf>
    <xf numFmtId="165" fontId="3" fillId="0" borderId="10" xfId="1" applyNumberFormat="1"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2" borderId="10" xfId="0" quotePrefix="1" applyFont="1" applyFill="1" applyBorder="1" applyAlignment="1">
      <alignment horizontal="center" vertical="center"/>
    </xf>
    <xf numFmtId="14" fontId="2" fillId="2" borderId="10" xfId="0" applyNumberFormat="1" applyFont="1" applyFill="1" applyBorder="1" applyAlignment="1">
      <alignment horizontal="center" vertical="center"/>
    </xf>
    <xf numFmtId="165" fontId="2" fillId="2" borderId="10" xfId="1" applyNumberFormat="1" applyFont="1" applyFill="1" applyBorder="1" applyAlignment="1">
      <alignment horizontal="center" vertical="center"/>
    </xf>
    <xf numFmtId="0" fontId="2" fillId="2" borderId="8" xfId="0" quotePrefix="1" applyFont="1" applyFill="1" applyBorder="1" applyAlignment="1">
      <alignment horizontal="center" vertical="center" wrapText="1"/>
    </xf>
    <xf numFmtId="165" fontId="2" fillId="2" borderId="8" xfId="1" applyNumberFormat="1" applyFont="1" applyFill="1" applyBorder="1" applyAlignment="1">
      <alignment vertical="center"/>
    </xf>
    <xf numFmtId="14" fontId="2" fillId="2" borderId="10" xfId="1" applyNumberFormat="1" applyFont="1" applyFill="1" applyBorder="1" applyAlignment="1">
      <alignment horizontal="center" vertical="center" wrapText="1"/>
    </xf>
    <xf numFmtId="165" fontId="3" fillId="2" borderId="10" xfId="1" applyNumberFormat="1" applyFont="1" applyFill="1" applyBorder="1" applyAlignment="1">
      <alignment horizontal="center" vertical="center"/>
    </xf>
    <xf numFmtId="14" fontId="2" fillId="2" borderId="10" xfId="1" applyNumberFormat="1" applyFont="1" applyFill="1" applyBorder="1" applyAlignment="1">
      <alignment horizontal="center" vertical="center"/>
    </xf>
    <xf numFmtId="164" fontId="2" fillId="2" borderId="10" xfId="1"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0" xfId="0" applyFont="1" applyFill="1" applyBorder="1" applyAlignment="1">
      <alignment vertical="center" wrapText="1"/>
    </xf>
    <xf numFmtId="0" fontId="2" fillId="3" borderId="10" xfId="0" applyFont="1" applyFill="1" applyBorder="1" applyAlignment="1">
      <alignment horizontal="center" vertical="center"/>
    </xf>
    <xf numFmtId="0" fontId="2" fillId="3" borderId="10" xfId="0" quotePrefix="1" applyFont="1" applyFill="1" applyBorder="1" applyAlignment="1">
      <alignment horizontal="center" vertical="center"/>
    </xf>
    <xf numFmtId="14" fontId="2" fillId="3" borderId="10" xfId="0" applyNumberFormat="1" applyFont="1" applyFill="1" applyBorder="1" applyAlignment="1">
      <alignment horizontal="center" vertical="center"/>
    </xf>
    <xf numFmtId="165" fontId="2" fillId="3" borderId="10" xfId="1" applyNumberFormat="1" applyFont="1" applyFill="1" applyBorder="1" applyAlignment="1">
      <alignment horizontal="center" vertical="center"/>
    </xf>
    <xf numFmtId="0" fontId="2" fillId="3" borderId="10" xfId="0" quotePrefix="1" applyFont="1" applyFill="1" applyBorder="1" applyAlignment="1">
      <alignment horizontal="center" vertical="center" wrapText="1"/>
    </xf>
    <xf numFmtId="165" fontId="2" fillId="3" borderId="8" xfId="1" applyNumberFormat="1" applyFont="1" applyFill="1" applyBorder="1" applyAlignment="1">
      <alignment vertical="center"/>
    </xf>
    <xf numFmtId="165" fontId="3" fillId="3" borderId="10" xfId="1" applyNumberFormat="1" applyFont="1" applyFill="1" applyBorder="1" applyAlignment="1">
      <alignment horizontal="center" vertical="center"/>
    </xf>
    <xf numFmtId="14" fontId="2" fillId="3" borderId="10" xfId="0" applyNumberFormat="1" applyFont="1" applyFill="1" applyBorder="1" applyAlignment="1">
      <alignment vertical="center"/>
    </xf>
    <xf numFmtId="14" fontId="2" fillId="3" borderId="8" xfId="0" applyNumberFormat="1" applyFont="1" applyFill="1" applyBorder="1" applyAlignment="1">
      <alignment vertical="center"/>
    </xf>
    <xf numFmtId="0" fontId="2" fillId="3" borderId="8" xfId="0" applyFont="1" applyFill="1" applyBorder="1" applyAlignment="1">
      <alignment vertical="center"/>
    </xf>
    <xf numFmtId="0" fontId="2" fillId="3" borderId="8" xfId="0" applyFont="1" applyFill="1" applyBorder="1" applyAlignment="1">
      <alignment vertical="center" wrapText="1"/>
    </xf>
    <xf numFmtId="164" fontId="2" fillId="3" borderId="8" xfId="1" applyFont="1" applyFill="1" applyBorder="1" applyAlignment="1">
      <alignment vertical="center"/>
    </xf>
    <xf numFmtId="164" fontId="2" fillId="3" borderId="10" xfId="1" applyFont="1" applyFill="1" applyBorder="1" applyAlignment="1">
      <alignment horizontal="center" vertical="center" wrapText="1"/>
    </xf>
    <xf numFmtId="14" fontId="2" fillId="3" borderId="8" xfId="0" applyNumberFormat="1" applyFont="1" applyFill="1" applyBorder="1" applyAlignment="1">
      <alignment horizontal="center" vertical="center"/>
    </xf>
    <xf numFmtId="0" fontId="2" fillId="3" borderId="11" xfId="0" quotePrefix="1" applyFont="1" applyFill="1" applyBorder="1" applyAlignment="1">
      <alignment horizontal="center" vertical="center"/>
    </xf>
    <xf numFmtId="0" fontId="2" fillId="3" borderId="12" xfId="0" applyFont="1" applyFill="1" applyBorder="1" applyAlignment="1">
      <alignment vertical="center"/>
    </xf>
    <xf numFmtId="164" fontId="2" fillId="4" borderId="8" xfId="1" applyFont="1" applyFill="1" applyBorder="1" applyAlignment="1">
      <alignment horizontal="left"/>
    </xf>
    <xf numFmtId="164" fontId="2" fillId="4" borderId="8" xfId="1" applyFont="1" applyFill="1" applyBorder="1"/>
    <xf numFmtId="164" fontId="2" fillId="4" borderId="8" xfId="1" applyFont="1" applyFill="1" applyBorder="1" applyAlignment="1">
      <alignment vertical="center"/>
    </xf>
    <xf numFmtId="164" fontId="2" fillId="4" borderId="0" xfId="1" applyFont="1" applyFill="1"/>
    <xf numFmtId="0" fontId="3" fillId="0" borderId="0" xfId="0" applyFont="1" applyFill="1"/>
    <xf numFmtId="0" fontId="2" fillId="0" borderId="10" xfId="0" quotePrefix="1" applyFont="1" applyFill="1" applyBorder="1" applyAlignment="1">
      <alignment horizontal="center" vertical="center"/>
    </xf>
    <xf numFmtId="0" fontId="2" fillId="0" borderId="10" xfId="0" quotePrefix="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quotePrefix="1" applyFont="1" applyFill="1" applyBorder="1" applyAlignment="1">
      <alignment horizontal="center" vertical="center"/>
    </xf>
    <xf numFmtId="0" fontId="2" fillId="0" borderId="8" xfId="0" quotePrefix="1" applyFont="1" applyFill="1" applyBorder="1" applyAlignment="1">
      <alignment horizontal="center" vertical="center" wrapText="1"/>
    </xf>
    <xf numFmtId="0" fontId="3" fillId="0" borderId="8" xfId="0" applyFont="1" applyFill="1" applyBorder="1"/>
    <xf numFmtId="0" fontId="2" fillId="2" borderId="10" xfId="0" quotePrefix="1" applyFont="1" applyFill="1" applyBorder="1" applyAlignment="1">
      <alignment horizontal="center" vertical="center" wrapText="1"/>
    </xf>
    <xf numFmtId="14" fontId="2" fillId="0" borderId="8" xfId="1" applyNumberFormat="1" applyFont="1" applyFill="1" applyBorder="1" applyAlignment="1">
      <alignment horizontal="center" vertical="center"/>
    </xf>
    <xf numFmtId="164" fontId="2" fillId="0" borderId="8" xfId="1" quotePrefix="1" applyFont="1" applyFill="1" applyBorder="1" applyAlignment="1">
      <alignment horizontal="center" vertical="center"/>
    </xf>
    <xf numFmtId="164" fontId="2" fillId="0" borderId="8" xfId="1" quotePrefix="1" applyFont="1" applyFill="1" applyBorder="1" applyAlignment="1">
      <alignment vertical="center"/>
    </xf>
    <xf numFmtId="164" fontId="2" fillId="5" borderId="8" xfId="1" applyFont="1" applyFill="1" applyBorder="1" applyAlignment="1">
      <alignment vertical="center"/>
    </xf>
    <xf numFmtId="0" fontId="3" fillId="0" borderId="8" xfId="0" applyFont="1" applyFill="1" applyBorder="1" applyAlignment="1">
      <alignment vertical="center"/>
    </xf>
    <xf numFmtId="0" fontId="2" fillId="0" borderId="10" xfId="0" applyFont="1" applyFill="1" applyBorder="1" applyAlignment="1">
      <alignment vertical="center" wrapText="1"/>
    </xf>
    <xf numFmtId="14" fontId="2" fillId="0" borderId="10" xfId="0" applyNumberFormat="1" applyFont="1" applyFill="1" applyBorder="1" applyAlignment="1">
      <alignment vertical="center"/>
    </xf>
    <xf numFmtId="0" fontId="2" fillId="0" borderId="11" xfId="0" quotePrefix="1" applyFont="1" applyFill="1" applyBorder="1" applyAlignment="1">
      <alignment horizontal="center" vertical="center"/>
    </xf>
    <xf numFmtId="0" fontId="2" fillId="0" borderId="12" xfId="0" applyFont="1" applyFill="1" applyBorder="1" applyAlignment="1">
      <alignment vertical="center"/>
    </xf>
    <xf numFmtId="0" fontId="4" fillId="6" borderId="8" xfId="0" applyFont="1" applyFill="1" applyBorder="1" applyAlignment="1">
      <alignment vertical="center" wrapText="1"/>
    </xf>
    <xf numFmtId="0" fontId="4" fillId="6" borderId="10" xfId="0" applyFont="1" applyFill="1" applyBorder="1" applyAlignment="1">
      <alignment horizontal="center" vertical="center" wrapText="1"/>
    </xf>
    <xf numFmtId="0" fontId="4" fillId="6" borderId="10" xfId="0" applyFont="1" applyFill="1" applyBorder="1" applyAlignment="1">
      <alignment vertical="center" wrapText="1"/>
    </xf>
    <xf numFmtId="0" fontId="4" fillId="6" borderId="10" xfId="0" applyFont="1" applyFill="1" applyBorder="1" applyAlignment="1">
      <alignment horizontal="center" vertical="center"/>
    </xf>
    <xf numFmtId="0" fontId="4" fillId="6" borderId="10" xfId="0" quotePrefix="1" applyFont="1" applyFill="1" applyBorder="1" applyAlignment="1">
      <alignment horizontal="center" vertical="center"/>
    </xf>
    <xf numFmtId="14" fontId="4" fillId="6" borderId="10" xfId="0" applyNumberFormat="1" applyFont="1" applyFill="1" applyBorder="1" applyAlignment="1">
      <alignment horizontal="center" vertical="center"/>
    </xf>
    <xf numFmtId="165" fontId="4" fillId="6" borderId="10" xfId="1" applyNumberFormat="1" applyFont="1" applyFill="1" applyBorder="1" applyAlignment="1">
      <alignment horizontal="center" vertical="center"/>
    </xf>
    <xf numFmtId="0" fontId="4" fillId="6" borderId="10" xfId="0" quotePrefix="1" applyFont="1" applyFill="1" applyBorder="1" applyAlignment="1">
      <alignment horizontal="center" vertical="center" wrapText="1"/>
    </xf>
    <xf numFmtId="165" fontId="4" fillId="6" borderId="8" xfId="1" applyNumberFormat="1" applyFont="1" applyFill="1" applyBorder="1" applyAlignment="1">
      <alignment vertical="center"/>
    </xf>
    <xf numFmtId="165" fontId="5" fillId="6" borderId="10" xfId="1" applyNumberFormat="1" applyFont="1" applyFill="1" applyBorder="1" applyAlignment="1">
      <alignment horizontal="center" vertical="center"/>
    </xf>
    <xf numFmtId="14" fontId="4" fillId="6" borderId="10" xfId="0" applyNumberFormat="1" applyFont="1" applyFill="1" applyBorder="1" applyAlignment="1">
      <alignment vertical="center"/>
    </xf>
    <xf numFmtId="14" fontId="4" fillId="6" borderId="8" xfId="0" applyNumberFormat="1" applyFont="1" applyFill="1" applyBorder="1" applyAlignment="1">
      <alignment vertical="center"/>
    </xf>
    <xf numFmtId="0" fontId="4" fillId="6" borderId="8" xfId="0" applyFont="1" applyFill="1" applyBorder="1" applyAlignment="1">
      <alignment vertical="center"/>
    </xf>
    <xf numFmtId="164" fontId="4" fillId="6" borderId="8" xfId="1" applyFont="1" applyFill="1" applyBorder="1" applyAlignment="1">
      <alignment vertical="center"/>
    </xf>
    <xf numFmtId="164" fontId="4" fillId="6" borderId="10" xfId="1" applyFont="1" applyFill="1" applyBorder="1" applyAlignment="1">
      <alignment horizontal="center" vertical="center" wrapText="1"/>
    </xf>
    <xf numFmtId="14" fontId="4" fillId="6" borderId="8" xfId="0" applyNumberFormat="1" applyFont="1" applyFill="1" applyBorder="1" applyAlignment="1">
      <alignment horizontal="center" vertical="center"/>
    </xf>
    <xf numFmtId="0" fontId="4" fillId="6" borderId="11" xfId="0" quotePrefix="1" applyFont="1" applyFill="1" applyBorder="1" applyAlignment="1">
      <alignment horizontal="center" vertical="center"/>
    </xf>
    <xf numFmtId="0" fontId="4" fillId="6" borderId="12" xfId="0" applyFont="1" applyFill="1" applyBorder="1" applyAlignment="1">
      <alignment vertical="center"/>
    </xf>
    <xf numFmtId="0" fontId="6" fillId="0" borderId="0" xfId="0" applyFont="1" applyAlignment="1">
      <alignment vertical="center" wrapText="1"/>
    </xf>
    <xf numFmtId="49" fontId="2" fillId="0" borderId="8" xfId="1" applyNumberFormat="1" applyFont="1" applyFill="1" applyBorder="1"/>
    <xf numFmtId="49" fontId="2" fillId="0" borderId="8" xfId="1" applyNumberFormat="1" applyFont="1" applyFill="1" applyBorder="1" applyAlignment="1">
      <alignment horizontal="center" vertical="center"/>
    </xf>
    <xf numFmtId="0" fontId="2" fillId="7" borderId="10" xfId="0" applyFont="1" applyFill="1" applyBorder="1" applyAlignment="1">
      <alignment horizontal="center" vertical="center" wrapText="1"/>
    </xf>
    <xf numFmtId="0" fontId="2" fillId="7" borderId="10" xfId="0" applyFont="1" applyFill="1" applyBorder="1" applyAlignment="1">
      <alignment vertical="center" wrapText="1"/>
    </xf>
    <xf numFmtId="0" fontId="2" fillId="7" borderId="10" xfId="0" applyFont="1" applyFill="1" applyBorder="1" applyAlignment="1">
      <alignment horizontal="center" vertical="center"/>
    </xf>
    <xf numFmtId="0" fontId="2" fillId="7" borderId="10" xfId="0" quotePrefix="1" applyFont="1" applyFill="1" applyBorder="1" applyAlignment="1">
      <alignment horizontal="center" vertical="center"/>
    </xf>
    <xf numFmtId="14" fontId="2" fillId="7" borderId="10" xfId="0" applyNumberFormat="1" applyFont="1" applyFill="1" applyBorder="1" applyAlignment="1">
      <alignment horizontal="center" vertical="center"/>
    </xf>
    <xf numFmtId="165" fontId="2" fillId="7" borderId="10" xfId="1" applyNumberFormat="1" applyFont="1" applyFill="1" applyBorder="1" applyAlignment="1">
      <alignment horizontal="center" vertical="center"/>
    </xf>
    <xf numFmtId="0" fontId="2" fillId="7" borderId="10" xfId="0" quotePrefix="1" applyFont="1" applyFill="1" applyBorder="1" applyAlignment="1">
      <alignment horizontal="center" vertical="center" wrapText="1"/>
    </xf>
    <xf numFmtId="165" fontId="2" fillId="7" borderId="8" xfId="1" applyNumberFormat="1" applyFont="1" applyFill="1" applyBorder="1" applyAlignment="1">
      <alignment vertical="center"/>
    </xf>
    <xf numFmtId="165" fontId="3" fillId="7" borderId="10" xfId="1" applyNumberFormat="1" applyFont="1" applyFill="1" applyBorder="1" applyAlignment="1">
      <alignment horizontal="center" vertical="center"/>
    </xf>
    <xf numFmtId="14" fontId="2" fillId="7" borderId="10" xfId="0" applyNumberFormat="1" applyFont="1" applyFill="1" applyBorder="1" applyAlignment="1">
      <alignment vertical="center"/>
    </xf>
    <xf numFmtId="14" fontId="2" fillId="7" borderId="8" xfId="0" applyNumberFormat="1" applyFont="1" applyFill="1" applyBorder="1" applyAlignment="1">
      <alignment vertical="center"/>
    </xf>
    <xf numFmtId="0" fontId="2" fillId="7" borderId="8" xfId="0" applyFont="1" applyFill="1" applyBorder="1" applyAlignment="1">
      <alignment vertical="center"/>
    </xf>
    <xf numFmtId="0" fontId="2" fillId="7" borderId="8" xfId="0" applyFont="1" applyFill="1" applyBorder="1" applyAlignment="1">
      <alignment vertical="center" wrapText="1"/>
    </xf>
    <xf numFmtId="164" fontId="2" fillId="7" borderId="8" xfId="1" applyFont="1" applyFill="1" applyBorder="1" applyAlignment="1">
      <alignment vertical="center"/>
    </xf>
    <xf numFmtId="164" fontId="2" fillId="7" borderId="10" xfId="1" applyFont="1" applyFill="1" applyBorder="1" applyAlignment="1">
      <alignment horizontal="center" vertical="center" wrapText="1"/>
    </xf>
    <xf numFmtId="14" fontId="2" fillId="7" borderId="8" xfId="0" applyNumberFormat="1" applyFont="1" applyFill="1" applyBorder="1" applyAlignment="1">
      <alignment horizontal="center" vertical="center"/>
    </xf>
    <xf numFmtId="0" fontId="2" fillId="7" borderId="11" xfId="0" quotePrefix="1" applyFont="1" applyFill="1" applyBorder="1" applyAlignment="1">
      <alignment horizontal="center" vertical="center"/>
    </xf>
    <xf numFmtId="0" fontId="2" fillId="7" borderId="12" xfId="0" applyFont="1" applyFill="1" applyBorder="1" applyAlignment="1">
      <alignment vertical="center"/>
    </xf>
    <xf numFmtId="0" fontId="2" fillId="7" borderId="8" xfId="0" applyFont="1" applyFill="1" applyBorder="1" applyAlignment="1">
      <alignment horizontal="center" vertical="center"/>
    </xf>
    <xf numFmtId="0" fontId="2" fillId="3" borderId="0" xfId="0" applyFont="1" applyFill="1" applyBorder="1" applyAlignment="1">
      <alignment horizontal="center" vertical="center"/>
    </xf>
    <xf numFmtId="14" fontId="2" fillId="0" borderId="8" xfId="1" applyNumberFormat="1" applyFont="1" applyFill="1" applyBorder="1" applyAlignment="1">
      <alignment vertical="center"/>
    </xf>
    <xf numFmtId="0" fontId="2" fillId="5" borderId="8" xfId="0" applyFont="1" applyFill="1" applyBorder="1" applyAlignment="1">
      <alignment vertical="center"/>
    </xf>
    <xf numFmtId="0" fontId="2" fillId="8" borderId="10" xfId="0" applyFont="1" applyFill="1" applyBorder="1" applyAlignment="1">
      <alignment horizontal="center" vertical="center" wrapText="1"/>
    </xf>
    <xf numFmtId="0" fontId="2" fillId="8" borderId="10" xfId="0" applyFont="1" applyFill="1" applyBorder="1" applyAlignment="1">
      <alignment vertical="center" wrapText="1"/>
    </xf>
    <xf numFmtId="0" fontId="2" fillId="8" borderId="8"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10" xfId="0" quotePrefix="1" applyFont="1" applyFill="1" applyBorder="1" applyAlignment="1">
      <alignment horizontal="center" vertical="center"/>
    </xf>
    <xf numFmtId="14" fontId="2" fillId="8" borderId="10" xfId="0" applyNumberFormat="1" applyFont="1" applyFill="1" applyBorder="1" applyAlignment="1">
      <alignment horizontal="center" vertical="center"/>
    </xf>
    <xf numFmtId="165" fontId="2" fillId="8" borderId="10" xfId="1" applyNumberFormat="1" applyFont="1" applyFill="1" applyBorder="1" applyAlignment="1">
      <alignment horizontal="center" vertical="center"/>
    </xf>
    <xf numFmtId="0" fontId="2" fillId="8" borderId="10" xfId="0" quotePrefix="1" applyFont="1" applyFill="1" applyBorder="1" applyAlignment="1">
      <alignment horizontal="center" vertical="center" wrapText="1"/>
    </xf>
    <xf numFmtId="165" fontId="2" fillId="8" borderId="8" xfId="1" applyNumberFormat="1" applyFont="1" applyFill="1" applyBorder="1" applyAlignment="1">
      <alignment vertical="center"/>
    </xf>
    <xf numFmtId="165" fontId="3" fillId="8" borderId="10" xfId="1" applyNumberFormat="1" applyFont="1" applyFill="1" applyBorder="1" applyAlignment="1">
      <alignment horizontal="center" vertical="center"/>
    </xf>
    <xf numFmtId="14" fontId="2" fillId="8" borderId="10" xfId="0" applyNumberFormat="1" applyFont="1" applyFill="1" applyBorder="1" applyAlignment="1">
      <alignment vertical="center"/>
    </xf>
    <xf numFmtId="14" fontId="2" fillId="8" borderId="8" xfId="0" applyNumberFormat="1" applyFont="1" applyFill="1" applyBorder="1" applyAlignment="1">
      <alignment vertical="center"/>
    </xf>
    <xf numFmtId="0" fontId="2" fillId="8" borderId="8" xfId="0" applyFont="1" applyFill="1" applyBorder="1" applyAlignment="1">
      <alignment vertical="center"/>
    </xf>
    <xf numFmtId="0" fontId="2" fillId="8" borderId="8" xfId="0" applyFont="1" applyFill="1" applyBorder="1" applyAlignment="1">
      <alignment vertical="center" wrapText="1"/>
    </xf>
    <xf numFmtId="164" fontId="2" fillId="8" borderId="8" xfId="1" applyFont="1" applyFill="1" applyBorder="1" applyAlignment="1">
      <alignment vertical="center"/>
    </xf>
    <xf numFmtId="164" fontId="2" fillId="8" borderId="10" xfId="1" applyFont="1" applyFill="1" applyBorder="1" applyAlignment="1">
      <alignment horizontal="center" vertical="center" wrapText="1"/>
    </xf>
    <xf numFmtId="14" fontId="2" fillId="8" borderId="8" xfId="0" applyNumberFormat="1" applyFont="1" applyFill="1" applyBorder="1" applyAlignment="1">
      <alignment horizontal="center" vertical="center"/>
    </xf>
    <xf numFmtId="0" fontId="2" fillId="8" borderId="11" xfId="0" quotePrefix="1" applyFont="1" applyFill="1" applyBorder="1" applyAlignment="1">
      <alignment horizontal="center" vertical="center"/>
    </xf>
    <xf numFmtId="0" fontId="2" fillId="8" borderId="12" xfId="0" applyFont="1" applyFill="1" applyBorder="1" applyAlignment="1">
      <alignment vertical="center"/>
    </xf>
    <xf numFmtId="164" fontId="2" fillId="0" borderId="0" xfId="1" applyFont="1" applyFill="1"/>
    <xf numFmtId="0" fontId="2" fillId="9" borderId="10" xfId="0" applyFont="1" applyFill="1" applyBorder="1" applyAlignment="1">
      <alignment horizontal="center" vertical="center" wrapText="1"/>
    </xf>
    <xf numFmtId="0" fontId="2" fillId="9" borderId="10" xfId="0" applyFont="1" applyFill="1" applyBorder="1" applyAlignment="1">
      <alignment vertical="center" wrapText="1"/>
    </xf>
    <xf numFmtId="0" fontId="2" fillId="9" borderId="8" xfId="0" applyFont="1" applyFill="1" applyBorder="1" applyAlignment="1">
      <alignment horizontal="center" vertical="center"/>
    </xf>
    <xf numFmtId="0" fontId="2" fillId="9" borderId="10" xfId="0" applyFont="1" applyFill="1" applyBorder="1" applyAlignment="1">
      <alignment horizontal="center" vertical="center"/>
    </xf>
    <xf numFmtId="0" fontId="2" fillId="9" borderId="10" xfId="0" quotePrefix="1" applyFont="1" applyFill="1" applyBorder="1" applyAlignment="1">
      <alignment horizontal="center" vertical="center"/>
    </xf>
    <xf numFmtId="14" fontId="2" fillId="9" borderId="10" xfId="0" applyNumberFormat="1" applyFont="1" applyFill="1" applyBorder="1" applyAlignment="1">
      <alignment horizontal="center" vertical="center"/>
    </xf>
    <xf numFmtId="165" fontId="2" fillId="9" borderId="10" xfId="1" applyNumberFormat="1" applyFont="1" applyFill="1" applyBorder="1" applyAlignment="1">
      <alignment horizontal="center" vertical="center"/>
    </xf>
    <xf numFmtId="0" fontId="2" fillId="9" borderId="10" xfId="0" quotePrefix="1" applyFont="1" applyFill="1" applyBorder="1" applyAlignment="1">
      <alignment horizontal="center" vertical="center" wrapText="1"/>
    </xf>
    <xf numFmtId="165" fontId="2" fillId="9" borderId="8" xfId="1" applyNumberFormat="1" applyFont="1" applyFill="1" applyBorder="1" applyAlignment="1">
      <alignment vertical="center"/>
    </xf>
    <xf numFmtId="165" fontId="3" fillId="9" borderId="10" xfId="1" applyNumberFormat="1" applyFont="1" applyFill="1" applyBorder="1" applyAlignment="1">
      <alignment horizontal="center" vertical="center"/>
    </xf>
    <xf numFmtId="14" fontId="2" fillId="9" borderId="10" xfId="0" applyNumberFormat="1" applyFont="1" applyFill="1" applyBorder="1" applyAlignment="1">
      <alignment vertical="center"/>
    </xf>
    <xf numFmtId="14" fontId="2" fillId="9" borderId="8" xfId="0" applyNumberFormat="1" applyFont="1" applyFill="1" applyBorder="1" applyAlignment="1">
      <alignment vertical="center"/>
    </xf>
    <xf numFmtId="0" fontId="2" fillId="9" borderId="8" xfId="0" applyFont="1" applyFill="1" applyBorder="1" applyAlignment="1">
      <alignment vertical="center"/>
    </xf>
    <xf numFmtId="0" fontId="2" fillId="9" borderId="8" xfId="0" applyFont="1" applyFill="1" applyBorder="1" applyAlignment="1">
      <alignment vertical="center" wrapText="1"/>
    </xf>
    <xf numFmtId="164" fontId="2" fillId="9" borderId="8" xfId="1" applyFont="1" applyFill="1" applyBorder="1" applyAlignment="1">
      <alignment vertical="center"/>
    </xf>
    <xf numFmtId="164" fontId="2" fillId="9" borderId="10" xfId="1" applyFont="1" applyFill="1" applyBorder="1" applyAlignment="1">
      <alignment horizontal="center" vertical="center" wrapText="1"/>
    </xf>
    <xf numFmtId="14" fontId="2" fillId="9" borderId="8" xfId="0" applyNumberFormat="1" applyFont="1" applyFill="1" applyBorder="1" applyAlignment="1">
      <alignment horizontal="center" vertical="center"/>
    </xf>
    <xf numFmtId="0" fontId="2" fillId="9" borderId="11" xfId="0" quotePrefix="1" applyFont="1" applyFill="1" applyBorder="1" applyAlignment="1">
      <alignment horizontal="center" vertical="center"/>
    </xf>
    <xf numFmtId="0" fontId="2" fillId="9" borderId="12" xfId="0" applyFont="1" applyFill="1" applyBorder="1" applyAlignment="1">
      <alignment vertical="center"/>
    </xf>
    <xf numFmtId="0" fontId="2" fillId="10" borderId="10" xfId="0" applyFont="1" applyFill="1" applyBorder="1" applyAlignment="1">
      <alignment horizontal="center" vertical="center" wrapText="1"/>
    </xf>
    <xf numFmtId="0" fontId="2" fillId="10" borderId="10" xfId="0" applyFont="1" applyFill="1" applyBorder="1" applyAlignment="1">
      <alignment vertical="center" wrapText="1"/>
    </xf>
    <xf numFmtId="0" fontId="2" fillId="10" borderId="0" xfId="0" applyFont="1" applyFill="1" applyBorder="1" applyAlignment="1">
      <alignment horizontal="center" vertical="center"/>
    </xf>
    <xf numFmtId="0" fontId="2" fillId="10" borderId="10" xfId="0" applyFont="1" applyFill="1" applyBorder="1" applyAlignment="1">
      <alignment horizontal="center" vertical="center"/>
    </xf>
    <xf numFmtId="0" fontId="2" fillId="10" borderId="10" xfId="0" quotePrefix="1" applyFont="1" applyFill="1" applyBorder="1" applyAlignment="1">
      <alignment horizontal="center" vertical="center"/>
    </xf>
    <xf numFmtId="14" fontId="2" fillId="10" borderId="10" xfId="0" applyNumberFormat="1" applyFont="1" applyFill="1" applyBorder="1" applyAlignment="1">
      <alignment horizontal="center" vertical="center"/>
    </xf>
    <xf numFmtId="165" fontId="2" fillId="10" borderId="10" xfId="1" applyNumberFormat="1" applyFont="1" applyFill="1" applyBorder="1" applyAlignment="1">
      <alignment horizontal="center" vertical="center"/>
    </xf>
    <xf numFmtId="0" fontId="2" fillId="10" borderId="10" xfId="0" quotePrefix="1" applyFont="1" applyFill="1" applyBorder="1" applyAlignment="1">
      <alignment horizontal="center" vertical="center" wrapText="1"/>
    </xf>
    <xf numFmtId="165" fontId="2" fillId="10" borderId="8" xfId="1" applyNumberFormat="1" applyFont="1" applyFill="1" applyBorder="1" applyAlignment="1">
      <alignment vertical="center"/>
    </xf>
    <xf numFmtId="165" fontId="3" fillId="10" borderId="10" xfId="1" applyNumberFormat="1" applyFont="1" applyFill="1" applyBorder="1" applyAlignment="1">
      <alignment horizontal="center" vertical="center"/>
    </xf>
    <xf numFmtId="14" fontId="2" fillId="10" borderId="10" xfId="0" applyNumberFormat="1" applyFont="1" applyFill="1" applyBorder="1" applyAlignment="1">
      <alignment vertical="center"/>
    </xf>
    <xf numFmtId="14" fontId="2" fillId="10" borderId="8" xfId="0" applyNumberFormat="1" applyFont="1" applyFill="1" applyBorder="1" applyAlignment="1">
      <alignment vertical="center"/>
    </xf>
    <xf numFmtId="0" fontId="2" fillId="10" borderId="8" xfId="0" applyFont="1" applyFill="1" applyBorder="1" applyAlignment="1">
      <alignment vertical="center"/>
    </xf>
    <xf numFmtId="0" fontId="2" fillId="10" borderId="8" xfId="0" applyFont="1" applyFill="1" applyBorder="1" applyAlignment="1">
      <alignment vertical="center" wrapText="1"/>
    </xf>
    <xf numFmtId="164" fontId="2" fillId="10" borderId="8" xfId="1" applyFont="1" applyFill="1" applyBorder="1" applyAlignment="1">
      <alignment vertical="center"/>
    </xf>
    <xf numFmtId="164" fontId="2" fillId="10" borderId="10" xfId="1" applyFont="1" applyFill="1" applyBorder="1" applyAlignment="1">
      <alignment horizontal="center" vertical="center" wrapText="1"/>
    </xf>
    <xf numFmtId="14" fontId="2" fillId="10" borderId="8" xfId="0" applyNumberFormat="1" applyFont="1" applyFill="1" applyBorder="1" applyAlignment="1">
      <alignment horizontal="center" vertical="center"/>
    </xf>
    <xf numFmtId="0" fontId="2" fillId="10" borderId="11" xfId="0" quotePrefix="1" applyFont="1" applyFill="1" applyBorder="1" applyAlignment="1">
      <alignment horizontal="center" vertical="center"/>
    </xf>
    <xf numFmtId="0" fontId="2" fillId="10" borderId="12" xfId="0" applyFont="1" applyFill="1" applyBorder="1" applyAlignment="1">
      <alignment vertical="center"/>
    </xf>
    <xf numFmtId="0" fontId="2" fillId="5" borderId="10" xfId="0" applyFont="1" applyFill="1" applyBorder="1" applyAlignment="1">
      <alignment horizontal="center" vertical="center" wrapText="1"/>
    </xf>
    <xf numFmtId="0" fontId="2" fillId="11" borderId="10" xfId="0" applyFont="1" applyFill="1" applyBorder="1" applyAlignment="1">
      <alignment horizontal="center" vertical="center" wrapText="1"/>
    </xf>
    <xf numFmtId="0" fontId="2" fillId="11" borderId="10" xfId="0" applyFont="1" applyFill="1" applyBorder="1" applyAlignment="1">
      <alignment vertical="center" wrapText="1"/>
    </xf>
    <xf numFmtId="0" fontId="2" fillId="11" borderId="8" xfId="0" applyFont="1" applyFill="1" applyBorder="1" applyAlignment="1">
      <alignment horizontal="center" vertical="center"/>
    </xf>
    <xf numFmtId="0" fontId="2" fillId="11" borderId="10" xfId="0" applyFont="1" applyFill="1" applyBorder="1" applyAlignment="1">
      <alignment horizontal="center" vertical="center"/>
    </xf>
    <xf numFmtId="0" fontId="2" fillId="11" borderId="10" xfId="0" quotePrefix="1" applyFont="1" applyFill="1" applyBorder="1" applyAlignment="1">
      <alignment horizontal="center" vertical="center"/>
    </xf>
    <xf numFmtId="14" fontId="2" fillId="11" borderId="10" xfId="0" applyNumberFormat="1" applyFont="1" applyFill="1" applyBorder="1" applyAlignment="1">
      <alignment horizontal="center" vertical="center"/>
    </xf>
    <xf numFmtId="165" fontId="2" fillId="11" borderId="10" xfId="1" applyNumberFormat="1" applyFont="1" applyFill="1" applyBorder="1" applyAlignment="1">
      <alignment horizontal="center" vertical="center"/>
    </xf>
    <xf numFmtId="0" fontId="2" fillId="11" borderId="10" xfId="0" quotePrefix="1" applyFont="1" applyFill="1" applyBorder="1" applyAlignment="1">
      <alignment horizontal="center" vertical="center" wrapText="1"/>
    </xf>
    <xf numFmtId="165" fontId="2" fillId="11" borderId="8" xfId="1" applyNumberFormat="1" applyFont="1" applyFill="1" applyBorder="1" applyAlignment="1">
      <alignment vertical="center"/>
    </xf>
    <xf numFmtId="165" fontId="3" fillId="11" borderId="10" xfId="1" applyNumberFormat="1" applyFont="1" applyFill="1" applyBorder="1" applyAlignment="1">
      <alignment horizontal="center" vertical="center"/>
    </xf>
    <xf numFmtId="14" fontId="2" fillId="11" borderId="10" xfId="0" applyNumberFormat="1" applyFont="1" applyFill="1" applyBorder="1" applyAlignment="1">
      <alignment vertical="center"/>
    </xf>
    <xf numFmtId="14" fontId="2" fillId="11" borderId="8" xfId="0" applyNumberFormat="1" applyFont="1" applyFill="1" applyBorder="1" applyAlignment="1">
      <alignment vertical="center"/>
    </xf>
    <xf numFmtId="0" fontId="2" fillId="11" borderId="8" xfId="0" applyFont="1" applyFill="1" applyBorder="1" applyAlignment="1">
      <alignment vertical="center"/>
    </xf>
    <xf numFmtId="0" fontId="2" fillId="11" borderId="8" xfId="0" applyFont="1" applyFill="1" applyBorder="1" applyAlignment="1">
      <alignment vertical="center" wrapText="1"/>
    </xf>
    <xf numFmtId="164" fontId="2" fillId="11" borderId="8" xfId="1" applyFont="1" applyFill="1" applyBorder="1" applyAlignment="1">
      <alignment vertical="center"/>
    </xf>
    <xf numFmtId="164" fontId="2" fillId="11" borderId="10" xfId="1" applyFont="1" applyFill="1" applyBorder="1" applyAlignment="1">
      <alignment horizontal="center" vertical="center" wrapText="1"/>
    </xf>
    <xf numFmtId="14" fontId="2" fillId="11" borderId="8" xfId="0" applyNumberFormat="1" applyFont="1" applyFill="1" applyBorder="1" applyAlignment="1">
      <alignment horizontal="center" vertical="center"/>
    </xf>
    <xf numFmtId="0" fontId="2" fillId="11" borderId="11" xfId="0" quotePrefix="1" applyFont="1" applyFill="1" applyBorder="1" applyAlignment="1">
      <alignment horizontal="center" vertical="center"/>
    </xf>
    <xf numFmtId="0" fontId="2" fillId="11" borderId="12" xfId="0" applyFont="1" applyFill="1" applyBorder="1" applyAlignment="1">
      <alignment vertical="center"/>
    </xf>
    <xf numFmtId="0" fontId="7" fillId="0" borderId="8" xfId="0" applyFont="1" applyFill="1" applyBorder="1" applyAlignment="1">
      <alignment vertical="center" wrapText="1"/>
    </xf>
    <xf numFmtId="0" fontId="2" fillId="5" borderId="10" xfId="0" quotePrefix="1" applyFont="1" applyFill="1" applyBorder="1" applyAlignment="1">
      <alignment horizontal="center" vertical="center" wrapText="1"/>
    </xf>
    <xf numFmtId="164" fontId="2" fillId="0" borderId="10" xfId="1" quotePrefix="1"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0" fontId="2" fillId="0" borderId="10" xfId="0" applyFont="1" applyFill="1" applyBorder="1" applyAlignment="1">
      <alignment horizontal="center" vertical="center"/>
    </xf>
    <xf numFmtId="165" fontId="2" fillId="0" borderId="10" xfId="1"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14" fontId="2" fillId="5" borderId="10" xfId="0" applyNumberFormat="1" applyFont="1" applyFill="1" applyBorder="1" applyAlignment="1">
      <alignment horizontal="center" vertical="center"/>
    </xf>
    <xf numFmtId="14" fontId="2" fillId="5" borderId="10" xfId="0" applyNumberFormat="1" applyFont="1" applyFill="1" applyBorder="1" applyAlignment="1">
      <alignment vertical="center"/>
    </xf>
    <xf numFmtId="165" fontId="2" fillId="0" borderId="8" xfId="1" applyNumberFormat="1" applyFont="1" applyFill="1" applyBorder="1" applyAlignment="1">
      <alignment horizontal="center" vertical="center"/>
    </xf>
    <xf numFmtId="0" fontId="2" fillId="5" borderId="8" xfId="0" applyFont="1" applyFill="1" applyBorder="1"/>
    <xf numFmtId="0" fontId="2" fillId="0" borderId="8" xfId="0" applyFont="1" applyFill="1" applyBorder="1" applyAlignment="1">
      <alignment wrapText="1"/>
    </xf>
    <xf numFmtId="0" fontId="2" fillId="0" borderId="8" xfId="0" quotePrefix="1" applyFont="1" applyFill="1" applyBorder="1" applyAlignment="1">
      <alignment vertical="center"/>
    </xf>
    <xf numFmtId="0" fontId="2" fillId="0" borderId="8" xfId="0" applyFont="1" applyFill="1" applyBorder="1" applyAlignment="1">
      <alignment horizontal="left" vertical="center" wrapText="1"/>
    </xf>
    <xf numFmtId="0" fontId="2" fillId="0" borderId="8" xfId="0" applyFont="1" applyFill="1" applyBorder="1" applyAlignment="1">
      <alignment horizontal="left" vertical="center"/>
    </xf>
    <xf numFmtId="164" fontId="2" fillId="0" borderId="8" xfId="1" applyFont="1" applyFill="1" applyBorder="1" applyAlignment="1">
      <alignment horizontal="left" vertical="center"/>
    </xf>
    <xf numFmtId="0" fontId="3" fillId="0" borderId="8" xfId="0" applyFont="1" applyFill="1" applyBorder="1" applyAlignment="1">
      <alignment horizontal="left" vertical="center"/>
    </xf>
    <xf numFmtId="0" fontId="2" fillId="0" borderId="0" xfId="0" applyFont="1" applyFill="1" applyAlignment="1">
      <alignment horizontal="left" vertical="center"/>
    </xf>
    <xf numFmtId="164" fontId="2" fillId="0" borderId="8" xfId="1" quotePrefix="1" applyFont="1" applyFill="1" applyBorder="1" applyAlignment="1">
      <alignment horizontal="left" vertical="center"/>
    </xf>
    <xf numFmtId="14" fontId="2" fillId="0" borderId="8" xfId="1" applyNumberFormat="1" applyFont="1" applyFill="1" applyBorder="1" applyAlignment="1">
      <alignment horizontal="left" vertical="center"/>
    </xf>
    <xf numFmtId="164" fontId="2" fillId="5" borderId="8" xfId="1" applyFont="1" applyFill="1" applyBorder="1" applyAlignment="1">
      <alignment horizontal="left" vertical="center"/>
    </xf>
    <xf numFmtId="0" fontId="2" fillId="5" borderId="8" xfId="0" applyFont="1" applyFill="1" applyBorder="1" applyAlignment="1">
      <alignment horizontal="left" vertical="center"/>
    </xf>
    <xf numFmtId="164" fontId="3" fillId="0" borderId="0" xfId="1" applyFont="1" applyFill="1"/>
    <xf numFmtId="14" fontId="3" fillId="0" borderId="0" xfId="1" applyNumberFormat="1" applyFont="1" applyFill="1"/>
    <xf numFmtId="0" fontId="4" fillId="14" borderId="8" xfId="0" applyFont="1" applyFill="1" applyBorder="1" applyAlignment="1">
      <alignment vertical="center" wrapText="1"/>
    </xf>
    <xf numFmtId="0" fontId="4" fillId="14" borderId="10" xfId="0" applyFont="1" applyFill="1" applyBorder="1" applyAlignment="1">
      <alignment horizontal="center" vertical="center" wrapText="1"/>
    </xf>
    <xf numFmtId="0" fontId="4" fillId="14" borderId="10" xfId="0" applyFont="1" applyFill="1" applyBorder="1" applyAlignment="1">
      <alignment vertical="center" wrapText="1"/>
    </xf>
    <xf numFmtId="0" fontId="4" fillId="14" borderId="10" xfId="0" applyFont="1" applyFill="1" applyBorder="1" applyAlignment="1">
      <alignment horizontal="center" vertical="center"/>
    </xf>
    <xf numFmtId="0" fontId="4" fillId="14" borderId="10" xfId="0" quotePrefix="1" applyFont="1" applyFill="1" applyBorder="1" applyAlignment="1">
      <alignment horizontal="center" vertical="center"/>
    </xf>
    <xf numFmtId="14" fontId="4" fillId="14" borderId="10" xfId="0" applyNumberFormat="1" applyFont="1" applyFill="1" applyBorder="1" applyAlignment="1">
      <alignment horizontal="center" vertical="center"/>
    </xf>
    <xf numFmtId="165" fontId="4" fillId="14" borderId="10" xfId="1" applyNumberFormat="1" applyFont="1" applyFill="1" applyBorder="1" applyAlignment="1">
      <alignment horizontal="center" vertical="center"/>
    </xf>
    <xf numFmtId="0" fontId="4" fillId="14" borderId="10" xfId="0" quotePrefix="1" applyFont="1" applyFill="1" applyBorder="1" applyAlignment="1">
      <alignment horizontal="center" vertical="center" wrapText="1"/>
    </xf>
    <xf numFmtId="165" fontId="4" fillId="14" borderId="8" xfId="1" applyNumberFormat="1" applyFont="1" applyFill="1" applyBorder="1" applyAlignment="1">
      <alignment vertical="center"/>
    </xf>
    <xf numFmtId="165" fontId="5" fillId="14" borderId="10" xfId="1" applyNumberFormat="1" applyFont="1" applyFill="1" applyBorder="1" applyAlignment="1">
      <alignment horizontal="center" vertical="center"/>
    </xf>
    <xf numFmtId="14" fontId="4" fillId="14" borderId="10" xfId="0" applyNumberFormat="1" applyFont="1" applyFill="1" applyBorder="1" applyAlignment="1">
      <alignment vertical="center"/>
    </xf>
    <xf numFmtId="14" fontId="4" fillId="14" borderId="8" xfId="0" applyNumberFormat="1" applyFont="1" applyFill="1" applyBorder="1" applyAlignment="1">
      <alignment vertical="center"/>
    </xf>
    <xf numFmtId="0" fontId="4" fillId="14" borderId="8" xfId="0" applyFont="1" applyFill="1" applyBorder="1" applyAlignment="1">
      <alignment vertical="center"/>
    </xf>
    <xf numFmtId="164" fontId="4" fillId="14" borderId="8" xfId="1" applyFont="1" applyFill="1" applyBorder="1" applyAlignment="1">
      <alignment vertical="center"/>
    </xf>
    <xf numFmtId="164" fontId="4" fillId="14" borderId="10" xfId="1" applyFont="1" applyFill="1" applyBorder="1" applyAlignment="1">
      <alignment horizontal="center" vertical="center" wrapText="1"/>
    </xf>
    <xf numFmtId="14" fontId="4" fillId="14" borderId="8" xfId="0" applyNumberFormat="1" applyFont="1" applyFill="1" applyBorder="1" applyAlignment="1">
      <alignment horizontal="center" vertical="center"/>
    </xf>
    <xf numFmtId="0" fontId="4" fillId="14" borderId="11" xfId="0" quotePrefix="1" applyFont="1" applyFill="1" applyBorder="1" applyAlignment="1">
      <alignment horizontal="center" vertical="center"/>
    </xf>
    <xf numFmtId="0" fontId="4" fillId="14" borderId="12" xfId="0" applyFont="1" applyFill="1" applyBorder="1" applyAlignment="1">
      <alignment vertical="center"/>
    </xf>
    <xf numFmtId="14" fontId="2" fillId="0" borderId="10" xfId="0" quotePrefix="1" applyNumberFormat="1" applyFont="1" applyFill="1" applyBorder="1" applyAlignment="1">
      <alignment horizontal="center" vertical="center"/>
    </xf>
    <xf numFmtId="0" fontId="4" fillId="15" borderId="8" xfId="0" applyFont="1" applyFill="1" applyBorder="1" applyAlignment="1">
      <alignment vertical="center" wrapText="1"/>
    </xf>
    <xf numFmtId="0" fontId="4" fillId="15" borderId="10" xfId="0" applyFont="1" applyFill="1" applyBorder="1" applyAlignment="1">
      <alignment horizontal="center" vertical="center" wrapText="1"/>
    </xf>
    <xf numFmtId="0" fontId="4" fillId="15" borderId="10" xfId="0" applyFont="1" applyFill="1" applyBorder="1" applyAlignment="1">
      <alignment vertical="center" wrapText="1"/>
    </xf>
    <xf numFmtId="0" fontId="4" fillId="15" borderId="10" xfId="0" applyFont="1" applyFill="1" applyBorder="1" applyAlignment="1">
      <alignment horizontal="center" vertical="center"/>
    </xf>
    <xf numFmtId="0" fontId="4" fillId="15" borderId="10" xfId="0" quotePrefix="1" applyFont="1" applyFill="1" applyBorder="1" applyAlignment="1">
      <alignment horizontal="center" vertical="center"/>
    </xf>
    <xf numFmtId="14" fontId="4" fillId="15" borderId="10" xfId="0" applyNumberFormat="1" applyFont="1" applyFill="1" applyBorder="1" applyAlignment="1">
      <alignment horizontal="center" vertical="center"/>
    </xf>
    <xf numFmtId="165" fontId="4" fillId="15" borderId="10" xfId="1" applyNumberFormat="1" applyFont="1" applyFill="1" applyBorder="1" applyAlignment="1">
      <alignment horizontal="center" vertical="center"/>
    </xf>
    <xf numFmtId="0" fontId="4" fillId="15" borderId="10" xfId="0" quotePrefix="1" applyFont="1" applyFill="1" applyBorder="1" applyAlignment="1">
      <alignment horizontal="center" vertical="center" wrapText="1"/>
    </xf>
    <xf numFmtId="165" fontId="4" fillId="15" borderId="8" xfId="1" applyNumberFormat="1" applyFont="1" applyFill="1" applyBorder="1" applyAlignment="1">
      <alignment vertical="center"/>
    </xf>
    <xf numFmtId="165" fontId="5" fillId="15" borderId="10" xfId="1" applyNumberFormat="1" applyFont="1" applyFill="1" applyBorder="1" applyAlignment="1">
      <alignment horizontal="center" vertical="center"/>
    </xf>
    <xf numFmtId="14" fontId="4" fillId="15" borderId="10" xfId="0" applyNumberFormat="1" applyFont="1" applyFill="1" applyBorder="1" applyAlignment="1">
      <alignment vertical="center"/>
    </xf>
    <xf numFmtId="14" fontId="4" fillId="15" borderId="8" xfId="0" applyNumberFormat="1" applyFont="1" applyFill="1" applyBorder="1" applyAlignment="1">
      <alignment vertical="center"/>
    </xf>
    <xf numFmtId="0" fontId="4" fillId="15" borderId="8" xfId="0" applyFont="1" applyFill="1" applyBorder="1" applyAlignment="1">
      <alignment vertical="center"/>
    </xf>
    <xf numFmtId="164" fontId="4" fillId="15" borderId="8" xfId="1" applyFont="1" applyFill="1" applyBorder="1" applyAlignment="1">
      <alignment vertical="center"/>
    </xf>
    <xf numFmtId="164" fontId="4" fillId="15" borderId="10" xfId="1" applyFont="1" applyFill="1" applyBorder="1" applyAlignment="1">
      <alignment horizontal="center" vertical="center" wrapText="1"/>
    </xf>
    <xf numFmtId="14" fontId="4" fillId="15" borderId="8" xfId="0" applyNumberFormat="1" applyFont="1" applyFill="1" applyBorder="1" applyAlignment="1">
      <alignment horizontal="center" vertical="center"/>
    </xf>
    <xf numFmtId="0" fontId="4" fillId="15" borderId="11" xfId="0" quotePrefix="1" applyFont="1" applyFill="1" applyBorder="1" applyAlignment="1">
      <alignment horizontal="center" vertical="center"/>
    </xf>
    <xf numFmtId="0" fontId="4" fillId="15" borderId="12" xfId="0" applyFont="1" applyFill="1" applyBorder="1" applyAlignment="1">
      <alignment vertical="center"/>
    </xf>
    <xf numFmtId="0" fontId="2" fillId="16" borderId="10" xfId="0" quotePrefix="1" applyFont="1" applyFill="1" applyBorder="1" applyAlignment="1">
      <alignment horizontal="center" vertical="center" wrapText="1"/>
    </xf>
    <xf numFmtId="0" fontId="2" fillId="16" borderId="8" xfId="0" applyFont="1" applyFill="1" applyBorder="1" applyAlignment="1">
      <alignment vertical="center" wrapText="1"/>
    </xf>
    <xf numFmtId="0" fontId="2" fillId="16" borderId="10" xfId="0" applyFont="1" applyFill="1" applyBorder="1" applyAlignment="1">
      <alignment horizontal="center" vertical="center" wrapText="1"/>
    </xf>
    <xf numFmtId="0" fontId="2" fillId="16" borderId="10" xfId="0" applyFont="1" applyFill="1" applyBorder="1" applyAlignment="1">
      <alignment vertical="center" wrapText="1"/>
    </xf>
    <xf numFmtId="0" fontId="2" fillId="16" borderId="10" xfId="0" applyFont="1" applyFill="1" applyBorder="1" applyAlignment="1">
      <alignment horizontal="center" vertical="center"/>
    </xf>
    <xf numFmtId="0" fontId="2" fillId="16" borderId="10" xfId="0" quotePrefix="1" applyFont="1" applyFill="1" applyBorder="1" applyAlignment="1">
      <alignment horizontal="center" vertical="center"/>
    </xf>
    <xf numFmtId="14" fontId="2" fillId="16" borderId="10" xfId="0" applyNumberFormat="1" applyFont="1" applyFill="1" applyBorder="1" applyAlignment="1">
      <alignment horizontal="center" vertical="center"/>
    </xf>
    <xf numFmtId="165" fontId="2" fillId="16" borderId="10" xfId="1" applyNumberFormat="1" applyFont="1" applyFill="1" applyBorder="1" applyAlignment="1">
      <alignment horizontal="center" vertical="center"/>
    </xf>
    <xf numFmtId="165" fontId="2" fillId="16" borderId="8" xfId="1" applyNumberFormat="1" applyFont="1" applyFill="1" applyBorder="1" applyAlignment="1">
      <alignment vertical="center"/>
    </xf>
    <xf numFmtId="165" fontId="3" fillId="16" borderId="10" xfId="1" applyNumberFormat="1" applyFont="1" applyFill="1" applyBorder="1" applyAlignment="1">
      <alignment horizontal="center" vertical="center"/>
    </xf>
    <xf numFmtId="14" fontId="2" fillId="16" borderId="10" xfId="0" applyNumberFormat="1" applyFont="1" applyFill="1" applyBorder="1" applyAlignment="1">
      <alignment vertical="center"/>
    </xf>
    <xf numFmtId="14" fontId="2" fillId="16" borderId="8" xfId="0" applyNumberFormat="1" applyFont="1" applyFill="1" applyBorder="1" applyAlignment="1">
      <alignment vertical="center"/>
    </xf>
    <xf numFmtId="0" fontId="2" fillId="16" borderId="8" xfId="0" applyFont="1" applyFill="1" applyBorder="1" applyAlignment="1">
      <alignment vertical="center"/>
    </xf>
    <xf numFmtId="164" fontId="2" fillId="16" borderId="8" xfId="1" applyFont="1" applyFill="1" applyBorder="1" applyAlignment="1">
      <alignment vertical="center"/>
    </xf>
    <xf numFmtId="164" fontId="2" fillId="16" borderId="10" xfId="1" applyFont="1" applyFill="1" applyBorder="1" applyAlignment="1">
      <alignment horizontal="center" vertical="center" wrapText="1"/>
    </xf>
    <xf numFmtId="14" fontId="2" fillId="16" borderId="8" xfId="0" applyNumberFormat="1" applyFont="1" applyFill="1" applyBorder="1" applyAlignment="1">
      <alignment horizontal="center" vertical="center"/>
    </xf>
    <xf numFmtId="0" fontId="2" fillId="16" borderId="11" xfId="0" quotePrefix="1" applyFont="1" applyFill="1" applyBorder="1" applyAlignment="1">
      <alignment horizontal="center" vertical="center"/>
    </xf>
    <xf numFmtId="0" fontId="2" fillId="16" borderId="12" xfId="0" applyFont="1" applyFill="1" applyBorder="1" applyAlignment="1">
      <alignment vertical="center"/>
    </xf>
    <xf numFmtId="14" fontId="2" fillId="5" borderId="8" xfId="1" applyNumberFormat="1" applyFont="1" applyFill="1" applyBorder="1" applyAlignment="1">
      <alignment vertical="center"/>
    </xf>
    <xf numFmtId="0" fontId="0" fillId="0" borderId="0" xfId="0" applyAlignment="1">
      <alignment horizontal="center"/>
    </xf>
    <xf numFmtId="0" fontId="0" fillId="0" borderId="0" xfId="0" applyAlignment="1">
      <alignment horizontal="center" wrapText="1"/>
    </xf>
    <xf numFmtId="0" fontId="0" fillId="0" borderId="0" xfId="0" applyFill="1" applyAlignment="1">
      <alignment wrapText="1"/>
    </xf>
    <xf numFmtId="0" fontId="0" fillId="0" borderId="0" xfId="0" applyFill="1"/>
    <xf numFmtId="0" fontId="0" fillId="19" borderId="0" xfId="0" applyFill="1"/>
    <xf numFmtId="0" fontId="8" fillId="0" borderId="8" xfId="0" applyFont="1" applyFill="1" applyBorder="1" applyAlignment="1">
      <alignment vertical="center" wrapText="1"/>
    </xf>
    <xf numFmtId="0" fontId="2" fillId="15" borderId="8" xfId="0" applyFont="1" applyFill="1" applyBorder="1" applyAlignment="1">
      <alignment horizontal="center" vertical="center"/>
    </xf>
    <xf numFmtId="0" fontId="9" fillId="0" borderId="8" xfId="0" applyFont="1" applyFill="1" applyBorder="1" applyAlignment="1">
      <alignment horizontal="center" vertical="center"/>
    </xf>
    <xf numFmtId="164" fontId="0" fillId="0" borderId="0" xfId="1" applyFont="1"/>
    <xf numFmtId="164" fontId="0" fillId="0" borderId="0" xfId="0" applyNumberFormat="1"/>
    <xf numFmtId="0" fontId="2" fillId="0" borderId="0" xfId="0" applyFont="1" applyFill="1" applyAlignment="1">
      <alignment horizontal="center"/>
    </xf>
    <xf numFmtId="164" fontId="2" fillId="0" borderId="0" xfId="1" applyFont="1" applyFill="1" applyAlignment="1">
      <alignment horizontal="center"/>
    </xf>
    <xf numFmtId="0" fontId="2" fillId="20" borderId="8" xfId="0" applyFont="1" applyFill="1" applyBorder="1"/>
    <xf numFmtId="0" fontId="2" fillId="20" borderId="8" xfId="0" applyFont="1" applyFill="1" applyBorder="1" applyAlignment="1">
      <alignment horizontal="center" vertical="center"/>
    </xf>
    <xf numFmtId="164" fontId="2" fillId="20" borderId="8" xfId="1" applyFont="1" applyFill="1" applyBorder="1" applyAlignment="1">
      <alignment vertical="center"/>
    </xf>
    <xf numFmtId="164" fontId="2" fillId="20" borderId="8" xfId="1" applyFont="1" applyFill="1" applyBorder="1"/>
    <xf numFmtId="0" fontId="2" fillId="20" borderId="8" xfId="0" applyFont="1" applyFill="1" applyBorder="1" applyAlignment="1">
      <alignment horizontal="center"/>
    </xf>
    <xf numFmtId="0" fontId="3" fillId="20" borderId="8" xfId="0" applyFont="1" applyFill="1" applyBorder="1"/>
    <xf numFmtId="0" fontId="2" fillId="0" borderId="8" xfId="0" quotePrefix="1" applyFont="1" applyFill="1" applyBorder="1" applyAlignment="1">
      <alignment horizontal="left" vertical="center"/>
    </xf>
    <xf numFmtId="164" fontId="2" fillId="4" borderId="8" xfId="1" applyFont="1" applyFill="1" applyBorder="1" applyAlignment="1">
      <alignment horizontal="left" vertical="center"/>
    </xf>
    <xf numFmtId="49" fontId="2" fillId="0" borderId="8" xfId="0" applyNumberFormat="1" applyFont="1" applyFill="1" applyBorder="1" applyAlignment="1">
      <alignment horizontal="left" vertical="center"/>
    </xf>
    <xf numFmtId="14" fontId="2" fillId="0" borderId="8" xfId="0" applyNumberFormat="1" applyFont="1" applyFill="1" applyBorder="1" applyAlignment="1">
      <alignment horizontal="left" vertical="center"/>
    </xf>
    <xf numFmtId="0" fontId="2" fillId="15" borderId="8" xfId="0" applyFont="1" applyFill="1" applyBorder="1" applyAlignment="1">
      <alignment horizontal="left" vertical="center"/>
    </xf>
    <xf numFmtId="164" fontId="2" fillId="15" borderId="8" xfId="1" applyFont="1" applyFill="1" applyBorder="1" applyAlignment="1">
      <alignment horizontal="left" vertical="center"/>
    </xf>
    <xf numFmtId="0" fontId="3" fillId="15" borderId="8" xfId="0" applyFont="1" applyFill="1" applyBorder="1" applyAlignment="1">
      <alignment horizontal="left" vertical="center"/>
    </xf>
    <xf numFmtId="0" fontId="2" fillId="14" borderId="8" xfId="0" applyFont="1" applyFill="1" applyBorder="1" applyAlignment="1">
      <alignment horizontal="left" vertical="center"/>
    </xf>
    <xf numFmtId="164" fontId="2" fillId="14" borderId="8" xfId="1" applyFont="1" applyFill="1" applyBorder="1" applyAlignment="1">
      <alignment horizontal="left" vertical="center"/>
    </xf>
    <xf numFmtId="0" fontId="3" fillId="14" borderId="8" xfId="0" applyFont="1" applyFill="1" applyBorder="1" applyAlignment="1">
      <alignment horizontal="left" vertical="center"/>
    </xf>
    <xf numFmtId="0" fontId="2" fillId="2" borderId="8" xfId="0" applyFont="1" applyFill="1" applyBorder="1" applyAlignment="1">
      <alignment horizontal="left" vertical="center" wrapText="1"/>
    </xf>
    <xf numFmtId="0" fontId="2" fillId="15" borderId="10" xfId="0" applyFont="1" applyFill="1" applyBorder="1" applyAlignment="1">
      <alignment horizontal="center" vertical="center" wrapText="1"/>
    </xf>
    <xf numFmtId="0" fontId="2" fillId="15" borderId="10" xfId="0" applyFont="1" applyFill="1" applyBorder="1" applyAlignment="1">
      <alignment horizontal="center" vertical="center"/>
    </xf>
    <xf numFmtId="0" fontId="2" fillId="15" borderId="8" xfId="0" applyFont="1" applyFill="1" applyBorder="1" applyAlignment="1">
      <alignment horizontal="left" vertical="center" wrapText="1"/>
    </xf>
    <xf numFmtId="0" fontId="2" fillId="0" borderId="0" xfId="0" applyFont="1" applyFill="1" applyAlignment="1">
      <alignment horizontal="center"/>
    </xf>
    <xf numFmtId="0" fontId="2" fillId="21" borderId="10" xfId="0" applyFont="1" applyFill="1" applyBorder="1" applyAlignment="1">
      <alignment horizontal="center" vertical="center" wrapText="1"/>
    </xf>
    <xf numFmtId="0" fontId="2" fillId="21" borderId="10" xfId="0" applyFont="1" applyFill="1" applyBorder="1" applyAlignment="1">
      <alignment horizontal="center" vertical="center"/>
    </xf>
    <xf numFmtId="0" fontId="2" fillId="21" borderId="8" xfId="0" applyFont="1" applyFill="1" applyBorder="1" applyAlignment="1">
      <alignment horizontal="left" vertical="center" wrapText="1"/>
    </xf>
    <xf numFmtId="0" fontId="2" fillId="14" borderId="8" xfId="0" applyFont="1" applyFill="1" applyBorder="1"/>
    <xf numFmtId="0" fontId="2" fillId="14" borderId="8" xfId="0" applyFont="1" applyFill="1" applyBorder="1" applyAlignment="1">
      <alignment vertical="center"/>
    </xf>
    <xf numFmtId="0" fontId="2" fillId="14" borderId="8" xfId="0" applyFont="1" applyFill="1" applyBorder="1" applyAlignment="1">
      <alignment horizontal="center" vertical="center"/>
    </xf>
    <xf numFmtId="164" fontId="2" fillId="14" borderId="8" xfId="1" applyFont="1" applyFill="1" applyBorder="1" applyAlignment="1">
      <alignment vertical="center"/>
    </xf>
    <xf numFmtId="164" fontId="2" fillId="14" borderId="8" xfId="1" applyFont="1" applyFill="1" applyBorder="1"/>
    <xf numFmtId="0" fontId="2" fillId="14" borderId="8" xfId="0" applyFont="1" applyFill="1" applyBorder="1" applyAlignment="1">
      <alignment horizontal="center"/>
    </xf>
    <xf numFmtId="0" fontId="3" fillId="14" borderId="8" xfId="0" applyFont="1" applyFill="1" applyBorder="1"/>
    <xf numFmtId="0" fontId="8" fillId="5" borderId="10" xfId="0" applyFont="1" applyFill="1" applyBorder="1" applyAlignment="1">
      <alignment horizontal="center" vertical="center" wrapText="1"/>
    </xf>
    <xf numFmtId="0" fontId="2" fillId="22" borderId="8" xfId="0" applyFont="1" applyFill="1" applyBorder="1"/>
    <xf numFmtId="0" fontId="2" fillId="22" borderId="8" xfId="0" applyFont="1" applyFill="1" applyBorder="1" applyAlignment="1">
      <alignment vertical="center"/>
    </xf>
    <xf numFmtId="0" fontId="2" fillId="22" borderId="8" xfId="0" applyFont="1" applyFill="1" applyBorder="1" applyAlignment="1">
      <alignment horizontal="center" vertical="center"/>
    </xf>
    <xf numFmtId="164" fontId="2" fillId="22" borderId="8" xfId="1" applyFont="1" applyFill="1" applyBorder="1" applyAlignment="1">
      <alignment vertical="center"/>
    </xf>
    <xf numFmtId="164" fontId="2" fillId="22" borderId="8" xfId="1" applyFont="1" applyFill="1" applyBorder="1"/>
    <xf numFmtId="0" fontId="2" fillId="22" borderId="8" xfId="0" applyFont="1" applyFill="1" applyBorder="1" applyAlignment="1">
      <alignment horizontal="center"/>
    </xf>
    <xf numFmtId="0" fontId="3" fillId="22" borderId="8" xfId="0" applyFont="1" applyFill="1" applyBorder="1"/>
    <xf numFmtId="0" fontId="2" fillId="23" borderId="8" xfId="0" applyFont="1" applyFill="1" applyBorder="1"/>
    <xf numFmtId="0" fontId="2" fillId="23" borderId="8" xfId="0" applyFont="1" applyFill="1" applyBorder="1" applyAlignment="1">
      <alignment vertical="center"/>
    </xf>
    <xf numFmtId="0" fontId="2" fillId="23" borderId="8" xfId="0" applyFont="1" applyFill="1" applyBorder="1" applyAlignment="1">
      <alignment horizontal="center" vertical="center"/>
    </xf>
    <xf numFmtId="164" fontId="2" fillId="23" borderId="8" xfId="1" applyFont="1" applyFill="1" applyBorder="1" applyAlignment="1">
      <alignment vertical="center"/>
    </xf>
    <xf numFmtId="164" fontId="2" fillId="23" borderId="8" xfId="1" applyFont="1" applyFill="1" applyBorder="1"/>
    <xf numFmtId="0" fontId="2" fillId="23" borderId="8" xfId="0" applyFont="1" applyFill="1" applyBorder="1" applyAlignment="1">
      <alignment horizontal="center"/>
    </xf>
    <xf numFmtId="0" fontId="3" fillId="23" borderId="8" xfId="0" applyFont="1" applyFill="1" applyBorder="1"/>
    <xf numFmtId="0" fontId="2" fillId="19" borderId="10" xfId="0" applyFont="1" applyFill="1" applyBorder="1" applyAlignment="1">
      <alignment horizontal="center" vertical="center" wrapText="1"/>
    </xf>
    <xf numFmtId="0" fontId="2" fillId="19" borderId="8" xfId="0" applyFont="1" applyFill="1" applyBorder="1" applyAlignment="1">
      <alignment horizontal="left" vertical="center" wrapText="1"/>
    </xf>
    <xf numFmtId="0" fontId="2" fillId="24" borderId="10" xfId="0" applyFont="1" applyFill="1" applyBorder="1" applyAlignment="1">
      <alignment horizontal="center" vertical="center" wrapText="1"/>
    </xf>
    <xf numFmtId="0" fontId="2" fillId="24" borderId="10" xfId="0" applyFont="1" applyFill="1" applyBorder="1" applyAlignment="1">
      <alignment horizontal="center" vertical="center"/>
    </xf>
    <xf numFmtId="0" fontId="2" fillId="24" borderId="8" xfId="0" applyFont="1" applyFill="1" applyBorder="1" applyAlignment="1">
      <alignment horizontal="left" vertical="center" wrapText="1"/>
    </xf>
    <xf numFmtId="0" fontId="2" fillId="5" borderId="8" xfId="0" applyFont="1" applyFill="1" applyBorder="1" applyAlignment="1">
      <alignment horizontal="left" vertical="center" wrapText="1"/>
    </xf>
    <xf numFmtId="0" fontId="2" fillId="5" borderId="8" xfId="0" quotePrefix="1" applyFont="1" applyFill="1" applyBorder="1" applyAlignment="1">
      <alignment horizontal="left" vertical="center"/>
    </xf>
    <xf numFmtId="14" fontId="2" fillId="5" borderId="8" xfId="0" applyNumberFormat="1" applyFont="1" applyFill="1" applyBorder="1" applyAlignment="1">
      <alignment horizontal="left" vertical="center"/>
    </xf>
    <xf numFmtId="49" fontId="2" fillId="5" borderId="8" xfId="0" applyNumberFormat="1" applyFont="1" applyFill="1" applyBorder="1" applyAlignment="1">
      <alignment horizontal="left" vertical="center"/>
    </xf>
    <xf numFmtId="0" fontId="3" fillId="5" borderId="8" xfId="0" applyFont="1" applyFill="1" applyBorder="1" applyAlignment="1">
      <alignment horizontal="left"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164" fontId="2" fillId="0" borderId="10" xfId="1" applyFont="1" applyFill="1" applyBorder="1" applyAlignment="1">
      <alignment horizontal="center" vertical="center"/>
    </xf>
    <xf numFmtId="165" fontId="2" fillId="0" borderId="10" xfId="1"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10" xfId="0" quotePrefix="1" applyFont="1" applyFill="1" applyBorder="1" applyAlignment="1">
      <alignment horizontal="center" vertical="center"/>
    </xf>
    <xf numFmtId="165" fontId="3" fillId="0" borderId="10" xfId="1" applyNumberFormat="1" applyFont="1" applyFill="1" applyBorder="1" applyAlignment="1">
      <alignment horizontal="center" vertical="center"/>
    </xf>
    <xf numFmtId="0" fontId="2" fillId="5" borderId="10" xfId="0" applyFont="1" applyFill="1" applyBorder="1" applyAlignment="1">
      <alignment horizontal="center" vertical="center"/>
    </xf>
    <xf numFmtId="0" fontId="2" fillId="0" borderId="10" xfId="0" quotePrefix="1" applyFont="1" applyFill="1" applyBorder="1" applyAlignment="1">
      <alignment horizontal="center" vertical="center" wrapText="1"/>
    </xf>
    <xf numFmtId="164" fontId="2" fillId="5" borderId="10" xfId="1" applyFont="1" applyFill="1" applyBorder="1" applyAlignment="1">
      <alignment horizontal="center" vertical="center"/>
    </xf>
    <xf numFmtId="0" fontId="2" fillId="19" borderId="10" xfId="0" applyFont="1" applyFill="1" applyBorder="1" applyAlignment="1">
      <alignment horizontal="center" vertical="center"/>
    </xf>
    <xf numFmtId="164" fontId="10" fillId="0" borderId="8" xfId="1" applyFont="1" applyFill="1" applyBorder="1" applyAlignment="1">
      <alignment vertical="center"/>
    </xf>
    <xf numFmtId="0" fontId="11" fillId="0" borderId="10"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2" fillId="17" borderId="10" xfId="0" applyFont="1" applyFill="1" applyBorder="1" applyAlignment="1">
      <alignment horizontal="center" vertical="center" wrapText="1"/>
    </xf>
    <xf numFmtId="0" fontId="2" fillId="17" borderId="10" xfId="0" applyFont="1" applyFill="1" applyBorder="1" applyAlignment="1">
      <alignment horizontal="center" vertical="center"/>
    </xf>
    <xf numFmtId="0" fontId="2" fillId="17" borderId="8" xfId="0" applyFont="1" applyFill="1" applyBorder="1" applyAlignment="1">
      <alignment horizontal="left" vertical="center" wrapText="1"/>
    </xf>
    <xf numFmtId="0" fontId="2" fillId="17" borderId="8" xfId="0" quotePrefix="1" applyFont="1" applyFill="1" applyBorder="1" applyAlignment="1">
      <alignment horizontal="left" vertical="center"/>
    </xf>
    <xf numFmtId="14" fontId="2" fillId="17" borderId="8" xfId="0" applyNumberFormat="1" applyFont="1" applyFill="1" applyBorder="1" applyAlignment="1">
      <alignment horizontal="left" vertical="center"/>
    </xf>
    <xf numFmtId="164" fontId="2" fillId="17" borderId="8" xfId="1" applyFont="1" applyFill="1" applyBorder="1" applyAlignment="1">
      <alignment horizontal="left" vertical="center"/>
    </xf>
    <xf numFmtId="0" fontId="2" fillId="17" borderId="8" xfId="0" applyFont="1" applyFill="1" applyBorder="1" applyAlignment="1">
      <alignment horizontal="left" vertical="center"/>
    </xf>
    <xf numFmtId="49" fontId="2" fillId="17" borderId="8" xfId="0" applyNumberFormat="1" applyFont="1" applyFill="1" applyBorder="1" applyAlignment="1">
      <alignment horizontal="left" vertical="center"/>
    </xf>
    <xf numFmtId="164" fontId="2" fillId="17" borderId="10" xfId="1" applyFont="1" applyFill="1" applyBorder="1" applyAlignment="1">
      <alignment horizontal="center" vertical="center"/>
    </xf>
    <xf numFmtId="0" fontId="3" fillId="17" borderId="8" xfId="0" applyFont="1" applyFill="1" applyBorder="1" applyAlignment="1">
      <alignment horizontal="left" vertical="center"/>
    </xf>
    <xf numFmtId="0" fontId="2" fillId="26" borderId="9" xfId="0" applyFont="1" applyFill="1" applyBorder="1" applyAlignment="1">
      <alignment horizontal="left" vertical="center"/>
    </xf>
    <xf numFmtId="0" fontId="2" fillId="26" borderId="8" xfId="0" applyFont="1" applyFill="1" applyBorder="1" applyAlignment="1">
      <alignment horizontal="left" vertical="center"/>
    </xf>
    <xf numFmtId="164" fontId="2" fillId="26" borderId="8" xfId="1" applyFont="1" applyFill="1" applyBorder="1" applyAlignment="1">
      <alignment horizontal="left" vertical="center"/>
    </xf>
    <xf numFmtId="164" fontId="2" fillId="26" borderId="9" xfId="1" applyFont="1" applyFill="1" applyBorder="1" applyAlignment="1">
      <alignment horizontal="left" vertical="center"/>
    </xf>
    <xf numFmtId="0" fontId="3" fillId="26" borderId="8" xfId="0" applyFont="1" applyFill="1" applyBorder="1" applyAlignment="1">
      <alignment horizontal="left" vertical="center"/>
    </xf>
    <xf numFmtId="0" fontId="2" fillId="27" borderId="9" xfId="0" applyFont="1" applyFill="1" applyBorder="1" applyAlignment="1">
      <alignment horizontal="left" vertical="center"/>
    </xf>
    <xf numFmtId="0" fontId="2" fillId="27" borderId="8" xfId="0" applyFont="1" applyFill="1" applyBorder="1" applyAlignment="1">
      <alignment horizontal="left" vertical="center"/>
    </xf>
    <xf numFmtId="164" fontId="2" fillId="27" borderId="8" xfId="1" applyFont="1" applyFill="1" applyBorder="1" applyAlignment="1">
      <alignment horizontal="left" vertical="center"/>
    </xf>
    <xf numFmtId="164" fontId="2" fillId="27" borderId="9" xfId="1" applyFont="1" applyFill="1" applyBorder="1" applyAlignment="1">
      <alignment horizontal="left" vertical="center"/>
    </xf>
    <xf numFmtId="0" fontId="3" fillId="27" borderId="8" xfId="0" applyFont="1" applyFill="1" applyBorder="1" applyAlignment="1">
      <alignment horizontal="left" vertical="center"/>
    </xf>
    <xf numFmtId="0" fontId="11" fillId="0" borderId="8" xfId="0" applyFont="1" applyFill="1" applyBorder="1" applyAlignment="1">
      <alignment horizontal="left" vertical="center" wrapText="1"/>
    </xf>
    <xf numFmtId="0" fontId="11" fillId="15" borderId="8" xfId="0" applyFont="1" applyFill="1" applyBorder="1" applyAlignment="1">
      <alignment horizontal="left" vertical="center"/>
    </xf>
    <xf numFmtId="0" fontId="11" fillId="14" borderId="8" xfId="0" applyFont="1" applyFill="1" applyBorder="1" applyAlignment="1">
      <alignment horizontal="left" vertical="center"/>
    </xf>
    <xf numFmtId="0" fontId="11" fillId="26" borderId="9" xfId="0" applyFont="1" applyFill="1" applyBorder="1" applyAlignment="1">
      <alignment horizontal="left" vertical="center"/>
    </xf>
    <xf numFmtId="0" fontId="11" fillId="27" borderId="9" xfId="0" applyFont="1" applyFill="1" applyBorder="1" applyAlignment="1">
      <alignment horizontal="left" vertical="center"/>
    </xf>
    <xf numFmtId="0" fontId="11" fillId="0" borderId="10" xfId="0" applyFont="1" applyFill="1" applyBorder="1" applyAlignment="1">
      <alignment horizontal="left" vertical="center" wrapText="1"/>
    </xf>
    <xf numFmtId="0" fontId="13" fillId="0" borderId="0" xfId="0" applyFont="1" applyAlignment="1">
      <alignment horizontal="left"/>
    </xf>
    <xf numFmtId="0" fontId="14" fillId="14" borderId="8" xfId="0" applyFont="1" applyFill="1" applyBorder="1" applyAlignment="1">
      <alignment horizontal="left" vertical="center" wrapText="1"/>
    </xf>
    <xf numFmtId="0" fontId="14" fillId="15" borderId="8" xfId="0" applyFont="1" applyFill="1" applyBorder="1" applyAlignment="1">
      <alignment horizontal="left" vertical="center" wrapText="1"/>
    </xf>
    <xf numFmtId="0" fontId="11" fillId="7" borderId="8" xfId="0" applyFont="1" applyFill="1" applyBorder="1" applyAlignment="1">
      <alignment horizontal="left" vertical="center" wrapText="1"/>
    </xf>
    <xf numFmtId="0" fontId="11" fillId="16" borderId="8" xfId="0" applyFont="1" applyFill="1" applyBorder="1" applyAlignment="1">
      <alignment horizontal="left" vertical="center" wrapText="1"/>
    </xf>
    <xf numFmtId="0" fontId="11" fillId="14" borderId="8" xfId="0" applyFont="1" applyFill="1" applyBorder="1" applyAlignment="1">
      <alignment horizontal="left"/>
    </xf>
    <xf numFmtId="0" fontId="11" fillId="22" borderId="8" xfId="0" applyFont="1" applyFill="1" applyBorder="1" applyAlignment="1">
      <alignment horizontal="left"/>
    </xf>
    <xf numFmtId="0" fontId="11" fillId="23" borderId="8" xfId="0" applyFont="1" applyFill="1" applyBorder="1" applyAlignment="1">
      <alignment horizontal="left"/>
    </xf>
    <xf numFmtId="0" fontId="11" fillId="20" borderId="8" xfId="0" applyFont="1" applyFill="1" applyBorder="1" applyAlignment="1">
      <alignment horizontal="left"/>
    </xf>
    <xf numFmtId="0" fontId="11" fillId="5" borderId="10" xfId="0" applyFont="1" applyFill="1" applyBorder="1" applyAlignment="1">
      <alignment horizontal="left" vertical="center" wrapText="1"/>
    </xf>
    <xf numFmtId="0" fontId="11" fillId="17" borderId="10" xfId="0" applyFont="1" applyFill="1" applyBorder="1" applyAlignment="1">
      <alignment horizontal="left" vertical="center" wrapText="1"/>
    </xf>
    <xf numFmtId="0" fontId="15" fillId="0" borderId="0" xfId="0" applyFont="1" applyFill="1"/>
    <xf numFmtId="0" fontId="15" fillId="0" borderId="8" xfId="0" applyFont="1" applyFill="1" applyBorder="1" applyAlignment="1">
      <alignment horizontal="center"/>
    </xf>
    <xf numFmtId="0" fontId="15" fillId="0" borderId="8" xfId="0" applyFont="1" applyFill="1" applyBorder="1" applyAlignment="1">
      <alignment horizontal="center" vertical="center"/>
    </xf>
    <xf numFmtId="0" fontId="15" fillId="0" borderId="8" xfId="0" applyFont="1" applyFill="1" applyBorder="1" applyAlignment="1">
      <alignment horizontal="center" wrapText="1"/>
    </xf>
    <xf numFmtId="164" fontId="15" fillId="4" borderId="8" xfId="1" applyFont="1" applyFill="1" applyBorder="1" applyAlignment="1">
      <alignment horizontal="left"/>
    </xf>
    <xf numFmtId="49" fontId="2" fillId="0" borderId="8" xfId="0" applyNumberFormat="1" applyFont="1" applyFill="1" applyBorder="1" applyAlignment="1">
      <alignment horizontal="center" vertical="center"/>
    </xf>
    <xf numFmtId="49" fontId="2" fillId="0" borderId="0" xfId="0" applyNumberFormat="1" applyFont="1" applyFill="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0" xfId="0" quotePrefix="1"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0" fontId="2" fillId="0" borderId="10" xfId="0" quotePrefix="1" applyFont="1" applyFill="1" applyBorder="1" applyAlignment="1">
      <alignment horizontal="center" vertical="center"/>
    </xf>
    <xf numFmtId="165" fontId="2" fillId="0" borderId="10" xfId="1" applyNumberFormat="1" applyFont="1" applyFill="1" applyBorder="1" applyAlignment="1">
      <alignment horizontal="center" vertical="center"/>
    </xf>
    <xf numFmtId="165" fontId="3" fillId="0" borderId="10" xfId="1" applyNumberFormat="1"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5" xfId="0" applyFont="1" applyFill="1" applyBorder="1" applyAlignment="1">
      <alignment horizontal="center" vertical="center" wrapText="1"/>
    </xf>
    <xf numFmtId="0" fontId="0" fillId="0" borderId="8" xfId="0" applyBorder="1"/>
    <xf numFmtId="0" fontId="0" fillId="0" borderId="0" xfId="0" applyAlignment="1">
      <alignment horizontal="center" vertical="center"/>
    </xf>
    <xf numFmtId="0" fontId="7" fillId="0" borderId="8" xfId="0" applyFont="1" applyFill="1" applyBorder="1" applyAlignment="1">
      <alignment horizontal="center" vertical="center" wrapText="1"/>
    </xf>
    <xf numFmtId="0" fontId="0" fillId="0" borderId="8" xfId="0" applyBorder="1" applyAlignment="1">
      <alignment horizontal="center" vertical="center"/>
    </xf>
    <xf numFmtId="14" fontId="0" fillId="0" borderId="8" xfId="0" applyNumberFormat="1" applyBorder="1" applyAlignment="1">
      <alignment horizontal="center" vertical="center"/>
    </xf>
    <xf numFmtId="0" fontId="0" fillId="0" borderId="8" xfId="0" applyBorder="1" applyAlignment="1">
      <alignment vertical="center" wrapText="1"/>
    </xf>
    <xf numFmtId="0" fontId="17" fillId="0" borderId="8" xfId="0" applyFont="1" applyBorder="1" applyAlignment="1">
      <alignment wrapText="1"/>
    </xf>
    <xf numFmtId="0" fontId="0" fillId="0" borderId="8" xfId="0" applyBorder="1" applyAlignment="1">
      <alignment horizontal="center" vertical="center" wrapText="1"/>
    </xf>
    <xf numFmtId="164" fontId="2" fillId="0" borderId="0" xfId="1" applyFont="1" applyFill="1" applyAlignment="1">
      <alignment horizontal="center" vertical="center"/>
    </xf>
    <xf numFmtId="164" fontId="9" fillId="0" borderId="0" xfId="1" applyFont="1" applyFill="1"/>
    <xf numFmtId="164" fontId="18" fillId="0" borderId="0" xfId="1" applyFont="1" applyFill="1"/>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6" fillId="0" borderId="0" xfId="0" applyFont="1"/>
    <xf numFmtId="0" fontId="6" fillId="0" borderId="0" xfId="0" applyFont="1" applyAlignment="1">
      <alignment horizontal="left"/>
    </xf>
    <xf numFmtId="0" fontId="2" fillId="0" borderId="0" xfId="0" applyFont="1" applyFill="1" applyAlignment="1">
      <alignment horizontal="center"/>
    </xf>
    <xf numFmtId="164" fontId="2" fillId="0" borderId="8" xfId="1" applyFont="1" applyFill="1" applyBorder="1" applyAlignment="1">
      <alignment horizontal="center"/>
    </xf>
    <xf numFmtId="164" fontId="2" fillId="0" borderId="0" xfId="1" applyFont="1" applyFill="1" applyAlignment="1">
      <alignment vertical="center"/>
    </xf>
    <xf numFmtId="0" fontId="8"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0" xfId="0" applyFont="1" applyFill="1" applyAlignment="1">
      <alignment horizontal="center"/>
    </xf>
    <xf numFmtId="0" fontId="7" fillId="22" borderId="8" xfId="0" applyFont="1" applyFill="1" applyBorder="1" applyAlignment="1">
      <alignment vertical="center" wrapText="1"/>
    </xf>
    <xf numFmtId="0" fontId="7" fillId="15" borderId="8" xfId="0" applyFont="1" applyFill="1" applyBorder="1" applyAlignment="1">
      <alignment vertical="center" wrapText="1"/>
    </xf>
    <xf numFmtId="0" fontId="7" fillId="21" borderId="8" xfId="0" applyFont="1" applyFill="1" applyBorder="1" applyAlignment="1">
      <alignment vertical="center" wrapText="1"/>
    </xf>
    <xf numFmtId="164" fontId="2" fillId="0" borderId="8" xfId="0" applyNumberFormat="1" applyFont="1" applyFill="1" applyBorder="1" applyAlignment="1">
      <alignment vertical="center"/>
    </xf>
    <xf numFmtId="0" fontId="7" fillId="28" borderId="8" xfId="0" applyFont="1" applyFill="1" applyBorder="1" applyAlignment="1">
      <alignment vertical="center" wrapText="1"/>
    </xf>
    <xf numFmtId="14" fontId="2" fillId="0" borderId="8" xfId="0" quotePrefix="1" applyNumberFormat="1" applyFont="1" applyFill="1" applyBorder="1" applyAlignment="1">
      <alignment vertical="center"/>
    </xf>
    <xf numFmtId="0" fontId="7" fillId="34" borderId="8" xfId="0" applyFont="1" applyFill="1" applyBorder="1" applyAlignment="1">
      <alignment vertical="center" wrapText="1"/>
    </xf>
    <xf numFmtId="164" fontId="10" fillId="0" borderId="0" xfId="1" applyFont="1" applyFill="1"/>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0" fontId="2" fillId="0" borderId="10" xfId="0" quotePrefix="1" applyFont="1" applyFill="1" applyBorder="1" applyAlignment="1">
      <alignment horizontal="center" vertical="center" wrapText="1"/>
    </xf>
    <xf numFmtId="164" fontId="2" fillId="0" borderId="10" xfId="1" applyFont="1" applyFill="1" applyBorder="1" applyAlignment="1">
      <alignment horizontal="center" vertical="center"/>
    </xf>
    <xf numFmtId="0" fontId="2" fillId="0" borderId="8" xfId="0" applyFont="1" applyFill="1" applyBorder="1" applyAlignment="1">
      <alignment horizontal="center" vertical="center"/>
    </xf>
    <xf numFmtId="0" fontId="2" fillId="0" borderId="10" xfId="0" quotePrefix="1" applyFont="1" applyFill="1" applyBorder="1" applyAlignment="1">
      <alignment horizontal="center" vertical="center"/>
    </xf>
    <xf numFmtId="165" fontId="3" fillId="0" borderId="10" xfId="1" applyNumberFormat="1" applyFont="1" applyFill="1" applyBorder="1" applyAlignment="1">
      <alignment horizontal="center" vertical="center"/>
    </xf>
    <xf numFmtId="165" fontId="2" fillId="0" borderId="10" xfId="1" applyNumberFormat="1" applyFont="1" applyFill="1" applyBorder="1" applyAlignment="1">
      <alignment horizontal="center" vertical="center"/>
    </xf>
    <xf numFmtId="0" fontId="19" fillId="0" borderId="0" xfId="0" applyFont="1"/>
    <xf numFmtId="0" fontId="7" fillId="0" borderId="9"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0" xfId="0" applyFont="1" applyFill="1"/>
    <xf numFmtId="0" fontId="7" fillId="0" borderId="8" xfId="0" applyFont="1" applyFill="1" applyBorder="1" applyAlignment="1">
      <alignment horizontal="center" vertical="center"/>
    </xf>
    <xf numFmtId="0" fontId="7" fillId="0" borderId="11" xfId="0" applyFont="1" applyFill="1" applyBorder="1" applyAlignment="1">
      <alignment horizontal="center" vertical="center" wrapText="1"/>
    </xf>
    <xf numFmtId="0" fontId="7" fillId="0" borderId="8" xfId="0" applyFont="1" applyFill="1" applyBorder="1" applyAlignment="1">
      <alignment horizontal="center"/>
    </xf>
    <xf numFmtId="0" fontId="7" fillId="0" borderId="8" xfId="0" applyFont="1" applyFill="1" applyBorder="1" applyAlignment="1">
      <alignment horizontal="center" wrapText="1"/>
    </xf>
    <xf numFmtId="164" fontId="7" fillId="0" borderId="8" xfId="1" applyFont="1" applyFill="1" applyBorder="1" applyAlignment="1">
      <alignment horizontal="center"/>
    </xf>
    <xf numFmtId="164" fontId="7" fillId="0" borderId="8" xfId="1" applyFont="1" applyFill="1" applyBorder="1" applyAlignment="1">
      <alignment horizontal="center" vertical="center"/>
    </xf>
    <xf numFmtId="164" fontId="7" fillId="4" borderId="8" xfId="1" applyFont="1" applyFill="1" applyBorder="1" applyAlignment="1">
      <alignment horizontal="left"/>
    </xf>
    <xf numFmtId="0" fontId="7" fillId="2" borderId="8" xfId="0" applyFont="1" applyFill="1" applyBorder="1" applyAlignment="1">
      <alignment horizontal="center" vertical="center" wrapText="1"/>
    </xf>
    <xf numFmtId="0" fontId="7" fillId="2" borderId="8" xfId="0" applyFont="1" applyFill="1" applyBorder="1" applyAlignment="1">
      <alignment vertical="center" wrapText="1"/>
    </xf>
    <xf numFmtId="0" fontId="7" fillId="2" borderId="10" xfId="0" applyFont="1" applyFill="1" applyBorder="1" applyAlignment="1">
      <alignment horizontal="center" vertical="center" wrapText="1"/>
    </xf>
    <xf numFmtId="0" fontId="7" fillId="2" borderId="10" xfId="0" applyFont="1" applyFill="1" applyBorder="1" applyAlignment="1">
      <alignment horizontal="center" vertical="center"/>
    </xf>
    <xf numFmtId="0" fontId="7" fillId="2" borderId="10" xfId="0" quotePrefix="1" applyFont="1" applyFill="1" applyBorder="1" applyAlignment="1">
      <alignment horizontal="center" vertical="center"/>
    </xf>
    <xf numFmtId="14" fontId="7" fillId="2" borderId="10" xfId="0" applyNumberFormat="1" applyFont="1" applyFill="1" applyBorder="1" applyAlignment="1">
      <alignment horizontal="center" vertical="center"/>
    </xf>
    <xf numFmtId="165" fontId="7" fillId="2" borderId="10" xfId="1" applyNumberFormat="1" applyFont="1" applyFill="1" applyBorder="1" applyAlignment="1">
      <alignment horizontal="center" vertical="center"/>
    </xf>
    <xf numFmtId="0" fontId="7" fillId="2" borderId="8" xfId="0" quotePrefix="1" applyFont="1" applyFill="1" applyBorder="1" applyAlignment="1">
      <alignment horizontal="center" wrapText="1"/>
    </xf>
    <xf numFmtId="0" fontId="7" fillId="2" borderId="10" xfId="0" quotePrefix="1" applyFont="1" applyFill="1" applyBorder="1" applyAlignment="1">
      <alignment horizontal="center" vertical="center" wrapText="1"/>
    </xf>
    <xf numFmtId="165" fontId="7" fillId="2" borderId="8" xfId="1" applyNumberFormat="1" applyFont="1" applyFill="1" applyBorder="1" applyAlignment="1">
      <alignment vertical="center"/>
    </xf>
    <xf numFmtId="14" fontId="7" fillId="2" borderId="10" xfId="1" applyNumberFormat="1" applyFont="1" applyFill="1" applyBorder="1" applyAlignment="1">
      <alignment horizontal="center" vertical="center" wrapText="1"/>
    </xf>
    <xf numFmtId="165" fontId="20" fillId="2" borderId="10" xfId="1" applyNumberFormat="1" applyFont="1" applyFill="1" applyBorder="1" applyAlignment="1">
      <alignment horizontal="center" vertical="center"/>
    </xf>
    <xf numFmtId="14" fontId="7" fillId="2" borderId="10" xfId="1" applyNumberFormat="1" applyFont="1" applyFill="1" applyBorder="1" applyAlignment="1">
      <alignment horizontal="center" vertical="center"/>
    </xf>
    <xf numFmtId="14" fontId="7" fillId="2" borderId="8" xfId="0" applyNumberFormat="1" applyFont="1" applyFill="1" applyBorder="1" applyAlignment="1">
      <alignment vertical="center"/>
    </xf>
    <xf numFmtId="0" fontId="7" fillId="2" borderId="8" xfId="0" applyFont="1" applyFill="1" applyBorder="1" applyAlignment="1">
      <alignment vertical="center"/>
    </xf>
    <xf numFmtId="164" fontId="7" fillId="2" borderId="8" xfId="1" applyFont="1" applyFill="1" applyBorder="1" applyAlignment="1">
      <alignment vertical="center"/>
    </xf>
    <xf numFmtId="164" fontId="7" fillId="2" borderId="10" xfId="1" applyFont="1" applyFill="1" applyBorder="1" applyAlignment="1">
      <alignment horizontal="center" vertical="center"/>
    </xf>
    <xf numFmtId="164" fontId="7" fillId="2" borderId="10" xfId="1" applyFont="1" applyFill="1" applyBorder="1" applyAlignment="1">
      <alignment horizontal="center" vertical="center" wrapText="1"/>
    </xf>
    <xf numFmtId="14" fontId="7" fillId="2" borderId="8" xfId="0" applyNumberFormat="1" applyFont="1" applyFill="1" applyBorder="1" applyAlignment="1">
      <alignment horizontal="center" vertical="center"/>
    </xf>
    <xf numFmtId="0" fontId="7" fillId="2" borderId="8" xfId="0" quotePrefix="1" applyFont="1" applyFill="1" applyBorder="1" applyAlignment="1">
      <alignment horizontal="center" vertical="center"/>
    </xf>
    <xf numFmtId="164" fontId="7" fillId="4" borderId="8" xfId="1" applyFont="1" applyFill="1" applyBorder="1"/>
    <xf numFmtId="0" fontId="7" fillId="2" borderId="8" xfId="0" applyFont="1" applyFill="1" applyBorder="1"/>
    <xf numFmtId="0" fontId="7" fillId="0" borderId="10" xfId="0" applyFont="1" applyFill="1" applyBorder="1" applyAlignment="1">
      <alignment horizontal="center" vertical="center"/>
    </xf>
    <xf numFmtId="0" fontId="7" fillId="0" borderId="10" xfId="0" quotePrefix="1" applyFont="1" applyFill="1" applyBorder="1" applyAlignment="1">
      <alignment horizontal="center" vertical="center"/>
    </xf>
    <xf numFmtId="14" fontId="7" fillId="0" borderId="10" xfId="0" applyNumberFormat="1" applyFont="1" applyFill="1" applyBorder="1" applyAlignment="1">
      <alignment horizontal="center" vertical="center"/>
    </xf>
    <xf numFmtId="165" fontId="7" fillId="0" borderId="10" xfId="1" applyNumberFormat="1" applyFont="1" applyFill="1" applyBorder="1" applyAlignment="1">
      <alignment horizontal="center" vertical="center"/>
    </xf>
    <xf numFmtId="0" fontId="7" fillId="0" borderId="8" xfId="0" quotePrefix="1" applyFont="1" applyFill="1" applyBorder="1" applyAlignment="1">
      <alignment horizontal="center" vertical="center" wrapText="1"/>
    </xf>
    <xf numFmtId="0" fontId="7" fillId="0" borderId="10" xfId="0" quotePrefix="1" applyFont="1" applyFill="1" applyBorder="1" applyAlignment="1">
      <alignment horizontal="center" vertical="center" wrapText="1"/>
    </xf>
    <xf numFmtId="165" fontId="7" fillId="0" borderId="8" xfId="1" applyNumberFormat="1" applyFont="1" applyFill="1" applyBorder="1" applyAlignment="1">
      <alignment vertical="center"/>
    </xf>
    <xf numFmtId="165" fontId="20" fillId="0" borderId="10" xfId="1" applyNumberFormat="1" applyFont="1" applyFill="1" applyBorder="1" applyAlignment="1">
      <alignment horizontal="center" vertical="center"/>
    </xf>
    <xf numFmtId="14" fontId="7" fillId="5" borderId="8" xfId="0" applyNumberFormat="1" applyFont="1" applyFill="1" applyBorder="1" applyAlignment="1">
      <alignment vertical="center"/>
    </xf>
    <xf numFmtId="164" fontId="7" fillId="0" borderId="8" xfId="1" applyFont="1" applyFill="1" applyBorder="1" applyAlignment="1">
      <alignment vertical="center"/>
    </xf>
    <xf numFmtId="164" fontId="7" fillId="0" borderId="10" xfId="1" applyFont="1" applyFill="1" applyBorder="1" applyAlignment="1">
      <alignment horizontal="center" vertical="center"/>
    </xf>
    <xf numFmtId="0" fontId="7" fillId="5" borderId="10" xfId="0" applyFont="1" applyFill="1" applyBorder="1" applyAlignment="1">
      <alignment horizontal="center" vertical="center" wrapText="1"/>
    </xf>
    <xf numFmtId="164" fontId="7" fillId="0" borderId="10" xfId="1" applyFont="1" applyFill="1" applyBorder="1" applyAlignment="1">
      <alignment horizontal="center" vertical="center" wrapText="1"/>
    </xf>
    <xf numFmtId="14" fontId="7" fillId="0" borderId="8" xfId="0" applyNumberFormat="1" applyFont="1" applyFill="1" applyBorder="1" applyAlignment="1">
      <alignment horizontal="center" vertical="center"/>
    </xf>
    <xf numFmtId="0" fontId="7" fillId="0" borderId="8" xfId="0" quotePrefix="1" applyFont="1" applyFill="1" applyBorder="1" applyAlignment="1">
      <alignment horizontal="center" vertical="center"/>
    </xf>
    <xf numFmtId="0" fontId="7" fillId="0" borderId="8" xfId="0" applyFont="1" applyFill="1" applyBorder="1" applyAlignment="1">
      <alignment vertical="center"/>
    </xf>
    <xf numFmtId="0" fontId="7" fillId="0" borderId="0" xfId="0" applyFont="1" applyFill="1" applyAlignment="1">
      <alignment vertical="center"/>
    </xf>
    <xf numFmtId="0" fontId="7" fillId="3" borderId="10" xfId="0" applyFont="1" applyFill="1" applyBorder="1" applyAlignment="1">
      <alignment horizontal="center" vertical="center" wrapText="1"/>
    </xf>
    <xf numFmtId="0" fontId="7" fillId="3" borderId="10" xfId="0" applyFont="1" applyFill="1" applyBorder="1" applyAlignment="1">
      <alignment vertical="center" wrapText="1"/>
    </xf>
    <xf numFmtId="0" fontId="7" fillId="3" borderId="10" xfId="0" applyFont="1" applyFill="1" applyBorder="1" applyAlignment="1">
      <alignment horizontal="center" vertical="center"/>
    </xf>
    <xf numFmtId="0" fontId="7" fillId="3" borderId="10" xfId="0" quotePrefix="1" applyFont="1" applyFill="1" applyBorder="1" applyAlignment="1">
      <alignment horizontal="center" vertical="center"/>
    </xf>
    <xf numFmtId="14" fontId="7" fillId="3" borderId="10" xfId="0" applyNumberFormat="1" applyFont="1" applyFill="1" applyBorder="1" applyAlignment="1">
      <alignment horizontal="center" vertical="center"/>
    </xf>
    <xf numFmtId="165" fontId="7" fillId="3" borderId="10" xfId="1" applyNumberFormat="1" applyFont="1" applyFill="1" applyBorder="1" applyAlignment="1">
      <alignment horizontal="center" vertical="center"/>
    </xf>
    <xf numFmtId="0" fontId="7" fillId="3" borderId="10" xfId="0" quotePrefix="1" applyFont="1" applyFill="1" applyBorder="1" applyAlignment="1">
      <alignment horizontal="center" wrapText="1"/>
    </xf>
    <xf numFmtId="0" fontId="7" fillId="3" borderId="10" xfId="0" quotePrefix="1" applyFont="1" applyFill="1" applyBorder="1" applyAlignment="1">
      <alignment horizontal="center" vertical="center" wrapText="1"/>
    </xf>
    <xf numFmtId="165" fontId="7" fillId="3" borderId="8" xfId="1" applyNumberFormat="1" applyFont="1" applyFill="1" applyBorder="1" applyAlignment="1">
      <alignment vertical="center"/>
    </xf>
    <xf numFmtId="165" fontId="20" fillId="3" borderId="10" xfId="1" applyNumberFormat="1" applyFont="1" applyFill="1" applyBorder="1" applyAlignment="1">
      <alignment horizontal="center" vertical="center"/>
    </xf>
    <xf numFmtId="0" fontId="7" fillId="3" borderId="8" xfId="0" applyFont="1" applyFill="1" applyBorder="1" applyAlignment="1">
      <alignment vertical="center"/>
    </xf>
    <xf numFmtId="0" fontId="7" fillId="3" borderId="8" xfId="0" applyFont="1" applyFill="1" applyBorder="1" applyAlignment="1">
      <alignment vertical="center" wrapText="1"/>
    </xf>
    <xf numFmtId="164" fontId="7" fillId="3" borderId="8" xfId="1" applyFont="1" applyFill="1" applyBorder="1" applyAlignment="1">
      <alignment vertical="center"/>
    </xf>
    <xf numFmtId="164" fontId="7" fillId="3" borderId="10" xfId="1" applyFont="1" applyFill="1" applyBorder="1" applyAlignment="1">
      <alignment horizontal="center" vertical="center"/>
    </xf>
    <xf numFmtId="164" fontId="7" fillId="3" borderId="10" xfId="1" applyFont="1" applyFill="1" applyBorder="1" applyAlignment="1">
      <alignment horizontal="center" vertical="center" wrapText="1"/>
    </xf>
    <xf numFmtId="14" fontId="7" fillId="3" borderId="8" xfId="0" applyNumberFormat="1" applyFont="1" applyFill="1" applyBorder="1" applyAlignment="1">
      <alignment horizontal="center" vertical="center"/>
    </xf>
    <xf numFmtId="0" fontId="7" fillId="3" borderId="11" xfId="0" quotePrefix="1" applyFont="1" applyFill="1" applyBorder="1" applyAlignment="1">
      <alignment horizontal="center" vertical="center"/>
    </xf>
    <xf numFmtId="164" fontId="7" fillId="4" borderId="8" xfId="1" applyFont="1" applyFill="1" applyBorder="1" applyAlignment="1">
      <alignment vertical="center"/>
    </xf>
    <xf numFmtId="0" fontId="7" fillId="3" borderId="12" xfId="0" applyFont="1" applyFill="1" applyBorder="1" applyAlignment="1">
      <alignment vertical="center"/>
    </xf>
    <xf numFmtId="14" fontId="7" fillId="0" borderId="10" xfId="0" applyNumberFormat="1" applyFont="1" applyFill="1" applyBorder="1" applyAlignment="1">
      <alignment horizontal="center" vertical="center" wrapText="1"/>
    </xf>
    <xf numFmtId="164" fontId="7" fillId="0" borderId="10" xfId="1" quotePrefix="1" applyFont="1" applyFill="1" applyBorder="1" applyAlignment="1">
      <alignment horizontal="center" vertical="center" wrapText="1"/>
    </xf>
    <xf numFmtId="14" fontId="7" fillId="0" borderId="8" xfId="0" quotePrefix="1" applyNumberFormat="1" applyFont="1" applyFill="1" applyBorder="1" applyAlignment="1">
      <alignment vertical="center" wrapText="1"/>
    </xf>
    <xf numFmtId="0" fontId="7" fillId="0" borderId="8" xfId="0" quotePrefix="1" applyFont="1" applyFill="1" applyBorder="1" applyAlignment="1">
      <alignment vertical="center" wrapText="1"/>
    </xf>
    <xf numFmtId="164" fontId="21" fillId="0" borderId="10" xfId="1" applyFont="1" applyFill="1" applyBorder="1" applyAlignment="1">
      <alignment horizontal="center" vertical="center" wrapText="1"/>
    </xf>
    <xf numFmtId="0" fontId="7" fillId="0" borderId="11" xfId="0" quotePrefix="1" applyFont="1" applyFill="1" applyBorder="1" applyAlignment="1">
      <alignment horizontal="center" vertical="center"/>
    </xf>
    <xf numFmtId="0" fontId="7" fillId="0" borderId="12" xfId="0" applyFont="1" applyFill="1" applyBorder="1" applyAlignment="1">
      <alignment vertical="center"/>
    </xf>
    <xf numFmtId="164" fontId="7" fillId="0" borderId="10" xfId="0" applyNumberFormat="1"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7" borderId="10" xfId="0" applyFont="1" applyFill="1" applyBorder="1" applyAlignment="1">
      <alignment vertical="center" wrapText="1"/>
    </xf>
    <xf numFmtId="0" fontId="7" fillId="7" borderId="8" xfId="0" applyFont="1" applyFill="1" applyBorder="1" applyAlignment="1">
      <alignment horizontal="center" vertical="center"/>
    </xf>
    <xf numFmtId="0" fontId="7" fillId="7" borderId="10" xfId="0" applyFont="1" applyFill="1" applyBorder="1" applyAlignment="1">
      <alignment horizontal="center" vertical="center"/>
    </xf>
    <xf numFmtId="0" fontId="7" fillId="7" borderId="10" xfId="0" quotePrefix="1" applyFont="1" applyFill="1" applyBorder="1" applyAlignment="1">
      <alignment horizontal="center" vertical="center"/>
    </xf>
    <xf numFmtId="14" fontId="7" fillId="7" borderId="10" xfId="0" applyNumberFormat="1" applyFont="1" applyFill="1" applyBorder="1" applyAlignment="1">
      <alignment horizontal="center" vertical="center"/>
    </xf>
    <xf numFmtId="165" fontId="7" fillId="7" borderId="10" xfId="1" applyNumberFormat="1" applyFont="1" applyFill="1" applyBorder="1" applyAlignment="1">
      <alignment horizontal="center" vertical="center"/>
    </xf>
    <xf numFmtId="0" fontId="7" fillId="7" borderId="10" xfId="0" quotePrefix="1" applyFont="1" applyFill="1" applyBorder="1" applyAlignment="1">
      <alignment horizontal="center" vertical="center" wrapText="1"/>
    </xf>
    <xf numFmtId="165" fontId="7" fillId="7" borderId="8" xfId="1" applyNumberFormat="1" applyFont="1" applyFill="1" applyBorder="1" applyAlignment="1">
      <alignment vertical="center"/>
    </xf>
    <xf numFmtId="165" fontId="20" fillId="7" borderId="10" xfId="1" applyNumberFormat="1" applyFont="1" applyFill="1" applyBorder="1" applyAlignment="1">
      <alignment horizontal="center" vertical="center"/>
    </xf>
    <xf numFmtId="0" fontId="7" fillId="7" borderId="8" xfId="0" applyFont="1" applyFill="1" applyBorder="1" applyAlignment="1">
      <alignment vertical="center"/>
    </xf>
    <xf numFmtId="0" fontId="7" fillId="7" borderId="8" xfId="0" applyFont="1" applyFill="1" applyBorder="1" applyAlignment="1">
      <alignment vertical="center" wrapText="1"/>
    </xf>
    <xf numFmtId="164" fontId="7" fillId="7" borderId="8" xfId="1" applyFont="1" applyFill="1" applyBorder="1" applyAlignment="1">
      <alignment vertical="center"/>
    </xf>
    <xf numFmtId="164" fontId="7" fillId="7" borderId="10" xfId="1" applyFont="1" applyFill="1" applyBorder="1" applyAlignment="1">
      <alignment horizontal="center" vertical="center"/>
    </xf>
    <xf numFmtId="164" fontId="7" fillId="7" borderId="10" xfId="1" applyFont="1" applyFill="1" applyBorder="1" applyAlignment="1">
      <alignment horizontal="center" vertical="center" wrapText="1"/>
    </xf>
    <xf numFmtId="14" fontId="7" fillId="7" borderId="8" xfId="0" applyNumberFormat="1" applyFont="1" applyFill="1" applyBorder="1" applyAlignment="1">
      <alignment horizontal="center" vertical="center"/>
    </xf>
    <xf numFmtId="0" fontId="7" fillId="7" borderId="11" xfId="0" quotePrefix="1" applyFont="1" applyFill="1" applyBorder="1" applyAlignment="1">
      <alignment horizontal="center" vertical="center"/>
    </xf>
    <xf numFmtId="0" fontId="7" fillId="7" borderId="12" xfId="0" applyFont="1" applyFill="1" applyBorder="1" applyAlignment="1">
      <alignment vertical="center"/>
    </xf>
    <xf numFmtId="0" fontId="7" fillId="0" borderId="10" xfId="0" applyFont="1" applyFill="1" applyBorder="1" applyAlignment="1">
      <alignment vertical="center" wrapText="1"/>
    </xf>
    <xf numFmtId="0" fontId="22" fillId="0" borderId="0" xfId="0" applyFont="1" applyAlignment="1">
      <alignment vertical="center" wrapText="1"/>
    </xf>
    <xf numFmtId="14" fontId="7" fillId="0" borderId="10" xfId="0" applyNumberFormat="1" applyFont="1" applyFill="1" applyBorder="1" applyAlignment="1">
      <alignment vertical="center"/>
    </xf>
    <xf numFmtId="14" fontId="7" fillId="0" borderId="8" xfId="0" applyNumberFormat="1" applyFont="1" applyFill="1" applyBorder="1" applyAlignment="1">
      <alignment vertical="center"/>
    </xf>
    <xf numFmtId="0" fontId="7" fillId="11" borderId="10" xfId="0" applyFont="1" applyFill="1" applyBorder="1" applyAlignment="1">
      <alignment horizontal="center" vertical="center" wrapText="1"/>
    </xf>
    <xf numFmtId="0" fontId="7" fillId="11" borderId="10" xfId="0" applyFont="1" applyFill="1" applyBorder="1" applyAlignment="1">
      <alignment vertical="center" wrapText="1"/>
    </xf>
    <xf numFmtId="0" fontId="7" fillId="11" borderId="8" xfId="0" applyFont="1" applyFill="1" applyBorder="1" applyAlignment="1">
      <alignment horizontal="center" vertical="center"/>
    </xf>
    <xf numFmtId="0" fontId="7" fillId="11" borderId="10" xfId="0" applyFont="1" applyFill="1" applyBorder="1" applyAlignment="1">
      <alignment horizontal="center" vertical="center"/>
    </xf>
    <xf numFmtId="0" fontId="7" fillId="11" borderId="10" xfId="0" quotePrefix="1" applyFont="1" applyFill="1" applyBorder="1" applyAlignment="1">
      <alignment horizontal="center" vertical="center"/>
    </xf>
    <xf numFmtId="14" fontId="7" fillId="11" borderId="10" xfId="0" applyNumberFormat="1" applyFont="1" applyFill="1" applyBorder="1" applyAlignment="1">
      <alignment horizontal="center" vertical="center"/>
    </xf>
    <xf numFmtId="165" fontId="7" fillId="11" borderId="10" xfId="1" applyNumberFormat="1" applyFont="1" applyFill="1" applyBorder="1" applyAlignment="1">
      <alignment horizontal="center" vertical="center"/>
    </xf>
    <xf numFmtId="0" fontId="7" fillId="11" borderId="10" xfId="0" quotePrefix="1" applyFont="1" applyFill="1" applyBorder="1" applyAlignment="1">
      <alignment horizontal="center" vertical="center" wrapText="1"/>
    </xf>
    <xf numFmtId="165" fontId="7" fillId="11" borderId="8" xfId="1" applyNumberFormat="1" applyFont="1" applyFill="1" applyBorder="1" applyAlignment="1">
      <alignment vertical="center"/>
    </xf>
    <xf numFmtId="165" fontId="20" fillId="11" borderId="10" xfId="1" applyNumberFormat="1" applyFont="1" applyFill="1" applyBorder="1" applyAlignment="1">
      <alignment horizontal="center" vertical="center"/>
    </xf>
    <xf numFmtId="0" fontId="7" fillId="11" borderId="8" xfId="0" applyFont="1" applyFill="1" applyBorder="1" applyAlignment="1">
      <alignment vertical="center"/>
    </xf>
    <xf numFmtId="0" fontId="7" fillId="11" borderId="8" xfId="0" applyFont="1" applyFill="1" applyBorder="1" applyAlignment="1">
      <alignment vertical="center" wrapText="1"/>
    </xf>
    <xf numFmtId="164" fontId="7" fillId="11" borderId="8" xfId="1" applyFont="1" applyFill="1" applyBorder="1" applyAlignment="1">
      <alignment vertical="center"/>
    </xf>
    <xf numFmtId="164" fontId="7" fillId="11" borderId="10" xfId="1" applyFont="1" applyFill="1" applyBorder="1" applyAlignment="1">
      <alignment horizontal="center" vertical="center"/>
    </xf>
    <xf numFmtId="164" fontId="7" fillId="11" borderId="10" xfId="1" applyFont="1" applyFill="1" applyBorder="1" applyAlignment="1">
      <alignment horizontal="center" vertical="center" wrapText="1"/>
    </xf>
    <xf numFmtId="14" fontId="7" fillId="11" borderId="8" xfId="0" applyNumberFormat="1" applyFont="1" applyFill="1" applyBorder="1" applyAlignment="1">
      <alignment horizontal="center" vertical="center"/>
    </xf>
    <xf numFmtId="0" fontId="7" fillId="11" borderId="11" xfId="0" quotePrefix="1" applyFont="1" applyFill="1" applyBorder="1" applyAlignment="1">
      <alignment horizontal="center" vertical="center"/>
    </xf>
    <xf numFmtId="0" fontId="7" fillId="11" borderId="12" xfId="0" applyFont="1" applyFill="1" applyBorder="1" applyAlignment="1">
      <alignment vertical="center"/>
    </xf>
    <xf numFmtId="164" fontId="7" fillId="0" borderId="8" xfId="1" quotePrefix="1" applyFont="1" applyFill="1" applyBorder="1" applyAlignment="1">
      <alignment vertical="center"/>
    </xf>
    <xf numFmtId="164" fontId="7" fillId="0" borderId="8" xfId="1" quotePrefix="1" applyFont="1" applyFill="1" applyBorder="1" applyAlignment="1">
      <alignment horizontal="center" vertical="center"/>
    </xf>
    <xf numFmtId="14" fontId="7" fillId="0" borderId="8" xfId="1" applyNumberFormat="1" applyFont="1" applyFill="1" applyBorder="1" applyAlignment="1">
      <alignment horizontal="center" vertical="center"/>
    </xf>
    <xf numFmtId="14" fontId="7" fillId="0" borderId="8" xfId="1" applyNumberFormat="1" applyFont="1" applyFill="1" applyBorder="1" applyAlignment="1">
      <alignment vertical="center"/>
    </xf>
    <xf numFmtId="0" fontId="20" fillId="0" borderId="8" xfId="0" applyFont="1" applyFill="1" applyBorder="1" applyAlignment="1">
      <alignment vertical="center"/>
    </xf>
    <xf numFmtId="0" fontId="20" fillId="0" borderId="8" xfId="0" applyFont="1" applyFill="1" applyBorder="1" applyAlignment="1">
      <alignment horizontal="center" vertical="center"/>
    </xf>
    <xf numFmtId="0" fontId="7" fillId="5" borderId="8" xfId="0" quotePrefix="1" applyFont="1" applyFill="1" applyBorder="1" applyAlignment="1">
      <alignment vertical="center"/>
    </xf>
    <xf numFmtId="0" fontId="7" fillId="8" borderId="10" xfId="0" applyFont="1" applyFill="1" applyBorder="1" applyAlignment="1">
      <alignment horizontal="center" vertical="center" wrapText="1"/>
    </xf>
    <xf numFmtId="0" fontId="7" fillId="8" borderId="10" xfId="0" applyFont="1" applyFill="1" applyBorder="1" applyAlignment="1">
      <alignment vertical="center" wrapText="1"/>
    </xf>
    <xf numFmtId="0" fontId="7" fillId="8" borderId="8"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0" xfId="0" quotePrefix="1" applyFont="1" applyFill="1" applyBorder="1" applyAlignment="1">
      <alignment horizontal="center" vertical="center"/>
    </xf>
    <xf numFmtId="14" fontId="7" fillId="8" borderId="10" xfId="0" applyNumberFormat="1" applyFont="1" applyFill="1" applyBorder="1" applyAlignment="1">
      <alignment horizontal="center" vertical="center"/>
    </xf>
    <xf numFmtId="165" fontId="7" fillId="8" borderId="10" xfId="1" applyNumberFormat="1" applyFont="1" applyFill="1" applyBorder="1" applyAlignment="1">
      <alignment horizontal="center" vertical="center"/>
    </xf>
    <xf numFmtId="0" fontId="7" fillId="8" borderId="10" xfId="0" quotePrefix="1" applyFont="1" applyFill="1" applyBorder="1" applyAlignment="1">
      <alignment horizontal="center" vertical="center" wrapText="1"/>
    </xf>
    <xf numFmtId="165" fontId="7" fillId="8" borderId="8" xfId="1" applyNumberFormat="1" applyFont="1" applyFill="1" applyBorder="1" applyAlignment="1">
      <alignment vertical="center"/>
    </xf>
    <xf numFmtId="165" fontId="20" fillId="8" borderId="10" xfId="1" applyNumberFormat="1" applyFont="1" applyFill="1" applyBorder="1" applyAlignment="1">
      <alignment horizontal="center" vertical="center"/>
    </xf>
    <xf numFmtId="0" fontId="7" fillId="8" borderId="8" xfId="0" applyFont="1" applyFill="1" applyBorder="1" applyAlignment="1">
      <alignment vertical="center"/>
    </xf>
    <xf numFmtId="0" fontId="7" fillId="8" borderId="8" xfId="0" applyFont="1" applyFill="1" applyBorder="1" applyAlignment="1">
      <alignment vertical="center" wrapText="1"/>
    </xf>
    <xf numFmtId="164" fontId="7" fillId="8" borderId="8" xfId="1" applyFont="1" applyFill="1" applyBorder="1" applyAlignment="1">
      <alignment vertical="center"/>
    </xf>
    <xf numFmtId="164" fontId="7" fillId="8" borderId="10" xfId="1" applyFont="1" applyFill="1" applyBorder="1" applyAlignment="1">
      <alignment horizontal="center" vertical="center"/>
    </xf>
    <xf numFmtId="164" fontId="7" fillId="8" borderId="10" xfId="1" applyFont="1" applyFill="1" applyBorder="1" applyAlignment="1">
      <alignment horizontal="center" vertical="center" wrapText="1"/>
    </xf>
    <xf numFmtId="14" fontId="7" fillId="8" borderId="8" xfId="0" applyNumberFormat="1" applyFont="1" applyFill="1" applyBorder="1" applyAlignment="1">
      <alignment horizontal="center" vertical="center"/>
    </xf>
    <xf numFmtId="0" fontId="7" fillId="8" borderId="11" xfId="0" quotePrefix="1" applyFont="1" applyFill="1" applyBorder="1" applyAlignment="1">
      <alignment horizontal="center" vertical="center"/>
    </xf>
    <xf numFmtId="0" fontId="7" fillId="8" borderId="12" xfId="0" applyFont="1" applyFill="1" applyBorder="1" applyAlignment="1">
      <alignment vertical="center"/>
    </xf>
    <xf numFmtId="49" fontId="7" fillId="0" borderId="8" xfId="1" applyNumberFormat="1" applyFont="1" applyFill="1" applyBorder="1" applyAlignment="1">
      <alignment horizontal="center" vertical="center"/>
    </xf>
    <xf numFmtId="0" fontId="20" fillId="0" borderId="8"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9" borderId="10" xfId="0" applyFont="1" applyFill="1" applyBorder="1" applyAlignment="1">
      <alignment vertical="center" wrapText="1"/>
    </xf>
    <xf numFmtId="0" fontId="7" fillId="9" borderId="8" xfId="0" applyFont="1" applyFill="1" applyBorder="1" applyAlignment="1">
      <alignment horizontal="center" vertical="center"/>
    </xf>
    <xf numFmtId="0" fontId="7" fillId="9" borderId="10" xfId="0" applyFont="1" applyFill="1" applyBorder="1" applyAlignment="1">
      <alignment horizontal="center" vertical="center"/>
    </xf>
    <xf numFmtId="0" fontId="7" fillId="9" borderId="10" xfId="0" quotePrefix="1" applyFont="1" applyFill="1" applyBorder="1" applyAlignment="1">
      <alignment horizontal="center" vertical="center"/>
    </xf>
    <xf numFmtId="14" fontId="7" fillId="9" borderId="10" xfId="0" applyNumberFormat="1" applyFont="1" applyFill="1" applyBorder="1" applyAlignment="1">
      <alignment horizontal="center" vertical="center"/>
    </xf>
    <xf numFmtId="165" fontId="7" fillId="9" borderId="10" xfId="1" applyNumberFormat="1" applyFont="1" applyFill="1" applyBorder="1" applyAlignment="1">
      <alignment horizontal="center" vertical="center"/>
    </xf>
    <xf numFmtId="0" fontId="7" fillId="9" borderId="10" xfId="0" quotePrefix="1" applyFont="1" applyFill="1" applyBorder="1" applyAlignment="1">
      <alignment horizontal="center" vertical="center" wrapText="1"/>
    </xf>
    <xf numFmtId="165" fontId="7" fillId="9" borderId="8" xfId="1" applyNumberFormat="1" applyFont="1" applyFill="1" applyBorder="1" applyAlignment="1">
      <alignment vertical="center"/>
    </xf>
    <xf numFmtId="165" fontId="20" fillId="9" borderId="10" xfId="1" applyNumberFormat="1" applyFont="1" applyFill="1" applyBorder="1" applyAlignment="1">
      <alignment horizontal="center" vertical="center"/>
    </xf>
    <xf numFmtId="0" fontId="7" fillId="9" borderId="8" xfId="0" applyFont="1" applyFill="1" applyBorder="1" applyAlignment="1">
      <alignment vertical="center"/>
    </xf>
    <xf numFmtId="0" fontId="7" fillId="9" borderId="8" xfId="0" applyFont="1" applyFill="1" applyBorder="1" applyAlignment="1">
      <alignment vertical="center" wrapText="1"/>
    </xf>
    <xf numFmtId="164" fontId="7" fillId="9" borderId="8" xfId="1" applyFont="1" applyFill="1" applyBorder="1" applyAlignment="1">
      <alignment vertical="center"/>
    </xf>
    <xf numFmtId="164" fontId="7" fillId="9" borderId="10" xfId="1" applyFont="1" applyFill="1" applyBorder="1" applyAlignment="1">
      <alignment horizontal="center" vertical="center"/>
    </xf>
    <xf numFmtId="164" fontId="7" fillId="9" borderId="10" xfId="1" applyFont="1" applyFill="1" applyBorder="1" applyAlignment="1">
      <alignment horizontal="center" vertical="center" wrapText="1"/>
    </xf>
    <xf numFmtId="14" fontId="7" fillId="9" borderId="8" xfId="0" applyNumberFormat="1" applyFont="1" applyFill="1" applyBorder="1" applyAlignment="1">
      <alignment horizontal="center" vertical="center"/>
    </xf>
    <xf numFmtId="0" fontId="7" fillId="9" borderId="11" xfId="0" quotePrefix="1" applyFont="1" applyFill="1" applyBorder="1" applyAlignment="1">
      <alignment horizontal="center" vertical="center"/>
    </xf>
    <xf numFmtId="0" fontId="7" fillId="9" borderId="12" xfId="0" applyFont="1" applyFill="1" applyBorder="1" applyAlignment="1">
      <alignment vertical="center"/>
    </xf>
    <xf numFmtId="0" fontId="7" fillId="0" borderId="8" xfId="0" applyFont="1" applyFill="1" applyBorder="1"/>
    <xf numFmtId="0" fontId="7" fillId="5" borderId="8" xfId="0" applyFont="1" applyFill="1" applyBorder="1" applyAlignment="1">
      <alignment vertical="center"/>
    </xf>
    <xf numFmtId="0" fontId="7" fillId="3" borderId="0" xfId="0" applyFont="1" applyFill="1" applyBorder="1" applyAlignment="1">
      <alignment horizontal="center" vertical="center"/>
    </xf>
    <xf numFmtId="164" fontId="20" fillId="0" borderId="8" xfId="0" applyNumberFormat="1" applyFont="1" applyFill="1" applyBorder="1" applyAlignment="1">
      <alignment vertical="center"/>
    </xf>
    <xf numFmtId="164" fontId="7" fillId="0" borderId="10" xfId="1" quotePrefix="1" applyFont="1" applyFill="1" applyBorder="1" applyAlignment="1">
      <alignment vertical="center"/>
    </xf>
    <xf numFmtId="164" fontId="7" fillId="0" borderId="10" xfId="1" quotePrefix="1" applyFont="1" applyFill="1" applyBorder="1" applyAlignment="1">
      <alignment horizontal="center" vertical="center"/>
    </xf>
    <xf numFmtId="14" fontId="7" fillId="0" borderId="10" xfId="1" applyNumberFormat="1" applyFont="1" applyFill="1" applyBorder="1" applyAlignment="1">
      <alignment horizontal="center" vertical="center"/>
    </xf>
    <xf numFmtId="164" fontId="7" fillId="0" borderId="10" xfId="1" applyFont="1" applyFill="1" applyBorder="1" applyAlignment="1">
      <alignment vertical="center"/>
    </xf>
    <xf numFmtId="49" fontId="7" fillId="0" borderId="10" xfId="1" applyNumberFormat="1" applyFont="1" applyFill="1" applyBorder="1" applyAlignment="1">
      <alignment horizontal="center" vertical="center"/>
    </xf>
    <xf numFmtId="14" fontId="7" fillId="0" borderId="10" xfId="1" applyNumberFormat="1" applyFont="1" applyFill="1" applyBorder="1" applyAlignment="1">
      <alignment vertical="center"/>
    </xf>
    <xf numFmtId="0" fontId="20" fillId="0" borderId="10" xfId="0" applyFont="1" applyFill="1" applyBorder="1" applyAlignment="1">
      <alignment vertical="center"/>
    </xf>
    <xf numFmtId="0" fontId="7" fillId="0" borderId="10" xfId="0" applyFont="1" applyFill="1" applyBorder="1" applyAlignment="1">
      <alignment vertical="center"/>
    </xf>
    <xf numFmtId="0" fontId="7" fillId="10" borderId="14" xfId="0" applyFont="1" applyFill="1" applyBorder="1" applyAlignment="1">
      <alignment horizontal="center" vertical="center" wrapText="1"/>
    </xf>
    <xf numFmtId="0" fontId="7" fillId="10" borderId="14" xfId="0" applyFont="1" applyFill="1" applyBorder="1" applyAlignment="1">
      <alignment vertical="center" wrapText="1"/>
    </xf>
    <xf numFmtId="0" fontId="7" fillId="10" borderId="0" xfId="0" applyFont="1" applyFill="1" applyBorder="1" applyAlignment="1">
      <alignment horizontal="center" vertical="center"/>
    </xf>
    <xf numFmtId="0" fontId="7" fillId="10" borderId="14" xfId="0" applyFont="1" applyFill="1" applyBorder="1" applyAlignment="1">
      <alignment horizontal="center" vertical="center"/>
    </xf>
    <xf numFmtId="0" fontId="7" fillId="10" borderId="14" xfId="0" quotePrefix="1" applyFont="1" applyFill="1" applyBorder="1" applyAlignment="1">
      <alignment horizontal="center" vertical="center"/>
    </xf>
    <xf numFmtId="14" fontId="7" fillId="10" borderId="14" xfId="0" applyNumberFormat="1" applyFont="1" applyFill="1" applyBorder="1" applyAlignment="1">
      <alignment horizontal="center" vertical="center"/>
    </xf>
    <xf numFmtId="165" fontId="7" fillId="10" borderId="14" xfId="1" applyNumberFormat="1" applyFont="1" applyFill="1" applyBorder="1" applyAlignment="1">
      <alignment horizontal="center" vertical="center"/>
    </xf>
    <xf numFmtId="0" fontId="7" fillId="10" borderId="14" xfId="0" quotePrefix="1" applyFont="1" applyFill="1" applyBorder="1" applyAlignment="1">
      <alignment horizontal="center" vertical="center" wrapText="1"/>
    </xf>
    <xf numFmtId="165" fontId="7" fillId="10" borderId="9" xfId="1" applyNumberFormat="1" applyFont="1" applyFill="1" applyBorder="1" applyAlignment="1">
      <alignment vertical="center"/>
    </xf>
    <xf numFmtId="165" fontId="20" fillId="10" borderId="14" xfId="1" applyNumberFormat="1" applyFont="1" applyFill="1" applyBorder="1" applyAlignment="1">
      <alignment horizontal="center" vertical="center"/>
    </xf>
    <xf numFmtId="0" fontId="7" fillId="10" borderId="9" xfId="0" applyFont="1" applyFill="1" applyBorder="1" applyAlignment="1">
      <alignment vertical="center"/>
    </xf>
    <xf numFmtId="0" fontId="7" fillId="10" borderId="9" xfId="0" applyFont="1" applyFill="1" applyBorder="1" applyAlignment="1">
      <alignment vertical="center" wrapText="1"/>
    </xf>
    <xf numFmtId="164" fontId="7" fillId="10" borderId="9" xfId="1" applyFont="1" applyFill="1" applyBorder="1" applyAlignment="1">
      <alignment vertical="center"/>
    </xf>
    <xf numFmtId="164" fontId="7" fillId="10" borderId="14" xfId="1" applyFont="1" applyFill="1" applyBorder="1" applyAlignment="1">
      <alignment horizontal="center" vertical="center"/>
    </xf>
    <xf numFmtId="164" fontId="7" fillId="10" borderId="14" xfId="1" applyFont="1" applyFill="1" applyBorder="1" applyAlignment="1">
      <alignment horizontal="center" vertical="center" wrapText="1"/>
    </xf>
    <xf numFmtId="14" fontId="7" fillId="10" borderId="9" xfId="0" applyNumberFormat="1" applyFont="1" applyFill="1" applyBorder="1" applyAlignment="1">
      <alignment horizontal="center" vertical="center"/>
    </xf>
    <xf numFmtId="0" fontId="7" fillId="10" borderId="1" xfId="0" quotePrefix="1" applyFont="1" applyFill="1" applyBorder="1" applyAlignment="1">
      <alignment horizontal="center" vertical="center"/>
    </xf>
    <xf numFmtId="0" fontId="7" fillId="10" borderId="3" xfId="0" applyFont="1" applyFill="1" applyBorder="1" applyAlignment="1">
      <alignment vertical="center"/>
    </xf>
    <xf numFmtId="165" fontId="23" fillId="0" borderId="10" xfId="1" applyNumberFormat="1" applyFont="1" applyFill="1" applyBorder="1" applyAlignment="1">
      <alignment horizontal="center" vertical="center"/>
    </xf>
    <xf numFmtId="0" fontId="7" fillId="18" borderId="14" xfId="0" applyFont="1" applyFill="1" applyBorder="1" applyAlignment="1">
      <alignment horizontal="center" vertical="center" wrapText="1"/>
    </xf>
    <xf numFmtId="0" fontId="7" fillId="18" borderId="14" xfId="0" applyFont="1" applyFill="1" applyBorder="1" applyAlignment="1">
      <alignment vertical="center" wrapText="1"/>
    </xf>
    <xf numFmtId="0" fontId="7" fillId="18" borderId="0" xfId="0" applyFont="1" applyFill="1" applyBorder="1" applyAlignment="1">
      <alignment horizontal="center" vertical="center"/>
    </xf>
    <xf numFmtId="0" fontId="7" fillId="18" borderId="14" xfId="0" applyFont="1" applyFill="1" applyBorder="1" applyAlignment="1">
      <alignment horizontal="center" vertical="center"/>
    </xf>
    <xf numFmtId="0" fontId="7" fillId="18" borderId="14" xfId="0" quotePrefix="1" applyFont="1" applyFill="1" applyBorder="1" applyAlignment="1">
      <alignment horizontal="center" vertical="center"/>
    </xf>
    <xf numFmtId="14" fontId="7" fillId="18" borderId="14" xfId="0" applyNumberFormat="1" applyFont="1" applyFill="1" applyBorder="1" applyAlignment="1">
      <alignment horizontal="center" vertical="center"/>
    </xf>
    <xf numFmtId="165" fontId="7" fillId="18" borderId="14" xfId="1" applyNumberFormat="1" applyFont="1" applyFill="1" applyBorder="1" applyAlignment="1">
      <alignment horizontal="center" vertical="center"/>
    </xf>
    <xf numFmtId="0" fontId="7" fillId="18" borderId="14" xfId="0" quotePrefix="1" applyFont="1" applyFill="1" applyBorder="1" applyAlignment="1">
      <alignment horizontal="center" vertical="center" wrapText="1"/>
    </xf>
    <xf numFmtId="165" fontId="7" fillId="18" borderId="9" xfId="1" applyNumberFormat="1" applyFont="1" applyFill="1" applyBorder="1" applyAlignment="1">
      <alignment vertical="center"/>
    </xf>
    <xf numFmtId="165" fontId="20" fillId="18" borderId="14" xfId="1" applyNumberFormat="1" applyFont="1" applyFill="1" applyBorder="1" applyAlignment="1">
      <alignment horizontal="center" vertical="center"/>
    </xf>
    <xf numFmtId="0" fontId="7" fillId="18" borderId="9" xfId="0" applyFont="1" applyFill="1" applyBorder="1" applyAlignment="1">
      <alignment vertical="center"/>
    </xf>
    <xf numFmtId="0" fontId="7" fillId="18" borderId="9" xfId="0" applyFont="1" applyFill="1" applyBorder="1" applyAlignment="1">
      <alignment vertical="center" wrapText="1"/>
    </xf>
    <xf numFmtId="164" fontId="7" fillId="18" borderId="9" xfId="1" applyFont="1" applyFill="1" applyBorder="1" applyAlignment="1">
      <alignment vertical="center"/>
    </xf>
    <xf numFmtId="164" fontId="7" fillId="18" borderId="14" xfId="1" applyFont="1" applyFill="1" applyBorder="1" applyAlignment="1">
      <alignment horizontal="center" vertical="center"/>
    </xf>
    <xf numFmtId="164" fontId="7" fillId="18" borderId="14" xfId="1" applyFont="1" applyFill="1" applyBorder="1" applyAlignment="1">
      <alignment horizontal="center" vertical="center" wrapText="1"/>
    </xf>
    <xf numFmtId="14" fontId="7" fillId="18" borderId="9" xfId="0" applyNumberFormat="1" applyFont="1" applyFill="1" applyBorder="1" applyAlignment="1">
      <alignment horizontal="center" vertical="center"/>
    </xf>
    <xf numFmtId="0" fontId="7" fillId="18" borderId="1" xfId="0" quotePrefix="1" applyFont="1" applyFill="1" applyBorder="1" applyAlignment="1">
      <alignment horizontal="center" vertical="center"/>
    </xf>
    <xf numFmtId="0" fontId="7" fillId="18" borderId="3" xfId="0" applyFont="1" applyFill="1" applyBorder="1" applyAlignment="1">
      <alignment vertical="center"/>
    </xf>
    <xf numFmtId="0" fontId="21" fillId="0" borderId="8" xfId="0" applyFont="1" applyFill="1" applyBorder="1" applyAlignment="1">
      <alignment horizontal="center" vertical="center" wrapText="1"/>
    </xf>
    <xf numFmtId="165" fontId="7" fillId="0" borderId="8" xfId="1" applyNumberFormat="1" applyFont="1" applyFill="1" applyBorder="1" applyAlignment="1">
      <alignment horizontal="center" vertical="center"/>
    </xf>
    <xf numFmtId="165" fontId="20" fillId="0" borderId="8" xfId="1" applyNumberFormat="1" applyFont="1" applyFill="1" applyBorder="1" applyAlignment="1">
      <alignment horizontal="center" vertical="center"/>
    </xf>
    <xf numFmtId="0" fontId="21" fillId="0" borderId="8" xfId="0" applyFont="1" applyFill="1" applyBorder="1" applyAlignment="1">
      <alignment vertical="center" wrapText="1"/>
    </xf>
    <xf numFmtId="14" fontId="7" fillId="0" borderId="8" xfId="0" applyNumberFormat="1" applyFont="1" applyFill="1" applyBorder="1" applyAlignment="1">
      <alignment horizontal="center" vertical="center" wrapText="1"/>
    </xf>
    <xf numFmtId="164" fontId="7" fillId="0" borderId="8" xfId="1" applyFont="1" applyFill="1" applyBorder="1" applyAlignment="1">
      <alignment horizontal="center" vertical="center" wrapText="1"/>
    </xf>
    <xf numFmtId="0" fontId="7" fillId="17" borderId="8" xfId="0" applyFont="1" applyFill="1" applyBorder="1" applyAlignment="1">
      <alignment horizontal="center" vertical="center" wrapText="1"/>
    </xf>
    <xf numFmtId="0" fontId="7" fillId="17" borderId="8" xfId="0" applyFont="1" applyFill="1" applyBorder="1" applyAlignment="1">
      <alignment vertical="center" wrapText="1"/>
    </xf>
    <xf numFmtId="0" fontId="7" fillId="17" borderId="8" xfId="0" applyFont="1" applyFill="1" applyBorder="1" applyAlignment="1">
      <alignment horizontal="center" vertical="center"/>
    </xf>
    <xf numFmtId="0" fontId="7" fillId="17" borderId="8" xfId="0" quotePrefix="1" applyFont="1" applyFill="1" applyBorder="1" applyAlignment="1">
      <alignment horizontal="center" vertical="center"/>
    </xf>
    <xf numFmtId="14" fontId="7" fillId="17" borderId="8" xfId="0" applyNumberFormat="1" applyFont="1" applyFill="1" applyBorder="1" applyAlignment="1">
      <alignment horizontal="center" vertical="center"/>
    </xf>
    <xf numFmtId="165" fontId="7" fillId="17" borderId="8" xfId="1" applyNumberFormat="1" applyFont="1" applyFill="1" applyBorder="1" applyAlignment="1">
      <alignment horizontal="center" vertical="center"/>
    </xf>
    <xf numFmtId="0" fontId="7" fillId="17" borderId="8" xfId="0" quotePrefix="1" applyFont="1" applyFill="1" applyBorder="1" applyAlignment="1">
      <alignment horizontal="center" vertical="center" wrapText="1"/>
    </xf>
    <xf numFmtId="165" fontId="7" fillId="17" borderId="8" xfId="1" applyNumberFormat="1" applyFont="1" applyFill="1" applyBorder="1" applyAlignment="1">
      <alignment vertical="center"/>
    </xf>
    <xf numFmtId="165" fontId="20" fillId="17" borderId="8" xfId="1" applyNumberFormat="1" applyFont="1" applyFill="1" applyBorder="1" applyAlignment="1">
      <alignment horizontal="center" vertical="center"/>
    </xf>
    <xf numFmtId="0" fontId="7" fillId="17" borderId="8" xfId="0" applyFont="1" applyFill="1" applyBorder="1" applyAlignment="1">
      <alignment vertical="center"/>
    </xf>
    <xf numFmtId="164" fontId="7" fillId="17" borderId="8" xfId="1" applyFont="1" applyFill="1" applyBorder="1" applyAlignment="1">
      <alignment vertical="center"/>
    </xf>
    <xf numFmtId="164" fontId="7" fillId="17" borderId="8" xfId="1" applyFont="1" applyFill="1" applyBorder="1" applyAlignment="1">
      <alignment horizontal="center" vertical="center"/>
    </xf>
    <xf numFmtId="164" fontId="7" fillId="17" borderId="8" xfId="1" applyFont="1" applyFill="1" applyBorder="1" applyAlignment="1">
      <alignment horizontal="center" vertical="center" wrapText="1"/>
    </xf>
    <xf numFmtId="165" fontId="7" fillId="0" borderId="10" xfId="1" applyNumberFormat="1" applyFont="1" applyFill="1" applyBorder="1" applyAlignment="1">
      <alignment vertical="center"/>
    </xf>
    <xf numFmtId="3" fontId="24" fillId="0" borderId="0" xfId="0" applyNumberFormat="1" applyFont="1"/>
    <xf numFmtId="0" fontId="7" fillId="0" borderId="7" xfId="0" applyFont="1" applyFill="1" applyBorder="1" applyAlignment="1">
      <alignment vertical="center"/>
    </xf>
    <xf numFmtId="0" fontId="25" fillId="6" borderId="8" xfId="0" applyFont="1" applyFill="1" applyBorder="1" applyAlignment="1">
      <alignment vertical="center" wrapText="1"/>
    </xf>
    <xf numFmtId="0" fontId="25" fillId="6" borderId="10" xfId="0" applyFont="1" applyFill="1" applyBorder="1" applyAlignment="1">
      <alignment horizontal="center" vertical="center" wrapText="1"/>
    </xf>
    <xf numFmtId="0" fontId="25" fillId="6" borderId="10" xfId="0" applyFont="1" applyFill="1" applyBorder="1" applyAlignment="1">
      <alignment vertical="center" wrapText="1"/>
    </xf>
    <xf numFmtId="0" fontId="25" fillId="6" borderId="10" xfId="0" applyFont="1" applyFill="1" applyBorder="1" applyAlignment="1">
      <alignment horizontal="center" vertical="center"/>
    </xf>
    <xf numFmtId="0" fontId="25" fillId="6" borderId="10" xfId="0" quotePrefix="1" applyFont="1" applyFill="1" applyBorder="1" applyAlignment="1">
      <alignment horizontal="center" vertical="center"/>
    </xf>
    <xf numFmtId="14" fontId="25" fillId="6" borderId="10" xfId="0" applyNumberFormat="1" applyFont="1" applyFill="1" applyBorder="1" applyAlignment="1">
      <alignment horizontal="center" vertical="center"/>
    </xf>
    <xf numFmtId="165" fontId="25" fillId="6" borderId="10" xfId="1" applyNumberFormat="1" applyFont="1" applyFill="1" applyBorder="1" applyAlignment="1">
      <alignment horizontal="center" vertical="center"/>
    </xf>
    <xf numFmtId="0" fontId="25" fillId="6" borderId="10" xfId="0" quotePrefix="1" applyFont="1" applyFill="1" applyBorder="1" applyAlignment="1">
      <alignment horizontal="center" wrapText="1"/>
    </xf>
    <xf numFmtId="0" fontId="25" fillId="6" borderId="10" xfId="0" quotePrefix="1" applyFont="1" applyFill="1" applyBorder="1" applyAlignment="1">
      <alignment horizontal="center" vertical="center" wrapText="1"/>
    </xf>
    <xf numFmtId="165" fontId="25" fillId="6" borderId="8" xfId="1" applyNumberFormat="1" applyFont="1" applyFill="1" applyBorder="1" applyAlignment="1">
      <alignment vertical="center"/>
    </xf>
    <xf numFmtId="165" fontId="26" fillId="6" borderId="10" xfId="1" applyNumberFormat="1" applyFont="1" applyFill="1" applyBorder="1" applyAlignment="1">
      <alignment horizontal="center" vertical="center"/>
    </xf>
    <xf numFmtId="0" fontId="25" fillId="6" borderId="8" xfId="0" applyFont="1" applyFill="1" applyBorder="1" applyAlignment="1">
      <alignment vertical="center"/>
    </xf>
    <xf numFmtId="164" fontId="25" fillId="6" borderId="8" xfId="1" applyFont="1" applyFill="1" applyBorder="1" applyAlignment="1">
      <alignment vertical="center"/>
    </xf>
    <xf numFmtId="164" fontId="25" fillId="6" borderId="10" xfId="1" applyFont="1" applyFill="1" applyBorder="1" applyAlignment="1">
      <alignment horizontal="center" vertical="center"/>
    </xf>
    <xf numFmtId="164" fontId="25" fillId="6" borderId="10" xfId="1" applyFont="1" applyFill="1" applyBorder="1" applyAlignment="1">
      <alignment horizontal="center" vertical="center" wrapText="1"/>
    </xf>
    <xf numFmtId="14" fontId="25" fillId="6" borderId="8" xfId="0" applyNumberFormat="1" applyFont="1" applyFill="1" applyBorder="1" applyAlignment="1">
      <alignment horizontal="center" vertical="center"/>
    </xf>
    <xf numFmtId="0" fontId="25" fillId="6" borderId="11" xfId="0" quotePrefix="1" applyFont="1" applyFill="1" applyBorder="1" applyAlignment="1">
      <alignment horizontal="center" vertical="center"/>
    </xf>
    <xf numFmtId="0" fontId="25" fillId="6" borderId="12" xfId="0" applyFont="1" applyFill="1" applyBorder="1" applyAlignment="1">
      <alignment vertical="center"/>
    </xf>
    <xf numFmtId="165" fontId="20" fillId="0" borderId="14" xfId="1" applyNumberFormat="1" applyFont="1" applyFill="1" applyBorder="1" applyAlignment="1">
      <alignment horizontal="center" vertical="center"/>
    </xf>
    <xf numFmtId="0" fontId="25" fillId="5" borderId="8" xfId="0" applyFont="1" applyFill="1" applyBorder="1" applyAlignment="1">
      <alignment vertical="center" wrapText="1"/>
    </xf>
    <xf numFmtId="0" fontId="25" fillId="5" borderId="10" xfId="0" applyFont="1" applyFill="1" applyBorder="1" applyAlignment="1">
      <alignment horizontal="center" vertical="center" wrapText="1"/>
    </xf>
    <xf numFmtId="0" fontId="25" fillId="5" borderId="10" xfId="0" applyFont="1" applyFill="1" applyBorder="1" applyAlignment="1">
      <alignment vertical="center" wrapText="1"/>
    </xf>
    <xf numFmtId="0" fontId="25" fillId="5" borderId="10" xfId="0" applyFont="1" applyFill="1" applyBorder="1" applyAlignment="1">
      <alignment horizontal="center" vertical="center"/>
    </xf>
    <xf numFmtId="0" fontId="25" fillId="5" borderId="10" xfId="0" quotePrefix="1" applyFont="1" applyFill="1" applyBorder="1" applyAlignment="1">
      <alignment horizontal="center" vertical="center"/>
    </xf>
    <xf numFmtId="14" fontId="25" fillId="5" borderId="10" xfId="0" applyNumberFormat="1" applyFont="1" applyFill="1" applyBorder="1" applyAlignment="1">
      <alignment horizontal="center" vertical="center"/>
    </xf>
    <xf numFmtId="165" fontId="25" fillId="5" borderId="10" xfId="1" applyNumberFormat="1" applyFont="1" applyFill="1" applyBorder="1" applyAlignment="1">
      <alignment horizontal="center" vertical="center"/>
    </xf>
    <xf numFmtId="0" fontId="25" fillId="5" borderId="10" xfId="0" quotePrefix="1" applyFont="1" applyFill="1" applyBorder="1" applyAlignment="1">
      <alignment horizontal="center" wrapText="1"/>
    </xf>
    <xf numFmtId="0" fontId="25" fillId="5" borderId="10" xfId="0" quotePrefix="1" applyFont="1" applyFill="1" applyBorder="1" applyAlignment="1">
      <alignment horizontal="center" vertical="center" wrapText="1"/>
    </xf>
    <xf numFmtId="165" fontId="25" fillId="5" borderId="8" xfId="1" applyNumberFormat="1" applyFont="1" applyFill="1" applyBorder="1" applyAlignment="1">
      <alignment vertical="center"/>
    </xf>
    <xf numFmtId="165" fontId="26" fillId="5" borderId="10" xfId="1" applyNumberFormat="1" applyFont="1" applyFill="1" applyBorder="1" applyAlignment="1">
      <alignment horizontal="center" vertical="center"/>
    </xf>
    <xf numFmtId="0" fontId="25" fillId="5" borderId="8" xfId="0" applyFont="1" applyFill="1" applyBorder="1" applyAlignment="1">
      <alignment vertical="center"/>
    </xf>
    <xf numFmtId="164" fontId="25" fillId="5" borderId="8" xfId="1" applyFont="1" applyFill="1" applyBorder="1" applyAlignment="1">
      <alignment vertical="center"/>
    </xf>
    <xf numFmtId="164" fontId="25" fillId="5" borderId="10" xfId="1" applyFont="1" applyFill="1" applyBorder="1" applyAlignment="1">
      <alignment horizontal="center" vertical="center"/>
    </xf>
    <xf numFmtId="164" fontId="25" fillId="5" borderId="10" xfId="1" applyFont="1" applyFill="1" applyBorder="1" applyAlignment="1">
      <alignment horizontal="center" vertical="center" wrapText="1"/>
    </xf>
    <xf numFmtId="14" fontId="25" fillId="5" borderId="8" xfId="0" applyNumberFormat="1" applyFont="1" applyFill="1" applyBorder="1" applyAlignment="1">
      <alignment horizontal="center" vertical="center"/>
    </xf>
    <xf numFmtId="0" fontId="25" fillId="5" borderId="11" xfId="0" quotePrefix="1" applyFont="1" applyFill="1" applyBorder="1" applyAlignment="1">
      <alignment horizontal="center" vertical="center"/>
    </xf>
    <xf numFmtId="0" fontId="25" fillId="5" borderId="12" xfId="0" applyFont="1" applyFill="1" applyBorder="1" applyAlignment="1">
      <alignment vertical="center"/>
    </xf>
    <xf numFmtId="0" fontId="7" fillId="0" borderId="8" xfId="0" quotePrefix="1" applyFont="1" applyFill="1" applyBorder="1" applyAlignment="1">
      <alignment vertical="center"/>
    </xf>
    <xf numFmtId="164" fontId="7" fillId="0" borderId="8" xfId="0" applyNumberFormat="1" applyFont="1" applyFill="1" applyBorder="1" applyAlignment="1">
      <alignment vertical="center"/>
    </xf>
    <xf numFmtId="0" fontId="25" fillId="11" borderId="14" xfId="0" applyFont="1" applyFill="1" applyBorder="1" applyAlignment="1">
      <alignment vertical="center" wrapText="1"/>
    </xf>
    <xf numFmtId="0" fontId="25" fillId="11" borderId="14" xfId="0" applyFont="1" applyFill="1" applyBorder="1" applyAlignment="1">
      <alignment horizontal="center" vertical="center" wrapText="1"/>
    </xf>
    <xf numFmtId="0" fontId="25" fillId="11" borderId="14" xfId="0" applyFont="1" applyFill="1" applyBorder="1" applyAlignment="1">
      <alignment horizontal="center" vertical="center"/>
    </xf>
    <xf numFmtId="0" fontId="25" fillId="11" borderId="14" xfId="0" quotePrefix="1" applyFont="1" applyFill="1" applyBorder="1" applyAlignment="1">
      <alignment horizontal="center" vertical="center"/>
    </xf>
    <xf numFmtId="14" fontId="25" fillId="11" borderId="14" xfId="0" applyNumberFormat="1" applyFont="1" applyFill="1" applyBorder="1" applyAlignment="1">
      <alignment horizontal="center" vertical="center"/>
    </xf>
    <xf numFmtId="165" fontId="25" fillId="11" borderId="14" xfId="1" applyNumberFormat="1" applyFont="1" applyFill="1" applyBorder="1" applyAlignment="1">
      <alignment horizontal="center" vertical="center"/>
    </xf>
    <xf numFmtId="0" fontId="25" fillId="11" borderId="14" xfId="0" quotePrefix="1" applyFont="1" applyFill="1" applyBorder="1" applyAlignment="1">
      <alignment horizontal="center" wrapText="1"/>
    </xf>
    <xf numFmtId="0" fontId="25" fillId="11" borderId="14" xfId="0" quotePrefix="1" applyFont="1" applyFill="1" applyBorder="1" applyAlignment="1">
      <alignment horizontal="center" vertical="center" wrapText="1"/>
    </xf>
    <xf numFmtId="165" fontId="25" fillId="11" borderId="14" xfId="1" applyNumberFormat="1" applyFont="1" applyFill="1" applyBorder="1" applyAlignment="1">
      <alignment vertical="center"/>
    </xf>
    <xf numFmtId="165" fontId="26" fillId="11" borderId="14" xfId="1" applyNumberFormat="1" applyFont="1" applyFill="1" applyBorder="1" applyAlignment="1">
      <alignment horizontal="center" vertical="center"/>
    </xf>
    <xf numFmtId="0" fontId="25" fillId="11" borderId="14" xfId="0" applyFont="1" applyFill="1" applyBorder="1" applyAlignment="1">
      <alignment vertical="center"/>
    </xf>
    <xf numFmtId="164" fontId="25" fillId="11" borderId="14" xfId="1" applyFont="1" applyFill="1" applyBorder="1" applyAlignment="1">
      <alignment vertical="center"/>
    </xf>
    <xf numFmtId="164" fontId="25" fillId="11" borderId="14" xfId="1" applyFont="1" applyFill="1" applyBorder="1" applyAlignment="1">
      <alignment horizontal="center" vertical="center"/>
    </xf>
    <xf numFmtId="164" fontId="25" fillId="11" borderId="14" xfId="1" applyFont="1" applyFill="1" applyBorder="1" applyAlignment="1">
      <alignment horizontal="center" vertical="center" wrapText="1"/>
    </xf>
    <xf numFmtId="0" fontId="25" fillId="11" borderId="4" xfId="0" quotePrefix="1" applyFont="1" applyFill="1" applyBorder="1" applyAlignment="1">
      <alignment horizontal="center" vertical="center"/>
    </xf>
    <xf numFmtId="0" fontId="25" fillId="11" borderId="15" xfId="0" applyFont="1" applyFill="1" applyBorder="1" applyAlignment="1">
      <alignment vertical="center"/>
    </xf>
    <xf numFmtId="0" fontId="20" fillId="0" borderId="8" xfId="0" applyFont="1" applyFill="1" applyBorder="1"/>
    <xf numFmtId="0" fontId="20" fillId="0" borderId="9" xfId="0" applyFont="1" applyFill="1" applyBorder="1" applyAlignment="1">
      <alignment horizontal="center"/>
    </xf>
    <xf numFmtId="0" fontId="20" fillId="0" borderId="14" xfId="0" applyFont="1" applyFill="1" applyBorder="1" applyAlignment="1">
      <alignment horizontal="center"/>
    </xf>
    <xf numFmtId="164" fontId="7" fillId="0" borderId="8" xfId="1" applyFont="1" applyFill="1" applyBorder="1"/>
    <xf numFmtId="0" fontId="20" fillId="0" borderId="10" xfId="0" applyFont="1" applyFill="1" applyBorder="1" applyAlignment="1">
      <alignment horizontal="center"/>
    </xf>
    <xf numFmtId="0" fontId="7" fillId="13" borderId="8" xfId="0" applyFont="1" applyFill="1" applyBorder="1" applyAlignment="1">
      <alignment wrapText="1"/>
    </xf>
    <xf numFmtId="0" fontId="7" fillId="13" borderId="8" xfId="0" applyFont="1" applyFill="1" applyBorder="1"/>
    <xf numFmtId="0" fontId="7" fillId="13" borderId="8" xfId="0" applyFont="1" applyFill="1" applyBorder="1" applyAlignment="1">
      <alignment horizontal="center" vertical="center"/>
    </xf>
    <xf numFmtId="0" fontId="7" fillId="13" borderId="8" xfId="0" applyFont="1" applyFill="1" applyBorder="1" applyAlignment="1">
      <alignment horizontal="center"/>
    </xf>
    <xf numFmtId="0" fontId="20" fillId="13" borderId="8" xfId="0" applyFont="1" applyFill="1" applyBorder="1"/>
    <xf numFmtId="0" fontId="20" fillId="13" borderId="8" xfId="0" applyFont="1" applyFill="1" applyBorder="1" applyAlignment="1">
      <alignment horizontal="center"/>
    </xf>
    <xf numFmtId="164" fontId="7" fillId="13" borderId="8" xfId="1" applyFont="1" applyFill="1" applyBorder="1"/>
    <xf numFmtId="164" fontId="7" fillId="13" borderId="8" xfId="1" applyFont="1" applyFill="1" applyBorder="1" applyAlignment="1">
      <alignment vertical="center"/>
    </xf>
    <xf numFmtId="0" fontId="7" fillId="0" borderId="0" xfId="0" applyFont="1" applyFill="1" applyAlignment="1">
      <alignment vertical="center" wrapText="1"/>
    </xf>
    <xf numFmtId="0" fontId="7" fillId="15" borderId="8" xfId="0" applyFont="1" applyFill="1" applyBorder="1" applyAlignment="1">
      <alignment wrapText="1"/>
    </xf>
    <xf numFmtId="0" fontId="7" fillId="15" borderId="8" xfId="0" applyFont="1" applyFill="1" applyBorder="1"/>
    <xf numFmtId="0" fontId="7" fillId="15" borderId="8" xfId="0" applyFont="1" applyFill="1" applyBorder="1" applyAlignment="1">
      <alignment horizontal="center" vertical="center"/>
    </xf>
    <xf numFmtId="0" fontId="7" fillId="15" borderId="8" xfId="0" applyFont="1" applyFill="1" applyBorder="1" applyAlignment="1">
      <alignment horizontal="center"/>
    </xf>
    <xf numFmtId="0" fontId="20" fillId="15" borderId="8" xfId="0" applyFont="1" applyFill="1" applyBorder="1"/>
    <xf numFmtId="0" fontId="20" fillId="15" borderId="8" xfId="0" applyFont="1" applyFill="1" applyBorder="1" applyAlignment="1">
      <alignment horizontal="center"/>
    </xf>
    <xf numFmtId="164" fontId="7" fillId="15" borderId="8" xfId="1" applyFont="1" applyFill="1" applyBorder="1"/>
    <xf numFmtId="164" fontId="7" fillId="15" borderId="8" xfId="1" applyFont="1" applyFill="1" applyBorder="1" applyAlignment="1">
      <alignment vertical="center"/>
    </xf>
    <xf numFmtId="0" fontId="7" fillId="0" borderId="8" xfId="0" applyFont="1" applyFill="1" applyBorder="1" applyAlignment="1">
      <alignment wrapText="1"/>
    </xf>
    <xf numFmtId="0" fontId="25" fillId="12" borderId="10" xfId="0" applyFont="1" applyFill="1" applyBorder="1" applyAlignment="1">
      <alignment vertical="center" wrapText="1"/>
    </xf>
    <xf numFmtId="0" fontId="25" fillId="12" borderId="10" xfId="0" applyFont="1" applyFill="1" applyBorder="1" applyAlignment="1">
      <alignment horizontal="center" vertical="center" wrapText="1"/>
    </xf>
    <xf numFmtId="0" fontId="25" fillId="12" borderId="10" xfId="0" applyFont="1" applyFill="1" applyBorder="1" applyAlignment="1">
      <alignment horizontal="center" vertical="center"/>
    </xf>
    <xf numFmtId="0" fontId="25" fillId="12" borderId="10" xfId="0" quotePrefix="1" applyFont="1" applyFill="1" applyBorder="1" applyAlignment="1">
      <alignment horizontal="center" vertical="center"/>
    </xf>
    <xf numFmtId="14" fontId="25" fillId="12" borderId="10" xfId="0" applyNumberFormat="1" applyFont="1" applyFill="1" applyBorder="1" applyAlignment="1">
      <alignment horizontal="center" vertical="center"/>
    </xf>
    <xf numFmtId="165" fontId="25" fillId="12" borderId="10" xfId="1" applyNumberFormat="1" applyFont="1" applyFill="1" applyBorder="1" applyAlignment="1">
      <alignment horizontal="center" vertical="center"/>
    </xf>
    <xf numFmtId="0" fontId="25" fillId="12" borderId="10" xfId="0" quotePrefix="1" applyFont="1" applyFill="1" applyBorder="1" applyAlignment="1">
      <alignment horizontal="center" wrapText="1"/>
    </xf>
    <xf numFmtId="0" fontId="25" fillId="12" borderId="10" xfId="0" quotePrefix="1" applyFont="1" applyFill="1" applyBorder="1" applyAlignment="1">
      <alignment horizontal="center" vertical="center" wrapText="1"/>
    </xf>
    <xf numFmtId="165" fontId="25" fillId="12" borderId="10" xfId="1" applyNumberFormat="1" applyFont="1" applyFill="1" applyBorder="1" applyAlignment="1">
      <alignment vertical="center"/>
    </xf>
    <xf numFmtId="165" fontId="26" fillId="12" borderId="10" xfId="1" applyNumberFormat="1" applyFont="1" applyFill="1" applyBorder="1" applyAlignment="1">
      <alignment horizontal="center" vertical="center"/>
    </xf>
    <xf numFmtId="0" fontId="25" fillId="12" borderId="10" xfId="0" applyFont="1" applyFill="1" applyBorder="1" applyAlignment="1">
      <alignment vertical="center"/>
    </xf>
    <xf numFmtId="164" fontId="25" fillId="12" borderId="10" xfId="1" applyFont="1" applyFill="1" applyBorder="1" applyAlignment="1">
      <alignment vertical="center"/>
    </xf>
    <xf numFmtId="164" fontId="25" fillId="12" borderId="10" xfId="1" applyFont="1" applyFill="1" applyBorder="1" applyAlignment="1">
      <alignment horizontal="center" vertical="center"/>
    </xf>
    <xf numFmtId="164" fontId="25" fillId="12" borderId="10" xfId="1" applyFont="1" applyFill="1" applyBorder="1" applyAlignment="1">
      <alignment horizontal="center" vertical="center" wrapText="1"/>
    </xf>
    <xf numFmtId="0" fontId="25" fillId="12" borderId="5" xfId="0" quotePrefix="1" applyFont="1" applyFill="1" applyBorder="1" applyAlignment="1">
      <alignment horizontal="center" vertical="center"/>
    </xf>
    <xf numFmtId="0" fontId="25" fillId="12" borderId="7" xfId="0" applyFont="1" applyFill="1" applyBorder="1" applyAlignment="1">
      <alignment vertical="center"/>
    </xf>
    <xf numFmtId="0" fontId="25" fillId="13" borderId="8" xfId="0" applyFont="1" applyFill="1" applyBorder="1" applyAlignment="1">
      <alignment vertical="center" wrapText="1"/>
    </xf>
    <xf numFmtId="0" fontId="25" fillId="13" borderId="10" xfId="0" applyFont="1" applyFill="1" applyBorder="1" applyAlignment="1">
      <alignment horizontal="center" vertical="center" wrapText="1"/>
    </xf>
    <xf numFmtId="0" fontId="25" fillId="13" borderId="10" xfId="0" applyFont="1" applyFill="1" applyBorder="1" applyAlignment="1">
      <alignment vertical="center" wrapText="1"/>
    </xf>
    <xf numFmtId="0" fontId="25" fillId="13" borderId="10" xfId="0" applyFont="1" applyFill="1" applyBorder="1" applyAlignment="1">
      <alignment horizontal="center" vertical="center"/>
    </xf>
    <xf numFmtId="0" fontId="25" fillId="13" borderId="10" xfId="0" quotePrefix="1" applyFont="1" applyFill="1" applyBorder="1" applyAlignment="1">
      <alignment horizontal="center" vertical="center"/>
    </xf>
    <xf numFmtId="14" fontId="25" fillId="13" borderId="10" xfId="0" applyNumberFormat="1" applyFont="1" applyFill="1" applyBorder="1" applyAlignment="1">
      <alignment horizontal="center" vertical="center"/>
    </xf>
    <xf numFmtId="165" fontId="25" fillId="13" borderId="10" xfId="1" applyNumberFormat="1" applyFont="1" applyFill="1" applyBorder="1" applyAlignment="1">
      <alignment horizontal="center" vertical="center"/>
    </xf>
    <xf numFmtId="0" fontId="25" fillId="13" borderId="10" xfId="0" quotePrefix="1" applyFont="1" applyFill="1" applyBorder="1" applyAlignment="1">
      <alignment horizontal="center" vertical="center" wrapText="1"/>
    </xf>
    <xf numFmtId="165" fontId="25" fillId="13" borderId="8" xfId="1" applyNumberFormat="1" applyFont="1" applyFill="1" applyBorder="1" applyAlignment="1">
      <alignment vertical="center"/>
    </xf>
    <xf numFmtId="165" fontId="26" fillId="13" borderId="10" xfId="1" applyNumberFormat="1" applyFont="1" applyFill="1" applyBorder="1" applyAlignment="1">
      <alignment horizontal="center" vertical="center"/>
    </xf>
    <xf numFmtId="0" fontId="25" fillId="13" borderId="8" xfId="0" applyFont="1" applyFill="1" applyBorder="1" applyAlignment="1">
      <alignment vertical="center"/>
    </xf>
    <xf numFmtId="164" fontId="25" fillId="13" borderId="8" xfId="1" applyFont="1" applyFill="1" applyBorder="1" applyAlignment="1">
      <alignment vertical="center"/>
    </xf>
    <xf numFmtId="164" fontId="25" fillId="13" borderId="10" xfId="1" applyFont="1" applyFill="1" applyBorder="1" applyAlignment="1">
      <alignment horizontal="center" vertical="center"/>
    </xf>
    <xf numFmtId="164" fontId="25" fillId="13" borderId="10" xfId="1" applyFont="1" applyFill="1" applyBorder="1" applyAlignment="1">
      <alignment horizontal="center" vertical="center" wrapText="1"/>
    </xf>
    <xf numFmtId="14" fontId="25" fillId="13" borderId="8" xfId="0" applyNumberFormat="1" applyFont="1" applyFill="1" applyBorder="1" applyAlignment="1">
      <alignment horizontal="center" vertical="center"/>
    </xf>
    <xf numFmtId="0" fontId="25" fillId="13" borderId="11" xfId="0" quotePrefix="1" applyFont="1" applyFill="1" applyBorder="1" applyAlignment="1">
      <alignment horizontal="center" vertical="center"/>
    </xf>
    <xf numFmtId="0" fontId="25" fillId="13" borderId="12" xfId="0" applyFont="1" applyFill="1" applyBorder="1" applyAlignment="1">
      <alignment vertical="center"/>
    </xf>
    <xf numFmtId="0" fontId="25" fillId="14" borderId="8" xfId="0" applyFont="1" applyFill="1" applyBorder="1" applyAlignment="1">
      <alignment vertical="center" wrapText="1"/>
    </xf>
    <xf numFmtId="0" fontId="25" fillId="14" borderId="10" xfId="0" applyFont="1" applyFill="1" applyBorder="1" applyAlignment="1">
      <alignment horizontal="center" vertical="center" wrapText="1"/>
    </xf>
    <xf numFmtId="0" fontId="25" fillId="14" borderId="10" xfId="0" applyFont="1" applyFill="1" applyBorder="1" applyAlignment="1">
      <alignment vertical="center" wrapText="1"/>
    </xf>
    <xf numFmtId="0" fontId="25" fillId="14" borderId="10" xfId="0" applyFont="1" applyFill="1" applyBorder="1" applyAlignment="1">
      <alignment horizontal="center" vertical="center"/>
    </xf>
    <xf numFmtId="0" fontId="25" fillId="14" borderId="10" xfId="0" quotePrefix="1" applyFont="1" applyFill="1" applyBorder="1" applyAlignment="1">
      <alignment horizontal="center" vertical="center"/>
    </xf>
    <xf numFmtId="14" fontId="25" fillId="14" borderId="10" xfId="0" applyNumberFormat="1" applyFont="1" applyFill="1" applyBorder="1" applyAlignment="1">
      <alignment horizontal="center" vertical="center"/>
    </xf>
    <xf numFmtId="165" fontId="25" fillId="14" borderId="10" xfId="1" applyNumberFormat="1" applyFont="1" applyFill="1" applyBorder="1" applyAlignment="1">
      <alignment horizontal="center" vertical="center"/>
    </xf>
    <xf numFmtId="0" fontId="25" fillId="14" borderId="10" xfId="0" quotePrefix="1" applyFont="1" applyFill="1" applyBorder="1" applyAlignment="1">
      <alignment horizontal="center" vertical="center" wrapText="1"/>
    </xf>
    <xf numFmtId="165" fontId="25" fillId="14" borderId="8" xfId="1" applyNumberFormat="1" applyFont="1" applyFill="1" applyBorder="1" applyAlignment="1">
      <alignment vertical="center"/>
    </xf>
    <xf numFmtId="165" fontId="26" fillId="14" borderId="10" xfId="1" applyNumberFormat="1" applyFont="1" applyFill="1" applyBorder="1" applyAlignment="1">
      <alignment horizontal="center" vertical="center"/>
    </xf>
    <xf numFmtId="0" fontId="25" fillId="14" borderId="8" xfId="0" applyFont="1" applyFill="1" applyBorder="1" applyAlignment="1">
      <alignment vertical="center"/>
    </xf>
    <xf numFmtId="164" fontId="25" fillId="14" borderId="8" xfId="1" applyFont="1" applyFill="1" applyBorder="1" applyAlignment="1">
      <alignment vertical="center"/>
    </xf>
    <xf numFmtId="164" fontId="25" fillId="14" borderId="10" xfId="1" applyFont="1" applyFill="1" applyBorder="1" applyAlignment="1">
      <alignment horizontal="center" vertical="center"/>
    </xf>
    <xf numFmtId="164" fontId="25" fillId="14" borderId="10" xfId="1" applyFont="1" applyFill="1" applyBorder="1" applyAlignment="1">
      <alignment horizontal="center" vertical="center" wrapText="1"/>
    </xf>
    <xf numFmtId="14" fontId="25" fillId="14" borderId="8" xfId="0" applyNumberFormat="1" applyFont="1" applyFill="1" applyBorder="1" applyAlignment="1">
      <alignment horizontal="center" vertical="center"/>
    </xf>
    <xf numFmtId="0" fontId="25" fillId="14" borderId="11" xfId="0" quotePrefix="1" applyFont="1" applyFill="1" applyBorder="1" applyAlignment="1">
      <alignment horizontal="center" vertical="center"/>
    </xf>
    <xf numFmtId="0" fontId="25" fillId="14" borderId="12" xfId="0" applyFont="1" applyFill="1" applyBorder="1" applyAlignment="1">
      <alignment vertical="center"/>
    </xf>
    <xf numFmtId="14" fontId="7" fillId="0" borderId="10" xfId="0" quotePrefix="1" applyNumberFormat="1" applyFont="1" applyFill="1" applyBorder="1" applyAlignment="1">
      <alignment horizontal="center" vertical="center"/>
    </xf>
    <xf numFmtId="0" fontId="25" fillId="15" borderId="8" xfId="0" applyFont="1" applyFill="1" applyBorder="1" applyAlignment="1">
      <alignment vertical="center" wrapText="1"/>
    </xf>
    <xf numFmtId="0" fontId="25" fillId="15" borderId="10" xfId="0" applyFont="1" applyFill="1" applyBorder="1" applyAlignment="1">
      <alignment horizontal="center" vertical="center" wrapText="1"/>
    </xf>
    <xf numFmtId="0" fontId="25" fillId="15" borderId="10" xfId="0" applyFont="1" applyFill="1" applyBorder="1" applyAlignment="1">
      <alignment vertical="center" wrapText="1"/>
    </xf>
    <xf numFmtId="0" fontId="25" fillId="15" borderId="10" xfId="0" applyFont="1" applyFill="1" applyBorder="1" applyAlignment="1">
      <alignment horizontal="center" vertical="center"/>
    </xf>
    <xf numFmtId="0" fontId="25" fillId="15" borderId="10" xfId="0" quotePrefix="1" applyFont="1" applyFill="1" applyBorder="1" applyAlignment="1">
      <alignment horizontal="center" vertical="center"/>
    </xf>
    <xf numFmtId="14" fontId="25" fillId="15" borderId="10" xfId="0" applyNumberFormat="1" applyFont="1" applyFill="1" applyBorder="1" applyAlignment="1">
      <alignment horizontal="center" vertical="center"/>
    </xf>
    <xf numFmtId="165" fontId="25" fillId="15" borderId="10" xfId="1" applyNumberFormat="1" applyFont="1" applyFill="1" applyBorder="1" applyAlignment="1">
      <alignment horizontal="center" vertical="center"/>
    </xf>
    <xf numFmtId="0" fontId="25" fillId="15" borderId="10" xfId="0" quotePrefix="1" applyFont="1" applyFill="1" applyBorder="1" applyAlignment="1">
      <alignment horizontal="center" vertical="center" wrapText="1"/>
    </xf>
    <xf numFmtId="165" fontId="25" fillId="15" borderId="8" xfId="1" applyNumberFormat="1" applyFont="1" applyFill="1" applyBorder="1" applyAlignment="1">
      <alignment vertical="center"/>
    </xf>
    <xf numFmtId="165" fontId="26" fillId="15" borderId="10" xfId="1" applyNumberFormat="1" applyFont="1" applyFill="1" applyBorder="1" applyAlignment="1">
      <alignment horizontal="center" vertical="center"/>
    </xf>
    <xf numFmtId="0" fontId="25" fillId="15" borderId="8" xfId="0" applyFont="1" applyFill="1" applyBorder="1" applyAlignment="1">
      <alignment vertical="center"/>
    </xf>
    <xf numFmtId="164" fontId="25" fillId="15" borderId="8" xfId="1" applyFont="1" applyFill="1" applyBorder="1" applyAlignment="1">
      <alignment vertical="center"/>
    </xf>
    <xf numFmtId="164" fontId="25" fillId="15" borderId="10" xfId="1" applyFont="1" applyFill="1" applyBorder="1" applyAlignment="1">
      <alignment horizontal="center" vertical="center"/>
    </xf>
    <xf numFmtId="164" fontId="25" fillId="15" borderId="10" xfId="1" applyFont="1" applyFill="1" applyBorder="1" applyAlignment="1">
      <alignment horizontal="center" vertical="center" wrapText="1"/>
    </xf>
    <xf numFmtId="14" fontId="25" fillId="15" borderId="8" xfId="0" applyNumberFormat="1" applyFont="1" applyFill="1" applyBorder="1" applyAlignment="1">
      <alignment horizontal="center" vertical="center"/>
    </xf>
    <xf numFmtId="0" fontId="25" fillId="15" borderId="11" xfId="0" quotePrefix="1" applyFont="1" applyFill="1" applyBorder="1" applyAlignment="1">
      <alignment horizontal="center" vertical="center"/>
    </xf>
    <xf numFmtId="0" fontId="25" fillId="15" borderId="12" xfId="0" applyFont="1" applyFill="1" applyBorder="1" applyAlignment="1">
      <alignment vertical="center"/>
    </xf>
    <xf numFmtId="0" fontId="7" fillId="16" borderId="8" xfId="0" applyFont="1" applyFill="1" applyBorder="1" applyAlignment="1">
      <alignment vertical="center" wrapText="1"/>
    </xf>
    <xf numFmtId="0" fontId="7" fillId="16" borderId="10" xfId="0" applyFont="1" applyFill="1" applyBorder="1" applyAlignment="1">
      <alignment horizontal="center" vertical="center" wrapText="1"/>
    </xf>
    <xf numFmtId="0" fontId="7" fillId="16" borderId="10" xfId="0" applyFont="1" applyFill="1" applyBorder="1" applyAlignment="1">
      <alignment vertical="center" wrapText="1"/>
    </xf>
    <xf numFmtId="0" fontId="7" fillId="16" borderId="10" xfId="0" applyFont="1" applyFill="1" applyBorder="1" applyAlignment="1">
      <alignment horizontal="center" vertical="center"/>
    </xf>
    <xf numFmtId="0" fontId="7" fillId="16" borderId="10" xfId="0" quotePrefix="1" applyFont="1" applyFill="1" applyBorder="1" applyAlignment="1">
      <alignment horizontal="center" vertical="center"/>
    </xf>
    <xf numFmtId="14" fontId="7" fillId="16" borderId="10" xfId="0" applyNumberFormat="1" applyFont="1" applyFill="1" applyBorder="1" applyAlignment="1">
      <alignment horizontal="center" vertical="center"/>
    </xf>
    <xf numFmtId="165" fontId="7" fillId="16" borderId="10" xfId="1" applyNumberFormat="1" applyFont="1" applyFill="1" applyBorder="1" applyAlignment="1">
      <alignment horizontal="center" vertical="center"/>
    </xf>
    <xf numFmtId="0" fontId="7" fillId="16" borderId="10" xfId="0" quotePrefix="1" applyFont="1" applyFill="1" applyBorder="1" applyAlignment="1">
      <alignment horizontal="center" vertical="center" wrapText="1"/>
    </xf>
    <xf numFmtId="165" fontId="7" fillId="16" borderId="8" xfId="1" applyNumberFormat="1" applyFont="1" applyFill="1" applyBorder="1" applyAlignment="1">
      <alignment vertical="center"/>
    </xf>
    <xf numFmtId="165" fontId="20" fillId="16" borderId="10" xfId="1" applyNumberFormat="1" applyFont="1" applyFill="1" applyBorder="1" applyAlignment="1">
      <alignment horizontal="center" vertical="center"/>
    </xf>
    <xf numFmtId="0" fontId="7" fillId="16" borderId="8" xfId="0" applyFont="1" applyFill="1" applyBorder="1" applyAlignment="1">
      <alignment vertical="center"/>
    </xf>
    <xf numFmtId="164" fontId="7" fillId="16" borderId="8" xfId="1" applyFont="1" applyFill="1" applyBorder="1" applyAlignment="1">
      <alignment vertical="center"/>
    </xf>
    <xf numFmtId="164" fontId="7" fillId="16" borderId="10" xfId="1" applyFont="1" applyFill="1" applyBorder="1" applyAlignment="1">
      <alignment horizontal="center" vertical="center"/>
    </xf>
    <xf numFmtId="164" fontId="7" fillId="16" borderId="10" xfId="1" applyFont="1" applyFill="1" applyBorder="1" applyAlignment="1">
      <alignment horizontal="center" vertical="center" wrapText="1"/>
    </xf>
    <xf numFmtId="14" fontId="7" fillId="16" borderId="8" xfId="0" applyNumberFormat="1" applyFont="1" applyFill="1" applyBorder="1" applyAlignment="1">
      <alignment horizontal="center" vertical="center"/>
    </xf>
    <xf numFmtId="0" fontId="7" fillId="16" borderId="11" xfId="0" quotePrefix="1" applyFont="1" applyFill="1" applyBorder="1" applyAlignment="1">
      <alignment horizontal="center" vertical="center"/>
    </xf>
    <xf numFmtId="0" fontId="7" fillId="16" borderId="12" xfId="0" applyFont="1" applyFill="1" applyBorder="1" applyAlignment="1">
      <alignment vertical="center"/>
    </xf>
    <xf numFmtId="0" fontId="7" fillId="5" borderId="8" xfId="0" applyFont="1" applyFill="1" applyBorder="1"/>
    <xf numFmtId="164" fontId="7" fillId="5" borderId="8" xfId="1" applyFont="1" applyFill="1" applyBorder="1"/>
    <xf numFmtId="164" fontId="7" fillId="5" borderId="8" xfId="1" applyFont="1" applyFill="1" applyBorder="1" applyAlignment="1">
      <alignment horizontal="center" vertical="center"/>
    </xf>
    <xf numFmtId="164" fontId="7" fillId="5" borderId="8" xfId="1" applyFont="1" applyFill="1" applyBorder="1" applyAlignment="1">
      <alignment horizontal="center"/>
    </xf>
    <xf numFmtId="49" fontId="7" fillId="5" borderId="8" xfId="1" applyNumberFormat="1" applyFont="1" applyFill="1" applyBorder="1" applyAlignment="1">
      <alignment horizontal="center" vertical="center"/>
    </xf>
    <xf numFmtId="0" fontId="7" fillId="5" borderId="8" xfId="0" applyFont="1" applyFill="1" applyBorder="1" applyAlignment="1">
      <alignment horizontal="center" vertical="center"/>
    </xf>
    <xf numFmtId="0" fontId="7" fillId="5" borderId="8" xfId="0" applyFont="1" applyFill="1" applyBorder="1" applyAlignment="1">
      <alignment horizontal="center"/>
    </xf>
    <xf numFmtId="0" fontId="20" fillId="5" borderId="8" xfId="0" applyFont="1" applyFill="1" applyBorder="1"/>
    <xf numFmtId="0" fontId="20" fillId="5" borderId="8" xfId="0" applyFont="1" applyFill="1" applyBorder="1" applyAlignment="1">
      <alignment horizontal="center"/>
    </xf>
    <xf numFmtId="164" fontId="7" fillId="5" borderId="8" xfId="1" applyFont="1" applyFill="1" applyBorder="1" applyAlignment="1">
      <alignment vertical="center"/>
    </xf>
    <xf numFmtId="0" fontId="7" fillId="0" borderId="8" xfId="0" applyFont="1" applyFill="1" applyBorder="1" applyAlignment="1">
      <alignment horizontal="left" vertical="center" wrapText="1"/>
    </xf>
    <xf numFmtId="0" fontId="7" fillId="14" borderId="8" xfId="0" applyFont="1" applyFill="1" applyBorder="1"/>
    <xf numFmtId="0" fontId="7" fillId="14" borderId="8" xfId="0" applyFont="1" applyFill="1" applyBorder="1" applyAlignment="1">
      <alignment vertical="center"/>
    </xf>
    <xf numFmtId="0" fontId="7" fillId="14" borderId="8" xfId="0" applyFont="1" applyFill="1" applyBorder="1" applyAlignment="1">
      <alignment horizontal="center" vertical="center"/>
    </xf>
    <xf numFmtId="164" fontId="7" fillId="14" borderId="8" xfId="1" applyFont="1" applyFill="1" applyBorder="1" applyAlignment="1">
      <alignment vertical="center"/>
    </xf>
    <xf numFmtId="0" fontId="7" fillId="14" borderId="8" xfId="0" applyFont="1" applyFill="1" applyBorder="1" applyAlignment="1">
      <alignment horizontal="center"/>
    </xf>
    <xf numFmtId="164" fontId="7" fillId="14" borderId="8" xfId="1" applyFont="1" applyFill="1" applyBorder="1"/>
    <xf numFmtId="0" fontId="20" fillId="14" borderId="8" xfId="0" applyFont="1" applyFill="1" applyBorder="1"/>
    <xf numFmtId="0" fontId="20" fillId="14" borderId="8" xfId="0" applyFont="1" applyFill="1" applyBorder="1" applyAlignment="1">
      <alignment horizontal="center"/>
    </xf>
    <xf numFmtId="0" fontId="7" fillId="0" borderId="8" xfId="0" applyFont="1" applyFill="1" applyBorder="1" applyAlignment="1">
      <alignment horizontal="left" vertical="center"/>
    </xf>
    <xf numFmtId="164" fontId="7" fillId="0" borderId="8" xfId="1" quotePrefix="1" applyFont="1" applyFill="1" applyBorder="1" applyAlignment="1">
      <alignment horizontal="left" vertical="center"/>
    </xf>
    <xf numFmtId="14" fontId="7" fillId="0" borderId="8" xfId="1" applyNumberFormat="1" applyFont="1" applyFill="1" applyBorder="1" applyAlignment="1">
      <alignment horizontal="left" vertical="center"/>
    </xf>
    <xf numFmtId="164" fontId="7" fillId="0" borderId="8" xfId="1" applyFont="1" applyFill="1" applyBorder="1" applyAlignment="1">
      <alignment horizontal="left" vertical="center"/>
    </xf>
    <xf numFmtId="0" fontId="20" fillId="0" borderId="8" xfId="0" applyFont="1" applyFill="1" applyBorder="1" applyAlignment="1">
      <alignment horizontal="left" vertical="center"/>
    </xf>
    <xf numFmtId="164" fontId="7" fillId="0" borderId="8" xfId="0" applyNumberFormat="1" applyFont="1" applyFill="1" applyBorder="1" applyAlignment="1">
      <alignment horizontal="center" vertical="center"/>
    </xf>
    <xf numFmtId="0" fontId="7" fillId="0" borderId="8" xfId="0" quotePrefix="1" applyFont="1" applyFill="1" applyBorder="1" applyAlignment="1">
      <alignment horizontal="left" vertical="center"/>
    </xf>
    <xf numFmtId="0" fontId="7" fillId="0" borderId="0" xfId="0" applyFont="1" applyFill="1" applyAlignment="1">
      <alignment horizontal="left" vertical="center"/>
    </xf>
    <xf numFmtId="0" fontId="7" fillId="22" borderId="8" xfId="0" applyFont="1" applyFill="1" applyBorder="1"/>
    <xf numFmtId="0" fontId="7" fillId="22" borderId="8" xfId="0" applyFont="1" applyFill="1" applyBorder="1" applyAlignment="1">
      <alignment vertical="center"/>
    </xf>
    <xf numFmtId="0" fontId="7" fillId="22" borderId="8" xfId="0" applyFont="1" applyFill="1" applyBorder="1" applyAlignment="1">
      <alignment horizontal="center" vertical="center"/>
    </xf>
    <xf numFmtId="164" fontId="7" fillId="22" borderId="8" xfId="1" applyFont="1" applyFill="1" applyBorder="1" applyAlignment="1">
      <alignment vertical="center"/>
    </xf>
    <xf numFmtId="0" fontId="7" fillId="22" borderId="8" xfId="0" applyFont="1" applyFill="1" applyBorder="1" applyAlignment="1">
      <alignment horizontal="center"/>
    </xf>
    <xf numFmtId="164" fontId="7" fillId="22" borderId="8" xfId="1" applyFont="1" applyFill="1" applyBorder="1"/>
    <xf numFmtId="0" fontId="20" fillId="22" borderId="8" xfId="0" applyFont="1" applyFill="1" applyBorder="1"/>
    <xf numFmtId="0" fontId="20" fillId="22" borderId="8" xfId="0" applyFont="1" applyFill="1" applyBorder="1" applyAlignment="1">
      <alignment horizontal="center"/>
    </xf>
    <xf numFmtId="0" fontId="20" fillId="0" borderId="8" xfId="0" applyFont="1" applyFill="1" applyBorder="1" applyAlignment="1">
      <alignment horizontal="center"/>
    </xf>
    <xf numFmtId="0" fontId="7" fillId="23" borderId="8" xfId="0" applyFont="1" applyFill="1" applyBorder="1"/>
    <xf numFmtId="0" fontId="7" fillId="23" borderId="8" xfId="0" applyFont="1" applyFill="1" applyBorder="1" applyAlignment="1">
      <alignment vertical="center"/>
    </xf>
    <xf numFmtId="0" fontId="7" fillId="23" borderId="8" xfId="0" applyFont="1" applyFill="1" applyBorder="1" applyAlignment="1">
      <alignment horizontal="center" vertical="center"/>
    </xf>
    <xf numFmtId="164" fontId="7" fillId="23" borderId="8" xfId="1" applyFont="1" applyFill="1" applyBorder="1" applyAlignment="1">
      <alignment vertical="center"/>
    </xf>
    <xf numFmtId="0" fontId="7" fillId="23" borderId="8" xfId="0" applyFont="1" applyFill="1" applyBorder="1" applyAlignment="1">
      <alignment horizontal="center"/>
    </xf>
    <xf numFmtId="164" fontId="7" fillId="23" borderId="8" xfId="1" applyFont="1" applyFill="1" applyBorder="1"/>
    <xf numFmtId="0" fontId="20" fillId="23" borderId="8" xfId="0" applyFont="1" applyFill="1" applyBorder="1"/>
    <xf numFmtId="0" fontId="20" fillId="23" borderId="8" xfId="0" applyFont="1" applyFill="1" applyBorder="1" applyAlignment="1">
      <alignment horizontal="center"/>
    </xf>
    <xf numFmtId="0" fontId="7" fillId="20" borderId="8" xfId="0" applyFont="1" applyFill="1" applyBorder="1"/>
    <xf numFmtId="0" fontId="7" fillId="20" borderId="8" xfId="0" applyFont="1" applyFill="1" applyBorder="1" applyAlignment="1">
      <alignment horizontal="center" vertical="center"/>
    </xf>
    <xf numFmtId="164" fontId="7" fillId="20" borderId="8" xfId="1" applyFont="1" applyFill="1" applyBorder="1" applyAlignment="1">
      <alignment vertical="center"/>
    </xf>
    <xf numFmtId="0" fontId="7" fillId="20" borderId="8" xfId="0" applyFont="1" applyFill="1" applyBorder="1" applyAlignment="1">
      <alignment horizontal="center"/>
    </xf>
    <xf numFmtId="164" fontId="7" fillId="20" borderId="8" xfId="1" applyFont="1" applyFill="1" applyBorder="1"/>
    <xf numFmtId="0" fontId="20" fillId="20" borderId="8" xfId="0" applyFont="1" applyFill="1" applyBorder="1"/>
    <xf numFmtId="0" fontId="20" fillId="20" borderId="8" xfId="0" applyFont="1" applyFill="1" applyBorder="1" applyAlignment="1">
      <alignment horizontal="center"/>
    </xf>
    <xf numFmtId="14" fontId="7" fillId="0" borderId="8" xfId="0" applyNumberFormat="1" applyFont="1" applyFill="1" applyBorder="1" applyAlignment="1">
      <alignment horizontal="left" vertical="center"/>
    </xf>
    <xf numFmtId="164" fontId="7" fillId="4" borderId="8" xfId="1" applyFont="1" applyFill="1" applyBorder="1" applyAlignment="1">
      <alignment horizontal="left" vertical="center"/>
    </xf>
    <xf numFmtId="0" fontId="7" fillId="15" borderId="8" xfId="0" applyFont="1" applyFill="1" applyBorder="1" applyAlignment="1">
      <alignment horizontal="left" vertical="center"/>
    </xf>
    <xf numFmtId="164" fontId="7" fillId="15" borderId="8" xfId="1" applyFont="1" applyFill="1" applyBorder="1" applyAlignment="1">
      <alignment horizontal="left" vertical="center"/>
    </xf>
    <xf numFmtId="0" fontId="20" fillId="15" borderId="8" xfId="0" applyFont="1" applyFill="1" applyBorder="1" applyAlignment="1">
      <alignment horizontal="left" vertical="center"/>
    </xf>
    <xf numFmtId="0" fontId="20" fillId="15" borderId="8" xfId="0" applyFont="1" applyFill="1" applyBorder="1" applyAlignment="1">
      <alignment horizontal="center" vertical="center"/>
    </xf>
    <xf numFmtId="0" fontId="7" fillId="14" borderId="8" xfId="0" applyFont="1" applyFill="1" applyBorder="1" applyAlignment="1">
      <alignment horizontal="left" vertical="center"/>
    </xf>
    <xf numFmtId="164" fontId="7" fillId="14" borderId="8" xfId="1" applyFont="1" applyFill="1" applyBorder="1" applyAlignment="1">
      <alignment horizontal="left" vertical="center"/>
    </xf>
    <xf numFmtId="0" fontId="20" fillId="14" borderId="8" xfId="0" applyFont="1" applyFill="1" applyBorder="1" applyAlignment="1">
      <alignment horizontal="left" vertical="center"/>
    </xf>
    <xf numFmtId="0" fontId="20" fillId="14" borderId="8" xfId="0" applyFont="1" applyFill="1" applyBorder="1" applyAlignment="1">
      <alignment horizontal="center" vertical="center"/>
    </xf>
    <xf numFmtId="0" fontId="7" fillId="11" borderId="9" xfId="0" applyFont="1" applyFill="1" applyBorder="1" applyAlignment="1">
      <alignment horizontal="left" vertical="center"/>
    </xf>
    <xf numFmtId="0" fontId="7" fillId="11" borderId="8" xfId="0" applyFont="1" applyFill="1" applyBorder="1" applyAlignment="1">
      <alignment horizontal="left" vertical="center"/>
    </xf>
    <xf numFmtId="164" fontId="7" fillId="11" borderId="8" xfId="1" applyFont="1" applyFill="1" applyBorder="1" applyAlignment="1">
      <alignment horizontal="left" vertical="center"/>
    </xf>
    <xf numFmtId="0" fontId="7" fillId="11" borderId="9" xfId="0" applyFont="1" applyFill="1" applyBorder="1" applyAlignment="1">
      <alignment horizontal="center" vertical="center"/>
    </xf>
    <xf numFmtId="164" fontId="7" fillId="11" borderId="9" xfId="1" applyFont="1" applyFill="1" applyBorder="1" applyAlignment="1">
      <alignment horizontal="left" vertical="center"/>
    </xf>
    <xf numFmtId="0" fontId="20" fillId="11" borderId="8" xfId="0" applyFont="1" applyFill="1" applyBorder="1" applyAlignment="1">
      <alignment horizontal="left" vertical="center"/>
    </xf>
    <xf numFmtId="0" fontId="20" fillId="11" borderId="8" xfId="0" applyFont="1" applyFill="1" applyBorder="1" applyAlignment="1">
      <alignment horizontal="center" vertical="center"/>
    </xf>
    <xf numFmtId="164" fontId="7" fillId="0" borderId="9" xfId="1" applyFont="1" applyFill="1" applyBorder="1" applyAlignment="1">
      <alignment horizontal="left" vertical="center"/>
    </xf>
    <xf numFmtId="164" fontId="21" fillId="0" borderId="9" xfId="1" applyFont="1" applyFill="1" applyBorder="1" applyAlignment="1">
      <alignment horizontal="left" vertical="center"/>
    </xf>
    <xf numFmtId="164" fontId="7" fillId="0" borderId="8" xfId="0" applyNumberFormat="1" applyFont="1" applyFill="1" applyBorder="1" applyAlignment="1">
      <alignment horizontal="left" vertical="center"/>
    </xf>
    <xf numFmtId="0" fontId="7" fillId="5" borderId="8" xfId="0" applyFont="1" applyFill="1" applyBorder="1" applyAlignment="1">
      <alignment horizontal="left" vertical="center"/>
    </xf>
    <xf numFmtId="0" fontId="7" fillId="5" borderId="8" xfId="0" applyFont="1" applyFill="1" applyBorder="1" applyAlignment="1">
      <alignment horizontal="left" vertical="center" wrapText="1"/>
    </xf>
    <xf numFmtId="164" fontId="21" fillId="0" borderId="8" xfId="0" applyNumberFormat="1" applyFont="1" applyFill="1" applyBorder="1" applyAlignment="1">
      <alignment horizontal="left" vertical="center"/>
    </xf>
    <xf numFmtId="14" fontId="21" fillId="0" borderId="8" xfId="0" applyNumberFormat="1" applyFont="1" applyFill="1" applyBorder="1" applyAlignment="1">
      <alignment horizontal="center" vertical="center"/>
    </xf>
    <xf numFmtId="164" fontId="20" fillId="0" borderId="8" xfId="0" applyNumberFormat="1" applyFont="1" applyFill="1" applyBorder="1" applyAlignment="1">
      <alignment horizontal="left" vertical="center"/>
    </xf>
    <xf numFmtId="0" fontId="7" fillId="25" borderId="9" xfId="0" applyFont="1" applyFill="1" applyBorder="1" applyAlignment="1">
      <alignment horizontal="left" vertical="center"/>
    </xf>
    <xf numFmtId="0" fontId="7" fillId="25" borderId="8" xfId="0" applyFont="1" applyFill="1" applyBorder="1" applyAlignment="1">
      <alignment horizontal="left" vertical="center"/>
    </xf>
    <xf numFmtId="0" fontId="7" fillId="25" borderId="8" xfId="0" applyFont="1" applyFill="1" applyBorder="1" applyAlignment="1">
      <alignment horizontal="center" vertical="center"/>
    </xf>
    <xf numFmtId="164" fontId="7" fillId="25" borderId="8" xfId="1" applyFont="1" applyFill="1" applyBorder="1" applyAlignment="1">
      <alignment horizontal="left" vertical="center"/>
    </xf>
    <xf numFmtId="0" fontId="7" fillId="25" borderId="9" xfId="0" applyFont="1" applyFill="1" applyBorder="1" applyAlignment="1">
      <alignment horizontal="center" vertical="center"/>
    </xf>
    <xf numFmtId="164" fontId="7" fillId="25" borderId="9" xfId="1" applyFont="1" applyFill="1" applyBorder="1" applyAlignment="1">
      <alignment horizontal="left" vertical="center"/>
    </xf>
    <xf numFmtId="0" fontId="20" fillId="25" borderId="8" xfId="0" applyFont="1" applyFill="1" applyBorder="1" applyAlignment="1">
      <alignment horizontal="left" vertical="center"/>
    </xf>
    <xf numFmtId="0" fontId="20" fillId="25" borderId="8" xfId="0" applyFont="1" applyFill="1" applyBorder="1" applyAlignment="1">
      <alignment horizontal="center" vertical="center"/>
    </xf>
    <xf numFmtId="49" fontId="7" fillId="0" borderId="8" xfId="0" applyNumberFormat="1" applyFont="1" applyFill="1" applyBorder="1" applyAlignment="1">
      <alignment horizontal="center" vertical="center"/>
    </xf>
    <xf numFmtId="0" fontId="7" fillId="26" borderId="9" xfId="0" applyFont="1" applyFill="1" applyBorder="1" applyAlignment="1">
      <alignment horizontal="left" vertical="center"/>
    </xf>
    <xf numFmtId="0" fontId="7" fillId="26" borderId="8" xfId="0" applyFont="1" applyFill="1" applyBorder="1" applyAlignment="1">
      <alignment horizontal="left" vertical="center"/>
    </xf>
    <xf numFmtId="0" fontId="7" fillId="26" borderId="8" xfId="0" applyFont="1" applyFill="1" applyBorder="1" applyAlignment="1">
      <alignment horizontal="center" vertical="center"/>
    </xf>
    <xf numFmtId="164" fontId="7" fillId="26" borderId="8" xfId="1" applyFont="1" applyFill="1" applyBorder="1" applyAlignment="1">
      <alignment horizontal="left" vertical="center"/>
    </xf>
    <xf numFmtId="0" fontId="7" fillId="26" borderId="9" xfId="0" applyFont="1" applyFill="1" applyBorder="1" applyAlignment="1">
      <alignment horizontal="center" vertical="center"/>
    </xf>
    <xf numFmtId="0" fontId="7" fillId="26" borderId="8" xfId="0" applyFont="1" applyFill="1" applyBorder="1" applyAlignment="1">
      <alignment horizontal="center"/>
    </xf>
    <xf numFmtId="164" fontId="7" fillId="26" borderId="9" xfId="1" applyFont="1" applyFill="1" applyBorder="1" applyAlignment="1">
      <alignment horizontal="left" vertical="center"/>
    </xf>
    <xf numFmtId="0" fontId="20" fillId="26" borderId="8" xfId="0" applyFont="1" applyFill="1" applyBorder="1" applyAlignment="1">
      <alignment horizontal="left" vertical="center"/>
    </xf>
    <xf numFmtId="0" fontId="20" fillId="26" borderId="8" xfId="0" applyFont="1" applyFill="1" applyBorder="1" applyAlignment="1">
      <alignment horizontal="center" vertical="center"/>
    </xf>
    <xf numFmtId="0" fontId="7" fillId="27" borderId="9" xfId="0" applyFont="1" applyFill="1" applyBorder="1" applyAlignment="1">
      <alignment horizontal="left" vertical="center"/>
    </xf>
    <xf numFmtId="0" fontId="7" fillId="27" borderId="8" xfId="0" applyFont="1" applyFill="1" applyBorder="1" applyAlignment="1">
      <alignment horizontal="left" vertical="center"/>
    </xf>
    <xf numFmtId="0" fontId="7" fillId="27" borderId="8" xfId="0" applyFont="1" applyFill="1" applyBorder="1" applyAlignment="1">
      <alignment horizontal="center" vertical="center"/>
    </xf>
    <xf numFmtId="164" fontId="7" fillId="27" borderId="8" xfId="1" applyFont="1" applyFill="1" applyBorder="1" applyAlignment="1">
      <alignment horizontal="left" vertical="center"/>
    </xf>
    <xf numFmtId="0" fontId="7" fillId="27" borderId="9" xfId="0" applyFont="1" applyFill="1" applyBorder="1" applyAlignment="1">
      <alignment horizontal="center" vertical="center"/>
    </xf>
    <xf numFmtId="164" fontId="7" fillId="27" borderId="9" xfId="1" applyFont="1" applyFill="1" applyBorder="1" applyAlignment="1">
      <alignment horizontal="left" vertical="center"/>
    </xf>
    <xf numFmtId="0" fontId="20" fillId="27" borderId="8" xfId="0" applyFont="1" applyFill="1" applyBorder="1" applyAlignment="1">
      <alignment horizontal="left" vertical="center"/>
    </xf>
    <xf numFmtId="0" fontId="20" fillId="27" borderId="8" xfId="0" applyFont="1" applyFill="1" applyBorder="1" applyAlignment="1">
      <alignment horizontal="center" vertical="center"/>
    </xf>
    <xf numFmtId="166" fontId="7" fillId="0" borderId="8" xfId="0" applyNumberFormat="1" applyFont="1" applyFill="1" applyBorder="1" applyAlignment="1">
      <alignment horizontal="left" vertical="center"/>
    </xf>
    <xf numFmtId="0" fontId="7" fillId="15" borderId="10" xfId="0" applyFont="1" applyFill="1" applyBorder="1" applyAlignment="1">
      <alignment horizontal="center" vertical="center" wrapText="1"/>
    </xf>
    <xf numFmtId="0" fontId="7" fillId="15" borderId="10" xfId="0" applyFont="1" applyFill="1" applyBorder="1" applyAlignment="1">
      <alignment horizontal="center" vertical="center"/>
    </xf>
    <xf numFmtId="0" fontId="7" fillId="15" borderId="8" xfId="0" applyFont="1" applyFill="1" applyBorder="1" applyAlignment="1">
      <alignment horizontal="left" vertical="center" wrapText="1"/>
    </xf>
    <xf numFmtId="0" fontId="7" fillId="15" borderId="8" xfId="0" quotePrefix="1" applyFont="1" applyFill="1" applyBorder="1" applyAlignment="1">
      <alignment horizontal="left" vertical="center"/>
    </xf>
    <xf numFmtId="0" fontId="7" fillId="15" borderId="8" xfId="0" quotePrefix="1" applyFont="1" applyFill="1" applyBorder="1" applyAlignment="1">
      <alignment horizontal="center" vertical="center"/>
    </xf>
    <xf numFmtId="14" fontId="7" fillId="15" borderId="8" xfId="0" applyNumberFormat="1" applyFont="1" applyFill="1" applyBorder="1" applyAlignment="1">
      <alignment horizontal="left" vertical="center"/>
    </xf>
    <xf numFmtId="49" fontId="7" fillId="15" borderId="8" xfId="0" applyNumberFormat="1" applyFont="1" applyFill="1" applyBorder="1" applyAlignment="1">
      <alignment horizontal="center" vertical="center"/>
    </xf>
    <xf numFmtId="164" fontId="7" fillId="15" borderId="10" xfId="1" applyFont="1" applyFill="1" applyBorder="1" applyAlignment="1">
      <alignment horizontal="center" vertical="center"/>
    </xf>
    <xf numFmtId="0" fontId="7" fillId="5" borderId="10" xfId="0" applyFont="1" applyFill="1" applyBorder="1" applyAlignment="1">
      <alignment horizontal="center" vertical="center"/>
    </xf>
    <xf numFmtId="0" fontId="7" fillId="5" borderId="8" xfId="0" quotePrefix="1" applyFont="1" applyFill="1" applyBorder="1" applyAlignment="1">
      <alignment horizontal="left" vertical="center"/>
    </xf>
    <xf numFmtId="0" fontId="7" fillId="5" borderId="8" xfId="0" quotePrefix="1" applyFont="1" applyFill="1" applyBorder="1" applyAlignment="1">
      <alignment horizontal="center" vertical="center"/>
    </xf>
    <xf numFmtId="14" fontId="7" fillId="5" borderId="8" xfId="0" applyNumberFormat="1" applyFont="1" applyFill="1" applyBorder="1" applyAlignment="1">
      <alignment horizontal="left" vertical="center"/>
    </xf>
    <xf numFmtId="164" fontId="7" fillId="5" borderId="8" xfId="1" applyFont="1" applyFill="1" applyBorder="1" applyAlignment="1">
      <alignment horizontal="left" vertical="center"/>
    </xf>
    <xf numFmtId="49" fontId="7" fillId="5" borderId="8" xfId="0" applyNumberFormat="1" applyFont="1" applyFill="1" applyBorder="1" applyAlignment="1">
      <alignment horizontal="center" vertical="center"/>
    </xf>
    <xf numFmtId="164" fontId="7" fillId="5" borderId="10" xfId="1" applyFont="1" applyFill="1" applyBorder="1" applyAlignment="1">
      <alignment horizontal="center" vertical="center"/>
    </xf>
    <xf numFmtId="0" fontId="20" fillId="5" borderId="8" xfId="0" applyFont="1" applyFill="1" applyBorder="1" applyAlignment="1">
      <alignment horizontal="left" vertical="center"/>
    </xf>
    <xf numFmtId="0" fontId="20" fillId="5" borderId="8" xfId="0" applyFont="1" applyFill="1" applyBorder="1" applyAlignment="1">
      <alignment horizontal="center" vertical="center"/>
    </xf>
    <xf numFmtId="0" fontId="7" fillId="2" borderId="8" xfId="0" applyFont="1" applyFill="1" applyBorder="1" applyAlignment="1">
      <alignment horizontal="left" vertical="center" wrapText="1"/>
    </xf>
    <xf numFmtId="0" fontId="7" fillId="2" borderId="8" xfId="0" quotePrefix="1" applyFont="1" applyFill="1" applyBorder="1" applyAlignment="1">
      <alignment horizontal="left" vertical="center"/>
    </xf>
    <xf numFmtId="14" fontId="7" fillId="2" borderId="8" xfId="0" applyNumberFormat="1" applyFont="1" applyFill="1" applyBorder="1" applyAlignment="1">
      <alignment horizontal="left" vertical="center"/>
    </xf>
    <xf numFmtId="164" fontId="7" fillId="2" borderId="8" xfId="1" applyFont="1" applyFill="1" applyBorder="1" applyAlignment="1">
      <alignment horizontal="left" vertical="center"/>
    </xf>
    <xf numFmtId="0" fontId="7" fillId="2" borderId="8" xfId="0" applyFont="1" applyFill="1" applyBorder="1" applyAlignment="1">
      <alignment horizontal="center" vertical="center"/>
    </xf>
    <xf numFmtId="49" fontId="7" fillId="2" borderId="8" xfId="0" applyNumberFormat="1" applyFont="1" applyFill="1" applyBorder="1" applyAlignment="1">
      <alignment horizontal="center" vertical="center"/>
    </xf>
    <xf numFmtId="0" fontId="20" fillId="2" borderId="8" xfId="0" applyFont="1" applyFill="1" applyBorder="1" applyAlignment="1">
      <alignment horizontal="left" vertical="center"/>
    </xf>
    <xf numFmtId="0" fontId="20" fillId="2" borderId="8" xfId="0" applyFont="1" applyFill="1" applyBorder="1" applyAlignment="1">
      <alignment horizontal="center" vertical="center"/>
    </xf>
    <xf numFmtId="0" fontId="7" fillId="2" borderId="8" xfId="0" applyFont="1" applyFill="1" applyBorder="1" applyAlignment="1">
      <alignment horizontal="left" vertical="center"/>
    </xf>
    <xf numFmtId="0" fontId="7" fillId="17" borderId="10" xfId="0" applyFont="1" applyFill="1" applyBorder="1" applyAlignment="1">
      <alignment horizontal="center" vertical="center" wrapText="1"/>
    </xf>
    <xf numFmtId="0" fontId="7" fillId="17" borderId="10" xfId="0" applyFont="1" applyFill="1" applyBorder="1" applyAlignment="1">
      <alignment horizontal="center" vertical="center"/>
    </xf>
    <xf numFmtId="0" fontId="7" fillId="17" borderId="8" xfId="0" applyFont="1" applyFill="1" applyBorder="1" applyAlignment="1">
      <alignment horizontal="left" vertical="center" wrapText="1"/>
    </xf>
    <xf numFmtId="0" fontId="7" fillId="17" borderId="8" xfId="0" quotePrefix="1" applyFont="1" applyFill="1" applyBorder="1" applyAlignment="1">
      <alignment horizontal="left" vertical="center"/>
    </xf>
    <xf numFmtId="14" fontId="7" fillId="17" borderId="8" xfId="0" applyNumberFormat="1" applyFont="1" applyFill="1" applyBorder="1" applyAlignment="1">
      <alignment horizontal="left" vertical="center"/>
    </xf>
    <xf numFmtId="164" fontId="7" fillId="17" borderId="8" xfId="1" applyFont="1" applyFill="1" applyBorder="1" applyAlignment="1">
      <alignment horizontal="left" vertical="center"/>
    </xf>
    <xf numFmtId="49" fontId="7" fillId="17" borderId="8" xfId="0" applyNumberFormat="1" applyFont="1" applyFill="1" applyBorder="1" applyAlignment="1">
      <alignment horizontal="center" vertical="center"/>
    </xf>
    <xf numFmtId="164" fontId="7" fillId="17" borderId="10" xfId="1" applyFont="1" applyFill="1" applyBorder="1" applyAlignment="1">
      <alignment horizontal="center" vertical="center"/>
    </xf>
    <xf numFmtId="0" fontId="20" fillId="17" borderId="8" xfId="0" applyFont="1" applyFill="1" applyBorder="1" applyAlignment="1">
      <alignment horizontal="left" vertical="center"/>
    </xf>
    <xf numFmtId="0" fontId="20" fillId="17" borderId="8" xfId="0" applyFont="1" applyFill="1" applyBorder="1" applyAlignment="1">
      <alignment horizontal="center" vertical="center"/>
    </xf>
    <xf numFmtId="0" fontId="7" fillId="17" borderId="8" xfId="0" applyFont="1" applyFill="1" applyBorder="1" applyAlignment="1">
      <alignment horizontal="left" vertical="center"/>
    </xf>
    <xf numFmtId="0" fontId="7" fillId="28" borderId="10" xfId="0" applyFont="1" applyFill="1" applyBorder="1" applyAlignment="1">
      <alignment horizontal="center" vertical="center" wrapText="1"/>
    </xf>
    <xf numFmtId="0" fontId="7" fillId="28" borderId="10" xfId="0" applyFont="1" applyFill="1" applyBorder="1" applyAlignment="1">
      <alignment horizontal="center" vertical="center"/>
    </xf>
    <xf numFmtId="0" fontId="7" fillId="28" borderId="8" xfId="0" applyFont="1" applyFill="1" applyBorder="1" applyAlignment="1">
      <alignment horizontal="left" vertical="center" wrapText="1"/>
    </xf>
    <xf numFmtId="0" fontId="7" fillId="28" borderId="8" xfId="0" quotePrefix="1" applyFont="1" applyFill="1" applyBorder="1" applyAlignment="1">
      <alignment horizontal="left" vertical="center"/>
    </xf>
    <xf numFmtId="0" fontId="7" fillId="28" borderId="8" xfId="0" quotePrefix="1" applyFont="1" applyFill="1" applyBorder="1" applyAlignment="1">
      <alignment horizontal="center" vertical="center"/>
    </xf>
    <xf numFmtId="14" fontId="7" fillId="28" borderId="8" xfId="0" applyNumberFormat="1" applyFont="1" applyFill="1" applyBorder="1" applyAlignment="1">
      <alignment horizontal="left" vertical="center"/>
    </xf>
    <xf numFmtId="164" fontId="7" fillId="28" borderId="8" xfId="1" applyFont="1" applyFill="1" applyBorder="1" applyAlignment="1">
      <alignment horizontal="left" vertical="center"/>
    </xf>
    <xf numFmtId="0" fontId="7" fillId="28" borderId="8" xfId="0" applyFont="1" applyFill="1" applyBorder="1" applyAlignment="1">
      <alignment horizontal="center" vertical="center"/>
    </xf>
    <xf numFmtId="49" fontId="7" fillId="28" borderId="8" xfId="0" applyNumberFormat="1" applyFont="1" applyFill="1" applyBorder="1" applyAlignment="1">
      <alignment horizontal="center" vertical="center"/>
    </xf>
    <xf numFmtId="164" fontId="7" fillId="28" borderId="10" xfId="1" applyFont="1" applyFill="1" applyBorder="1" applyAlignment="1">
      <alignment horizontal="center" vertical="center"/>
    </xf>
    <xf numFmtId="0" fontId="20" fillId="28" borderId="8" xfId="0" applyFont="1" applyFill="1" applyBorder="1" applyAlignment="1">
      <alignment horizontal="left" vertical="center"/>
    </xf>
    <xf numFmtId="0" fontId="20" fillId="28" borderId="8" xfId="0" applyFont="1" applyFill="1" applyBorder="1" applyAlignment="1">
      <alignment horizontal="center" vertical="center"/>
    </xf>
    <xf numFmtId="0" fontId="7" fillId="28" borderId="8" xfId="0" applyFont="1" applyFill="1" applyBorder="1" applyAlignment="1">
      <alignment horizontal="left" vertical="center"/>
    </xf>
    <xf numFmtId="0" fontId="7" fillId="21" borderId="8" xfId="0" applyFont="1" applyFill="1" applyBorder="1" applyAlignment="1">
      <alignment horizontal="center" vertical="center" wrapText="1"/>
    </xf>
    <xf numFmtId="0" fontId="7" fillId="21" borderId="8" xfId="0" applyFont="1" applyFill="1" applyBorder="1" applyAlignment="1">
      <alignment horizontal="center" vertical="center"/>
    </xf>
    <xf numFmtId="0" fontId="7" fillId="21" borderId="8" xfId="0" applyFont="1" applyFill="1" applyBorder="1" applyAlignment="1">
      <alignment horizontal="left" vertical="center" wrapText="1"/>
    </xf>
    <xf numFmtId="0" fontId="7" fillId="21" borderId="8" xfId="0" quotePrefix="1" applyFont="1" applyFill="1" applyBorder="1" applyAlignment="1">
      <alignment horizontal="left" vertical="center"/>
    </xf>
    <xf numFmtId="0" fontId="7" fillId="21" borderId="8" xfId="0" quotePrefix="1" applyFont="1" applyFill="1" applyBorder="1" applyAlignment="1">
      <alignment horizontal="center" vertical="center"/>
    </xf>
    <xf numFmtId="14" fontId="7" fillId="21" borderId="8" xfId="0" applyNumberFormat="1" applyFont="1" applyFill="1" applyBorder="1" applyAlignment="1">
      <alignment horizontal="left" vertical="center"/>
    </xf>
    <xf numFmtId="164" fontId="7" fillId="21" borderId="8" xfId="1" applyFont="1" applyFill="1" applyBorder="1" applyAlignment="1">
      <alignment horizontal="left" vertical="center"/>
    </xf>
    <xf numFmtId="49" fontId="7" fillId="21" borderId="8" xfId="0" applyNumberFormat="1" applyFont="1" applyFill="1" applyBorder="1" applyAlignment="1">
      <alignment horizontal="center" vertical="center"/>
    </xf>
    <xf numFmtId="164" fontId="7" fillId="21" borderId="8" xfId="1" applyFont="1" applyFill="1" applyBorder="1" applyAlignment="1">
      <alignment horizontal="center" vertical="center"/>
    </xf>
    <xf numFmtId="0" fontId="20" fillId="21" borderId="8" xfId="0" applyFont="1" applyFill="1" applyBorder="1" applyAlignment="1">
      <alignment horizontal="left" vertical="center"/>
    </xf>
    <xf numFmtId="0" fontId="20" fillId="21" borderId="8" xfId="0" applyFont="1" applyFill="1" applyBorder="1" applyAlignment="1">
      <alignment horizontal="center" vertical="center"/>
    </xf>
    <xf numFmtId="0" fontId="7" fillId="21" borderId="8" xfId="0" applyFont="1" applyFill="1" applyBorder="1" applyAlignment="1">
      <alignment horizontal="left" vertical="center"/>
    </xf>
    <xf numFmtId="0" fontId="7" fillId="22" borderId="8" xfId="0" applyFont="1" applyFill="1" applyBorder="1" applyAlignment="1">
      <alignment horizontal="center" vertical="center" wrapText="1"/>
    </xf>
    <xf numFmtId="0" fontId="7" fillId="22" borderId="8" xfId="0" applyFont="1" applyFill="1" applyBorder="1" applyAlignment="1">
      <alignment horizontal="left" vertical="center" wrapText="1"/>
    </xf>
    <xf numFmtId="0" fontId="7" fillId="22" borderId="10" xfId="0" applyFont="1" applyFill="1" applyBorder="1" applyAlignment="1">
      <alignment horizontal="center" vertical="center" wrapText="1"/>
    </xf>
    <xf numFmtId="0" fontId="7" fillId="22" borderId="8" xfId="0" quotePrefix="1" applyFont="1" applyFill="1" applyBorder="1" applyAlignment="1">
      <alignment horizontal="left" vertical="center"/>
    </xf>
    <xf numFmtId="0" fontId="7" fillId="22" borderId="8" xfId="0" quotePrefix="1" applyFont="1" applyFill="1" applyBorder="1" applyAlignment="1">
      <alignment horizontal="center" vertical="center"/>
    </xf>
    <xf numFmtId="14" fontId="7" fillId="22" borderId="8" xfId="0" applyNumberFormat="1" applyFont="1" applyFill="1" applyBorder="1" applyAlignment="1">
      <alignment horizontal="left" vertical="center"/>
    </xf>
    <xf numFmtId="164" fontId="7" fillId="22" borderId="8" xfId="1" applyFont="1" applyFill="1" applyBorder="1" applyAlignment="1">
      <alignment horizontal="left" vertical="center"/>
    </xf>
    <xf numFmtId="49" fontId="7" fillId="22" borderId="8" xfId="0" applyNumberFormat="1" applyFont="1" applyFill="1" applyBorder="1" applyAlignment="1">
      <alignment horizontal="center" vertical="center"/>
    </xf>
    <xf numFmtId="164" fontId="7" fillId="22" borderId="8" xfId="1" applyFont="1" applyFill="1" applyBorder="1" applyAlignment="1">
      <alignment horizontal="center" vertical="center"/>
    </xf>
    <xf numFmtId="0" fontId="20" fillId="22" borderId="8" xfId="0" applyFont="1" applyFill="1" applyBorder="1" applyAlignment="1">
      <alignment horizontal="left" vertical="center"/>
    </xf>
    <xf numFmtId="0" fontId="20" fillId="22" borderId="8" xfId="0" applyFont="1" applyFill="1" applyBorder="1" applyAlignment="1">
      <alignment horizontal="center" vertical="center"/>
    </xf>
    <xf numFmtId="0" fontId="7" fillId="22" borderId="8" xfId="0" applyFont="1" applyFill="1" applyBorder="1" applyAlignment="1">
      <alignment horizontal="left" vertical="center"/>
    </xf>
    <xf numFmtId="0" fontId="7" fillId="27" borderId="8" xfId="0" applyFont="1" applyFill="1" applyBorder="1" applyAlignment="1">
      <alignment horizontal="center" vertical="center" wrapText="1"/>
    </xf>
    <xf numFmtId="0" fontId="7" fillId="27" borderId="8" xfId="0" applyFont="1" applyFill="1" applyBorder="1" applyAlignment="1">
      <alignment horizontal="left" vertical="center" wrapText="1"/>
    </xf>
    <xf numFmtId="0" fontId="7" fillId="27" borderId="8" xfId="0" quotePrefix="1" applyFont="1" applyFill="1" applyBorder="1" applyAlignment="1">
      <alignment horizontal="left" vertical="center"/>
    </xf>
    <xf numFmtId="0" fontId="7" fillId="27" borderId="8" xfId="0" quotePrefix="1" applyFont="1" applyFill="1" applyBorder="1" applyAlignment="1">
      <alignment horizontal="center" vertical="center"/>
    </xf>
    <xf numFmtId="14" fontId="7" fillId="27" borderId="8" xfId="0" applyNumberFormat="1" applyFont="1" applyFill="1" applyBorder="1" applyAlignment="1">
      <alignment horizontal="left" vertical="center"/>
    </xf>
    <xf numFmtId="49" fontId="7" fillId="27" borderId="8" xfId="0" applyNumberFormat="1" applyFont="1" applyFill="1" applyBorder="1" applyAlignment="1">
      <alignment horizontal="center" vertical="center"/>
    </xf>
    <xf numFmtId="164" fontId="7" fillId="27" borderId="8" xfId="1" applyFont="1" applyFill="1" applyBorder="1" applyAlignment="1">
      <alignment horizontal="center" vertical="center"/>
    </xf>
    <xf numFmtId="14" fontId="7" fillId="0" borderId="8" xfId="0" quotePrefix="1" applyNumberFormat="1" applyFont="1" applyFill="1" applyBorder="1" applyAlignment="1">
      <alignment horizontal="center" vertical="center"/>
    </xf>
    <xf numFmtId="0" fontId="20" fillId="0" borderId="9" xfId="0" applyFont="1" applyFill="1" applyBorder="1" applyAlignment="1">
      <alignment horizontal="center" vertical="center"/>
    </xf>
    <xf numFmtId="0" fontId="7" fillId="0" borderId="8" xfId="0" quotePrefix="1" applyFont="1" applyFill="1" applyBorder="1"/>
    <xf numFmtId="0" fontId="20" fillId="0" borderId="10" xfId="0" applyFont="1" applyFill="1" applyBorder="1" applyAlignment="1">
      <alignment horizontal="center" vertical="center"/>
    </xf>
    <xf numFmtId="0" fontId="7" fillId="8" borderId="8" xfId="0" applyFont="1" applyFill="1" applyBorder="1"/>
    <xf numFmtId="164" fontId="7" fillId="8" borderId="8" xfId="1" applyFont="1" applyFill="1" applyBorder="1"/>
    <xf numFmtId="0" fontId="7" fillId="8" borderId="8" xfId="0" applyFont="1" applyFill="1" applyBorder="1" applyAlignment="1">
      <alignment horizontal="center"/>
    </xf>
    <xf numFmtId="49" fontId="7" fillId="8" borderId="8" xfId="0" applyNumberFormat="1" applyFont="1" applyFill="1" applyBorder="1" applyAlignment="1">
      <alignment horizontal="center" vertical="center"/>
    </xf>
    <xf numFmtId="0" fontId="20" fillId="8" borderId="8" xfId="0" applyFont="1" applyFill="1" applyBorder="1" applyAlignment="1">
      <alignment horizontal="center" vertical="center"/>
    </xf>
    <xf numFmtId="0" fontId="7" fillId="3" borderId="8" xfId="0" applyFont="1" applyFill="1" applyBorder="1"/>
    <xf numFmtId="0" fontId="7" fillId="3" borderId="8" xfId="0" applyFont="1" applyFill="1" applyBorder="1" applyAlignment="1">
      <alignment horizontal="center" vertical="center"/>
    </xf>
    <xf numFmtId="164" fontId="7" fillId="3" borderId="8" xfId="1" applyFont="1" applyFill="1" applyBorder="1"/>
    <xf numFmtId="0" fontId="7" fillId="3" borderId="8" xfId="0" applyFont="1" applyFill="1" applyBorder="1" applyAlignment="1">
      <alignment horizontal="center"/>
    </xf>
    <xf numFmtId="49" fontId="7" fillId="3" borderId="8" xfId="0" applyNumberFormat="1" applyFont="1" applyFill="1" applyBorder="1" applyAlignment="1">
      <alignment horizontal="center" vertical="center"/>
    </xf>
    <xf numFmtId="0" fontId="20" fillId="3" borderId="8" xfId="0" applyFont="1" applyFill="1" applyBorder="1" applyAlignment="1">
      <alignment horizontal="center" vertical="center"/>
    </xf>
    <xf numFmtId="164" fontId="7" fillId="0" borderId="8" xfId="0" applyNumberFormat="1" applyFont="1" applyFill="1" applyBorder="1"/>
    <xf numFmtId="0" fontId="7" fillId="29" borderId="9" xfId="0" applyFont="1" applyFill="1" applyBorder="1"/>
    <xf numFmtId="0" fontId="7" fillId="29" borderId="14" xfId="0" applyFont="1" applyFill="1" applyBorder="1"/>
    <xf numFmtId="0" fontId="7" fillId="29" borderId="8" xfId="0" applyFont="1" applyFill="1" applyBorder="1"/>
    <xf numFmtId="0" fontId="7" fillId="29" borderId="8" xfId="0" applyFont="1" applyFill="1" applyBorder="1" applyAlignment="1">
      <alignment horizontal="center" vertical="center"/>
    </xf>
    <xf numFmtId="164" fontId="7" fillId="29" borderId="8" xfId="1" applyFont="1" applyFill="1" applyBorder="1"/>
    <xf numFmtId="0" fontId="7" fillId="29" borderId="9" xfId="0" applyFont="1" applyFill="1" applyBorder="1" applyAlignment="1">
      <alignment horizontal="center"/>
    </xf>
    <xf numFmtId="49" fontId="7" fillId="29" borderId="8" xfId="0" applyNumberFormat="1" applyFont="1" applyFill="1" applyBorder="1" applyAlignment="1">
      <alignment horizontal="center" vertical="center"/>
    </xf>
    <xf numFmtId="0" fontId="7" fillId="29" borderId="9" xfId="0" applyFont="1" applyFill="1" applyBorder="1" applyAlignment="1">
      <alignment horizontal="center" vertical="center"/>
    </xf>
    <xf numFmtId="0" fontId="20" fillId="29" borderId="8" xfId="0" applyFont="1" applyFill="1" applyBorder="1" applyAlignment="1">
      <alignment horizontal="center" vertical="center"/>
    </xf>
    <xf numFmtId="164" fontId="7" fillId="29" borderId="8" xfId="1" applyFont="1" applyFill="1" applyBorder="1" applyAlignment="1">
      <alignment vertical="center"/>
    </xf>
    <xf numFmtId="164" fontId="20" fillId="0" borderId="8" xfId="0" applyNumberFormat="1" applyFont="1" applyFill="1" applyBorder="1" applyAlignment="1">
      <alignment horizontal="center" vertical="center"/>
    </xf>
    <xf numFmtId="0" fontId="7" fillId="21" borderId="8" xfId="0" applyFont="1" applyFill="1" applyBorder="1"/>
    <xf numFmtId="164" fontId="7" fillId="21" borderId="8" xfId="1" applyFont="1" applyFill="1" applyBorder="1"/>
    <xf numFmtId="0" fontId="7" fillId="21" borderId="8" xfId="0" applyFont="1" applyFill="1" applyBorder="1" applyAlignment="1">
      <alignment horizontal="center"/>
    </xf>
    <xf numFmtId="164" fontId="7" fillId="21" borderId="8" xfId="1" applyFont="1" applyFill="1" applyBorder="1" applyAlignment="1">
      <alignment vertical="center"/>
    </xf>
    <xf numFmtId="0" fontId="7" fillId="23" borderId="8" xfId="0" applyFont="1" applyFill="1" applyBorder="1" applyAlignment="1">
      <alignment horizontal="center" vertical="center" wrapText="1"/>
    </xf>
    <xf numFmtId="0" fontId="7" fillId="23" borderId="8" xfId="0" applyFont="1" applyFill="1" applyBorder="1" applyAlignment="1">
      <alignment horizontal="left" vertical="center" wrapText="1"/>
    </xf>
    <xf numFmtId="0" fontId="7" fillId="23" borderId="8" xfId="0" quotePrefix="1" applyFont="1" applyFill="1" applyBorder="1" applyAlignment="1">
      <alignment horizontal="left" vertical="center"/>
    </xf>
    <xf numFmtId="0" fontId="7" fillId="23" borderId="8" xfId="0" quotePrefix="1" applyFont="1" applyFill="1" applyBorder="1" applyAlignment="1">
      <alignment horizontal="center" vertical="center"/>
    </xf>
    <xf numFmtId="14" fontId="7" fillId="23" borderId="8" xfId="0" applyNumberFormat="1" applyFont="1" applyFill="1" applyBorder="1" applyAlignment="1">
      <alignment horizontal="center" vertical="center"/>
    </xf>
    <xf numFmtId="164" fontId="7" fillId="23" borderId="8" xfId="1" applyFont="1" applyFill="1" applyBorder="1" applyAlignment="1">
      <alignment horizontal="left" vertical="center"/>
    </xf>
    <xf numFmtId="49" fontId="7" fillId="23" borderId="8" xfId="0" applyNumberFormat="1" applyFont="1" applyFill="1" applyBorder="1" applyAlignment="1">
      <alignment horizontal="center" vertical="center"/>
    </xf>
    <xf numFmtId="164" fontId="7" fillId="23" borderId="8" xfId="1" applyFont="1" applyFill="1" applyBorder="1" applyAlignment="1">
      <alignment horizontal="center" vertical="center"/>
    </xf>
    <xf numFmtId="0" fontId="20" fillId="23" borderId="8" xfId="0" applyFont="1" applyFill="1" applyBorder="1" applyAlignment="1">
      <alignment horizontal="left" vertical="center"/>
    </xf>
    <xf numFmtId="0" fontId="20" fillId="23" borderId="8" xfId="0" applyFont="1" applyFill="1" applyBorder="1" applyAlignment="1">
      <alignment horizontal="center" vertical="center"/>
    </xf>
    <xf numFmtId="0" fontId="7" fillId="23" borderId="8" xfId="0" applyFont="1" applyFill="1" applyBorder="1" applyAlignment="1">
      <alignment horizontal="left" vertical="center"/>
    </xf>
    <xf numFmtId="0" fontId="7" fillId="28" borderId="8" xfId="0" applyFont="1" applyFill="1" applyBorder="1" applyAlignment="1">
      <alignment horizontal="center" vertical="center" wrapText="1"/>
    </xf>
    <xf numFmtId="14" fontId="7" fillId="28" borderId="8" xfId="0" applyNumberFormat="1" applyFont="1" applyFill="1" applyBorder="1" applyAlignment="1">
      <alignment horizontal="center" vertical="center"/>
    </xf>
    <xf numFmtId="164" fontId="7" fillId="28" borderId="8" xfId="1" applyFont="1" applyFill="1" applyBorder="1" applyAlignment="1">
      <alignment horizontal="center" vertical="center"/>
    </xf>
    <xf numFmtId="14" fontId="7" fillId="22" borderId="8" xfId="0" applyNumberFormat="1" applyFont="1" applyFill="1" applyBorder="1" applyAlignment="1">
      <alignment horizontal="center" vertical="center"/>
    </xf>
    <xf numFmtId="0" fontId="7" fillId="14" borderId="8" xfId="0" applyFont="1" applyFill="1" applyBorder="1" applyAlignment="1">
      <alignment horizontal="center" vertical="center" wrapText="1"/>
    </xf>
    <xf numFmtId="0" fontId="7" fillId="14" borderId="8" xfId="0" applyFont="1" applyFill="1" applyBorder="1" applyAlignment="1">
      <alignment horizontal="left" vertical="center" wrapText="1"/>
    </xf>
    <xf numFmtId="0" fontId="7" fillId="14" borderId="8" xfId="0" quotePrefix="1" applyFont="1" applyFill="1" applyBorder="1" applyAlignment="1">
      <alignment horizontal="left" vertical="center"/>
    </xf>
    <xf numFmtId="0" fontId="7" fillId="14" borderId="8" xfId="0" quotePrefix="1" applyFont="1" applyFill="1" applyBorder="1" applyAlignment="1">
      <alignment horizontal="center" vertical="center"/>
    </xf>
    <xf numFmtId="14" fontId="7" fillId="14" borderId="8" xfId="0" applyNumberFormat="1" applyFont="1" applyFill="1" applyBorder="1" applyAlignment="1">
      <alignment horizontal="left" vertical="center"/>
    </xf>
    <xf numFmtId="14" fontId="7" fillId="14" borderId="8" xfId="0" applyNumberFormat="1" applyFont="1" applyFill="1" applyBorder="1" applyAlignment="1">
      <alignment horizontal="center" vertical="center"/>
    </xf>
    <xf numFmtId="49" fontId="7" fillId="14" borderId="8" xfId="0" applyNumberFormat="1" applyFont="1" applyFill="1" applyBorder="1" applyAlignment="1">
      <alignment horizontal="center" vertical="center"/>
    </xf>
    <xf numFmtId="164" fontId="7" fillId="14" borderId="8" xfId="1" applyFont="1" applyFill="1" applyBorder="1" applyAlignment="1">
      <alignment horizontal="center" vertical="center"/>
    </xf>
    <xf numFmtId="0" fontId="7" fillId="14" borderId="8" xfId="0" applyFont="1" applyFill="1" applyBorder="1" applyAlignment="1">
      <alignment vertical="center" wrapText="1"/>
    </xf>
    <xf numFmtId="0" fontId="7" fillId="5" borderId="8"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12" xfId="0" applyFont="1" applyFill="1" applyBorder="1" applyAlignment="1">
      <alignment horizontal="center" vertical="center"/>
    </xf>
    <xf numFmtId="14" fontId="7" fillId="5" borderId="8" xfId="0" applyNumberFormat="1" applyFont="1" applyFill="1" applyBorder="1" applyAlignment="1">
      <alignment horizontal="center" vertical="center"/>
    </xf>
    <xf numFmtId="0" fontId="7" fillId="5" borderId="8" xfId="0" applyFont="1" applyFill="1" applyBorder="1" applyAlignment="1">
      <alignment vertical="center" wrapText="1"/>
    </xf>
    <xf numFmtId="0" fontId="7" fillId="15" borderId="8"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2" xfId="0" applyFont="1" applyFill="1" applyBorder="1" applyAlignment="1">
      <alignment horizontal="center" vertical="center"/>
    </xf>
    <xf numFmtId="14" fontId="7" fillId="15" borderId="8" xfId="0" applyNumberFormat="1" applyFont="1" applyFill="1" applyBorder="1" applyAlignment="1">
      <alignment horizontal="center" vertical="center"/>
    </xf>
    <xf numFmtId="164" fontId="7" fillId="15" borderId="8" xfId="1" applyFont="1" applyFill="1" applyBorder="1" applyAlignment="1">
      <alignment horizontal="center" vertical="center"/>
    </xf>
    <xf numFmtId="0" fontId="7" fillId="0" borderId="12" xfId="0" applyFont="1" applyFill="1" applyBorder="1" applyAlignment="1">
      <alignment horizontal="center" vertical="center"/>
    </xf>
    <xf numFmtId="0" fontId="7" fillId="14" borderId="12" xfId="0" applyFont="1" applyFill="1" applyBorder="1" applyAlignment="1">
      <alignment horizontal="center" vertical="center"/>
    </xf>
    <xf numFmtId="0" fontId="7" fillId="22" borderId="12" xfId="0" applyFont="1" applyFill="1" applyBorder="1" applyAlignment="1">
      <alignment horizontal="center" vertical="center"/>
    </xf>
    <xf numFmtId="0" fontId="7" fillId="23" borderId="12" xfId="0" applyFont="1" applyFill="1" applyBorder="1" applyAlignment="1">
      <alignment horizontal="center" vertical="center"/>
    </xf>
    <xf numFmtId="14" fontId="7" fillId="23" borderId="8" xfId="0" applyNumberFormat="1" applyFont="1" applyFill="1" applyBorder="1" applyAlignment="1">
      <alignment horizontal="left" vertical="center"/>
    </xf>
    <xf numFmtId="0" fontId="7" fillId="23" borderId="8" xfId="0" applyFont="1" applyFill="1" applyBorder="1" applyAlignment="1">
      <alignment vertical="center" wrapText="1"/>
    </xf>
    <xf numFmtId="0" fontId="21" fillId="5" borderId="8" xfId="0" applyFont="1" applyFill="1" applyBorder="1" applyAlignment="1">
      <alignment horizontal="center" vertical="center" wrapText="1"/>
    </xf>
    <xf numFmtId="0" fontId="21" fillId="15" borderId="8" xfId="0" applyFont="1" applyFill="1" applyBorder="1"/>
    <xf numFmtId="0" fontId="7" fillId="12" borderId="8" xfId="0" applyFont="1" applyFill="1" applyBorder="1" applyAlignment="1">
      <alignment vertical="center"/>
    </xf>
    <xf numFmtId="0" fontId="7" fillId="12" borderId="8" xfId="0" applyFont="1" applyFill="1" applyBorder="1" applyAlignment="1">
      <alignment horizontal="center" vertical="center"/>
    </xf>
    <xf numFmtId="164" fontId="7" fillId="12" borderId="8" xfId="1" applyFont="1" applyFill="1" applyBorder="1" applyAlignment="1">
      <alignment vertical="center"/>
    </xf>
    <xf numFmtId="49" fontId="7" fillId="12" borderId="8" xfId="0" applyNumberFormat="1" applyFont="1" applyFill="1" applyBorder="1" applyAlignment="1">
      <alignment horizontal="center" vertical="center"/>
    </xf>
    <xf numFmtId="0" fontId="20" fillId="12" borderId="8" xfId="0" applyFont="1" applyFill="1" applyBorder="1" applyAlignment="1">
      <alignment vertical="center"/>
    </xf>
    <xf numFmtId="0" fontId="20" fillId="12" borderId="8" xfId="0" applyFont="1" applyFill="1" applyBorder="1" applyAlignment="1">
      <alignment horizontal="center" vertical="center"/>
    </xf>
    <xf numFmtId="0" fontId="7" fillId="4" borderId="9" xfId="0" applyFont="1" applyFill="1" applyBorder="1" applyAlignment="1">
      <alignment vertical="center"/>
    </xf>
    <xf numFmtId="0" fontId="7" fillId="4" borderId="8" xfId="0" applyFont="1" applyFill="1" applyBorder="1" applyAlignment="1">
      <alignment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49" fontId="7" fillId="4" borderId="8" xfId="0" applyNumberFormat="1" applyFont="1" applyFill="1" applyBorder="1" applyAlignment="1">
      <alignment horizontal="center" vertical="center"/>
    </xf>
    <xf numFmtId="0" fontId="20" fillId="4" borderId="8" xfId="0" applyFont="1" applyFill="1" applyBorder="1" applyAlignment="1">
      <alignment vertical="center"/>
    </xf>
    <xf numFmtId="0" fontId="20" fillId="4" borderId="8" xfId="0" applyFont="1" applyFill="1" applyBorder="1" applyAlignment="1">
      <alignment horizontal="center" vertical="center"/>
    </xf>
    <xf numFmtId="0" fontId="7" fillId="13" borderId="8" xfId="0" applyFont="1" applyFill="1" applyBorder="1" applyAlignment="1">
      <alignment vertical="center"/>
    </xf>
    <xf numFmtId="49" fontId="7" fillId="13" borderId="8" xfId="0" applyNumberFormat="1" applyFont="1" applyFill="1" applyBorder="1" applyAlignment="1">
      <alignment horizontal="center" vertical="center"/>
    </xf>
    <xf numFmtId="0" fontId="20" fillId="13" borderId="8" xfId="0" applyFont="1" applyFill="1" applyBorder="1" applyAlignment="1">
      <alignment vertical="center"/>
    </xf>
    <xf numFmtId="0" fontId="20" fillId="13" borderId="8" xfId="0" applyFont="1" applyFill="1" applyBorder="1" applyAlignment="1">
      <alignment horizontal="center" vertical="center"/>
    </xf>
    <xf numFmtId="0" fontId="7" fillId="15" borderId="8" xfId="0" applyFont="1" applyFill="1" applyBorder="1" applyAlignment="1">
      <alignment vertical="center"/>
    </xf>
    <xf numFmtId="0" fontId="20" fillId="15" borderId="8" xfId="0" applyFont="1" applyFill="1" applyBorder="1" applyAlignment="1">
      <alignment vertical="center"/>
    </xf>
    <xf numFmtId="0" fontId="20" fillId="22" borderId="8" xfId="0" applyFont="1" applyFill="1" applyBorder="1" applyAlignment="1">
      <alignment vertical="center"/>
    </xf>
    <xf numFmtId="0" fontId="7" fillId="26" borderId="8" xfId="0" applyFont="1" applyFill="1" applyBorder="1" applyAlignment="1">
      <alignment vertical="center"/>
    </xf>
    <xf numFmtId="164" fontId="7" fillId="26" borderId="8" xfId="1" applyFont="1" applyFill="1" applyBorder="1" applyAlignment="1">
      <alignment vertical="center"/>
    </xf>
    <xf numFmtId="49" fontId="7" fillId="26" borderId="8" xfId="0" applyNumberFormat="1" applyFont="1" applyFill="1" applyBorder="1" applyAlignment="1">
      <alignment horizontal="center" vertical="center"/>
    </xf>
    <xf numFmtId="0" fontId="20" fillId="26" borderId="8" xfId="0" applyFont="1" applyFill="1" applyBorder="1" applyAlignment="1">
      <alignment vertical="center"/>
    </xf>
    <xf numFmtId="0" fontId="20" fillId="14" borderId="8" xfId="0" applyFont="1" applyFill="1" applyBorder="1" applyAlignment="1">
      <alignment vertical="center"/>
    </xf>
    <xf numFmtId="0" fontId="20" fillId="2" borderId="8" xfId="0" applyFont="1" applyFill="1" applyBorder="1" applyAlignment="1">
      <alignment vertical="center"/>
    </xf>
    <xf numFmtId="0" fontId="7" fillId="6" borderId="8" xfId="0" applyFont="1" applyFill="1" applyBorder="1" applyAlignment="1">
      <alignment vertical="center"/>
    </xf>
    <xf numFmtId="0" fontId="7" fillId="6" borderId="8" xfId="0" applyFont="1" applyFill="1" applyBorder="1" applyAlignment="1">
      <alignment horizontal="center" vertical="center"/>
    </xf>
    <xf numFmtId="164" fontId="7" fillId="6" borderId="8" xfId="1" applyFont="1" applyFill="1" applyBorder="1" applyAlignment="1">
      <alignment vertical="center"/>
    </xf>
    <xf numFmtId="49" fontId="7" fillId="6" borderId="8" xfId="0" applyNumberFormat="1" applyFont="1" applyFill="1" applyBorder="1" applyAlignment="1">
      <alignment horizontal="center" vertical="center"/>
    </xf>
    <xf numFmtId="0" fontId="20" fillId="6" borderId="8" xfId="0" applyFont="1" applyFill="1" applyBorder="1" applyAlignment="1">
      <alignment vertical="center"/>
    </xf>
    <xf numFmtId="0" fontId="20" fillId="6" borderId="8" xfId="0" applyFont="1" applyFill="1" applyBorder="1" applyAlignment="1">
      <alignment horizontal="center" vertical="center"/>
    </xf>
    <xf numFmtId="0" fontId="20" fillId="5" borderId="8" xfId="0" applyFont="1" applyFill="1" applyBorder="1" applyAlignment="1">
      <alignment vertical="center"/>
    </xf>
    <xf numFmtId="49" fontId="7" fillId="11" borderId="8" xfId="0" applyNumberFormat="1" applyFont="1" applyFill="1" applyBorder="1" applyAlignment="1">
      <alignment horizontal="center" vertical="center"/>
    </xf>
    <xf numFmtId="0" fontId="20" fillId="11" borderId="8" xfId="0" applyFont="1" applyFill="1" applyBorder="1" applyAlignment="1">
      <alignment vertical="center"/>
    </xf>
    <xf numFmtId="0" fontId="7" fillId="23" borderId="10" xfId="0" applyFont="1" applyFill="1" applyBorder="1" applyAlignment="1">
      <alignment vertical="center"/>
    </xf>
    <xf numFmtId="0" fontId="20" fillId="23" borderId="8" xfId="0" applyFont="1" applyFill="1" applyBorder="1" applyAlignment="1">
      <alignment vertical="center"/>
    </xf>
    <xf numFmtId="0" fontId="7" fillId="15" borderId="10" xfId="0" applyFont="1" applyFill="1" applyBorder="1" applyAlignment="1">
      <alignment vertical="center"/>
    </xf>
    <xf numFmtId="0" fontId="7" fillId="30" borderId="8" xfId="0" applyFont="1" applyFill="1" applyBorder="1" applyAlignment="1">
      <alignment vertical="center"/>
    </xf>
    <xf numFmtId="0" fontId="7" fillId="30" borderId="10" xfId="0" applyFont="1" applyFill="1" applyBorder="1" applyAlignment="1">
      <alignment vertical="center"/>
    </xf>
    <xf numFmtId="0" fontId="7" fillId="30" borderId="8" xfId="0" applyFont="1" applyFill="1" applyBorder="1" applyAlignment="1">
      <alignment horizontal="center" vertical="center"/>
    </xf>
    <xf numFmtId="164" fontId="7" fillId="30" borderId="8" xfId="1" applyFont="1" applyFill="1" applyBorder="1" applyAlignment="1">
      <alignment vertical="center"/>
    </xf>
    <xf numFmtId="49" fontId="7" fillId="30" borderId="8" xfId="0" applyNumberFormat="1" applyFont="1" applyFill="1" applyBorder="1" applyAlignment="1">
      <alignment horizontal="center" vertical="center"/>
    </xf>
    <xf numFmtId="0" fontId="20" fillId="30" borderId="8" xfId="0" applyFont="1" applyFill="1" applyBorder="1" applyAlignment="1">
      <alignment vertical="center"/>
    </xf>
    <xf numFmtId="0" fontId="20" fillId="30" borderId="8" xfId="0" applyFont="1" applyFill="1" applyBorder="1" applyAlignment="1">
      <alignment horizontal="center" vertical="center"/>
    </xf>
    <xf numFmtId="0" fontId="7" fillId="21" borderId="8" xfId="0" applyFont="1" applyFill="1" applyBorder="1" applyAlignment="1">
      <alignment vertical="center"/>
    </xf>
    <xf numFmtId="0" fontId="7" fillId="21" borderId="10" xfId="0" applyFont="1" applyFill="1" applyBorder="1" applyAlignment="1">
      <alignment vertical="center"/>
    </xf>
    <xf numFmtId="0" fontId="20" fillId="21" borderId="8" xfId="0" applyFont="1" applyFill="1" applyBorder="1" applyAlignment="1">
      <alignment vertical="center"/>
    </xf>
    <xf numFmtId="0" fontId="7" fillId="20" borderId="8" xfId="0" applyFont="1" applyFill="1" applyBorder="1" applyAlignment="1">
      <alignment vertical="center"/>
    </xf>
    <xf numFmtId="0" fontId="7" fillId="20" borderId="10" xfId="0" applyFont="1" applyFill="1" applyBorder="1" applyAlignment="1">
      <alignment vertical="center"/>
    </xf>
    <xf numFmtId="49" fontId="7" fillId="20" borderId="8" xfId="0" applyNumberFormat="1" applyFont="1" applyFill="1" applyBorder="1" applyAlignment="1">
      <alignment horizontal="center" vertical="center"/>
    </xf>
    <xf numFmtId="0" fontId="20" fillId="20" borderId="8" xfId="0" applyFont="1" applyFill="1" applyBorder="1" applyAlignment="1">
      <alignment vertical="center"/>
    </xf>
    <xf numFmtId="0" fontId="20" fillId="20" borderId="8" xfId="0" applyFont="1" applyFill="1" applyBorder="1" applyAlignment="1">
      <alignment horizontal="center" vertical="center"/>
    </xf>
    <xf numFmtId="0" fontId="7" fillId="5" borderId="10" xfId="0" applyFont="1" applyFill="1" applyBorder="1" applyAlignment="1">
      <alignment vertical="center"/>
    </xf>
    <xf numFmtId="0" fontId="7" fillId="14" borderId="10" xfId="0" applyFont="1" applyFill="1" applyBorder="1" applyAlignment="1">
      <alignment vertical="center"/>
    </xf>
    <xf numFmtId="0" fontId="7" fillId="8" borderId="10" xfId="0" applyFont="1" applyFill="1" applyBorder="1" applyAlignment="1">
      <alignment vertical="center"/>
    </xf>
    <xf numFmtId="0" fontId="20" fillId="8" borderId="8" xfId="0" applyFont="1" applyFill="1" applyBorder="1" applyAlignment="1">
      <alignment vertical="center"/>
    </xf>
    <xf numFmtId="0" fontId="7" fillId="22" borderId="10" xfId="0" applyFont="1" applyFill="1" applyBorder="1" applyAlignment="1">
      <alignment vertical="center"/>
    </xf>
    <xf numFmtId="0" fontId="7" fillId="26" borderId="10" xfId="0" applyFont="1" applyFill="1" applyBorder="1" applyAlignment="1">
      <alignment vertical="center"/>
    </xf>
    <xf numFmtId="0" fontId="7" fillId="16" borderId="8" xfId="0" applyFont="1" applyFill="1" applyBorder="1" applyAlignment="1">
      <alignment horizontal="center" vertical="center"/>
    </xf>
    <xf numFmtId="164" fontId="7" fillId="16" borderId="8" xfId="1" applyFont="1" applyFill="1" applyBorder="1" applyAlignment="1">
      <alignment horizontal="center" vertical="center"/>
    </xf>
    <xf numFmtId="49" fontId="7" fillId="16" borderId="8" xfId="0" applyNumberFormat="1" applyFont="1" applyFill="1" applyBorder="1" applyAlignment="1">
      <alignment horizontal="center" vertical="center"/>
    </xf>
    <xf numFmtId="0" fontId="20" fillId="16" borderId="8" xfId="0" applyFont="1" applyFill="1" applyBorder="1" applyAlignment="1">
      <alignment vertical="center"/>
    </xf>
    <xf numFmtId="0" fontId="20" fillId="16" borderId="8" xfId="0" applyFont="1" applyFill="1" applyBorder="1" applyAlignment="1">
      <alignment horizontal="center" vertical="center"/>
    </xf>
    <xf numFmtId="0" fontId="7" fillId="0" borderId="9" xfId="0" applyFont="1" applyFill="1" applyBorder="1" applyAlignment="1">
      <alignment vertical="center"/>
    </xf>
    <xf numFmtId="0" fontId="7" fillId="0" borderId="9" xfId="0" applyFont="1" applyFill="1" applyBorder="1" applyAlignment="1">
      <alignment vertical="center" wrapText="1"/>
    </xf>
    <xf numFmtId="14" fontId="7" fillId="0" borderId="9" xfId="1" applyNumberFormat="1" applyFont="1" applyFill="1" applyBorder="1" applyAlignment="1">
      <alignment horizontal="center" vertical="center"/>
    </xf>
    <xf numFmtId="14" fontId="7" fillId="0" borderId="9" xfId="0" applyNumberFormat="1" applyFont="1" applyFill="1" applyBorder="1" applyAlignment="1">
      <alignment vertical="center"/>
    </xf>
    <xf numFmtId="14" fontId="7" fillId="0" borderId="9" xfId="0" applyNumberFormat="1" applyFont="1" applyFill="1" applyBorder="1" applyAlignment="1">
      <alignment horizontal="center" vertical="center"/>
    </xf>
    <xf numFmtId="164" fontId="7" fillId="0" borderId="9" xfId="1" applyFont="1" applyFill="1" applyBorder="1" applyAlignment="1">
      <alignment vertical="center"/>
    </xf>
    <xf numFmtId="0" fontId="7" fillId="5" borderId="9" xfId="0" applyFont="1" applyFill="1" applyBorder="1" applyAlignment="1">
      <alignment vertical="center"/>
    </xf>
    <xf numFmtId="0" fontId="7" fillId="26" borderId="9" xfId="0" applyFont="1" applyFill="1" applyBorder="1" applyAlignment="1">
      <alignment vertical="center"/>
    </xf>
    <xf numFmtId="164" fontId="7" fillId="26" borderId="9" xfId="1" applyFont="1" applyFill="1" applyBorder="1" applyAlignment="1">
      <alignment horizontal="center" vertical="center"/>
    </xf>
    <xf numFmtId="164" fontId="7" fillId="26" borderId="9" xfId="1" applyFont="1" applyFill="1" applyBorder="1" applyAlignment="1">
      <alignment vertical="center"/>
    </xf>
    <xf numFmtId="0" fontId="20" fillId="26" borderId="9" xfId="0" applyFont="1" applyFill="1" applyBorder="1" applyAlignment="1">
      <alignment horizontal="center" vertical="center"/>
    </xf>
    <xf numFmtId="0" fontId="28" fillId="0" borderId="8" xfId="0" applyFont="1" applyFill="1" applyBorder="1" applyAlignment="1">
      <alignment vertical="center" wrapText="1"/>
    </xf>
    <xf numFmtId="0" fontId="7" fillId="22" borderId="9" xfId="0" applyFont="1" applyFill="1" applyBorder="1" applyAlignment="1">
      <alignment vertical="center"/>
    </xf>
    <xf numFmtId="164" fontId="7" fillId="22" borderId="9" xfId="1" applyFont="1" applyFill="1" applyBorder="1" applyAlignment="1">
      <alignment horizontal="center" vertical="center"/>
    </xf>
    <xf numFmtId="0" fontId="7" fillId="22" borderId="9" xfId="0" applyFont="1" applyFill="1" applyBorder="1" applyAlignment="1">
      <alignment horizontal="center" vertical="center"/>
    </xf>
    <xf numFmtId="164" fontId="7" fillId="22" borderId="9" xfId="1" applyFont="1" applyFill="1" applyBorder="1" applyAlignment="1">
      <alignment vertical="center"/>
    </xf>
    <xf numFmtId="0" fontId="20" fillId="22" borderId="9" xfId="0" applyFont="1" applyFill="1" applyBorder="1" applyAlignment="1">
      <alignment horizontal="center" vertical="center"/>
    </xf>
    <xf numFmtId="0" fontId="7" fillId="15" borderId="9" xfId="0" applyFont="1" applyFill="1" applyBorder="1" applyAlignment="1">
      <alignment vertical="center"/>
    </xf>
    <xf numFmtId="164" fontId="7" fillId="15" borderId="9" xfId="1" applyFont="1" applyFill="1" applyBorder="1" applyAlignment="1">
      <alignment horizontal="center" vertical="center"/>
    </xf>
    <xf numFmtId="0" fontId="7" fillId="15" borderId="9" xfId="0" applyFont="1" applyFill="1" applyBorder="1" applyAlignment="1">
      <alignment horizontal="center" vertical="center"/>
    </xf>
    <xf numFmtId="164" fontId="7" fillId="15" borderId="9" xfId="1" applyFont="1" applyFill="1" applyBorder="1" applyAlignment="1">
      <alignment vertical="center"/>
    </xf>
    <xf numFmtId="0" fontId="20" fillId="15" borderId="9" xfId="0" applyFont="1" applyFill="1" applyBorder="1" applyAlignment="1">
      <alignment horizontal="center" vertical="center"/>
    </xf>
    <xf numFmtId="14" fontId="7" fillId="0" borderId="8" xfId="0" quotePrefix="1" applyNumberFormat="1" applyFont="1" applyFill="1" applyBorder="1" applyAlignment="1">
      <alignment vertical="center"/>
    </xf>
    <xf numFmtId="0" fontId="7" fillId="5" borderId="14" xfId="0" applyFont="1" applyFill="1" applyBorder="1" applyAlignment="1">
      <alignment vertical="center"/>
    </xf>
    <xf numFmtId="164" fontId="7" fillId="5" borderId="9" xfId="1" applyFont="1" applyFill="1" applyBorder="1" applyAlignment="1">
      <alignment horizontal="center" vertical="center"/>
    </xf>
    <xf numFmtId="0" fontId="7" fillId="5" borderId="9" xfId="0" applyFont="1" applyFill="1" applyBorder="1" applyAlignment="1">
      <alignment horizontal="center" vertical="center"/>
    </xf>
    <xf numFmtId="164" fontId="7" fillId="5" borderId="9" xfId="1" applyFont="1" applyFill="1" applyBorder="1" applyAlignment="1">
      <alignment vertical="center"/>
    </xf>
    <xf numFmtId="0" fontId="20" fillId="5" borderId="9" xfId="0" applyFont="1" applyFill="1" applyBorder="1" applyAlignment="1">
      <alignment horizontal="center" vertical="center"/>
    </xf>
    <xf numFmtId="0" fontId="7" fillId="11" borderId="9" xfId="0" applyFont="1" applyFill="1" applyBorder="1" applyAlignment="1">
      <alignment vertical="center"/>
    </xf>
    <xf numFmtId="164" fontId="7" fillId="11" borderId="9" xfId="1" applyFont="1" applyFill="1" applyBorder="1" applyAlignment="1">
      <alignment horizontal="center" vertical="center"/>
    </xf>
    <xf numFmtId="164" fontId="7" fillId="11" borderId="9" xfId="1" applyFont="1" applyFill="1" applyBorder="1" applyAlignment="1">
      <alignment vertical="center"/>
    </xf>
    <xf numFmtId="0" fontId="20" fillId="11" borderId="9" xfId="0" applyFont="1" applyFill="1" applyBorder="1" applyAlignment="1">
      <alignment horizontal="center" vertical="center"/>
    </xf>
    <xf numFmtId="0" fontId="7" fillId="17" borderId="9" xfId="0" applyFont="1" applyFill="1" applyBorder="1" applyAlignment="1">
      <alignment vertical="center"/>
    </xf>
    <xf numFmtId="164" fontId="7" fillId="17" borderId="9" xfId="1" applyFont="1" applyFill="1" applyBorder="1" applyAlignment="1">
      <alignment horizontal="center" vertical="center"/>
    </xf>
    <xf numFmtId="0" fontId="7" fillId="17" borderId="9" xfId="0" applyFont="1" applyFill="1" applyBorder="1" applyAlignment="1">
      <alignment horizontal="center" vertical="center"/>
    </xf>
    <xf numFmtId="164" fontId="7" fillId="17" borderId="9" xfId="1" applyFont="1" applyFill="1" applyBorder="1" applyAlignment="1">
      <alignment vertical="center"/>
    </xf>
    <xf numFmtId="0" fontId="20" fillId="17" borderId="8" xfId="0" applyFont="1" applyFill="1" applyBorder="1" applyAlignment="1">
      <alignment vertical="center"/>
    </xf>
    <xf numFmtId="0" fontId="20" fillId="17" borderId="9" xfId="0" applyFont="1" applyFill="1" applyBorder="1" applyAlignment="1">
      <alignment horizontal="center" vertical="center"/>
    </xf>
    <xf numFmtId="0" fontId="7" fillId="14" borderId="9" xfId="0" applyFont="1" applyFill="1" applyBorder="1" applyAlignment="1">
      <alignment vertical="center"/>
    </xf>
    <xf numFmtId="164" fontId="7" fillId="14" borderId="9" xfId="1" applyFont="1" applyFill="1" applyBorder="1" applyAlignment="1">
      <alignment horizontal="center" vertical="center"/>
    </xf>
    <xf numFmtId="0" fontId="7" fillId="14" borderId="9" xfId="0" applyFont="1" applyFill="1" applyBorder="1" applyAlignment="1">
      <alignment horizontal="center" vertical="center"/>
    </xf>
    <xf numFmtId="164" fontId="7" fillId="14" borderId="9" xfId="1" applyFont="1" applyFill="1" applyBorder="1" applyAlignment="1">
      <alignment vertical="center"/>
    </xf>
    <xf numFmtId="0" fontId="20" fillId="14" borderId="9" xfId="0" applyFont="1" applyFill="1" applyBorder="1" applyAlignment="1">
      <alignment horizontal="center" vertical="center"/>
    </xf>
    <xf numFmtId="0" fontId="7" fillId="2" borderId="10" xfId="0" applyFont="1" applyFill="1" applyBorder="1" applyAlignment="1">
      <alignment vertical="center"/>
    </xf>
    <xf numFmtId="0" fontId="21" fillId="27" borderId="8" xfId="0" applyFont="1" applyFill="1" applyBorder="1" applyAlignment="1">
      <alignment vertical="center" wrapText="1"/>
    </xf>
    <xf numFmtId="0" fontId="21" fillId="27" borderId="8" xfId="0" applyFont="1" applyFill="1" applyBorder="1" applyAlignment="1">
      <alignment vertical="center"/>
    </xf>
    <xf numFmtId="0" fontId="21" fillId="27" borderId="10" xfId="0" applyFont="1" applyFill="1" applyBorder="1" applyAlignment="1">
      <alignment vertical="center"/>
    </xf>
    <xf numFmtId="0" fontId="21" fillId="27" borderId="8" xfId="0" applyFont="1" applyFill="1" applyBorder="1" applyAlignment="1">
      <alignment horizontal="center" vertical="center"/>
    </xf>
    <xf numFmtId="164" fontId="21" fillId="27" borderId="8" xfId="1" applyFont="1" applyFill="1" applyBorder="1" applyAlignment="1">
      <alignment vertical="center"/>
    </xf>
    <xf numFmtId="49" fontId="21" fillId="27" borderId="8" xfId="0" applyNumberFormat="1" applyFont="1" applyFill="1" applyBorder="1" applyAlignment="1">
      <alignment horizontal="center" vertical="center"/>
    </xf>
    <xf numFmtId="0" fontId="23" fillId="27" borderId="8" xfId="0" applyFont="1" applyFill="1" applyBorder="1" applyAlignment="1">
      <alignment vertical="center"/>
    </xf>
    <xf numFmtId="0" fontId="23" fillId="27" borderId="8" xfId="0" applyFont="1" applyFill="1" applyBorder="1" applyAlignment="1">
      <alignment horizontal="center" vertical="center"/>
    </xf>
    <xf numFmtId="0" fontId="7" fillId="0" borderId="9" xfId="0" quotePrefix="1" applyFont="1" applyFill="1" applyBorder="1" applyAlignment="1">
      <alignment horizontal="center" vertical="center"/>
    </xf>
    <xf numFmtId="0" fontId="20" fillId="0" borderId="14" xfId="0" applyFont="1" applyFill="1" applyBorder="1" applyAlignment="1">
      <alignment horizontal="center" vertical="center"/>
    </xf>
    <xf numFmtId="0" fontId="7" fillId="28" borderId="8" xfId="0" applyFont="1" applyFill="1" applyBorder="1" applyAlignment="1">
      <alignment vertical="center"/>
    </xf>
    <xf numFmtId="164" fontId="7" fillId="28" borderId="8" xfId="1" applyFont="1" applyFill="1" applyBorder="1" applyAlignment="1">
      <alignment vertical="center"/>
    </xf>
    <xf numFmtId="0" fontId="20" fillId="28" borderId="8" xfId="0" applyFont="1" applyFill="1" applyBorder="1" applyAlignment="1">
      <alignment vertical="center"/>
    </xf>
    <xf numFmtId="0" fontId="7" fillId="34" borderId="8" xfId="0" applyFont="1" applyFill="1" applyBorder="1" applyAlignment="1">
      <alignment vertical="center"/>
    </xf>
    <xf numFmtId="0" fontId="7" fillId="34" borderId="8" xfId="0" applyFont="1" applyFill="1" applyBorder="1" applyAlignment="1">
      <alignment horizontal="center" vertical="center" wrapText="1"/>
    </xf>
    <xf numFmtId="0" fontId="7" fillId="34" borderId="8" xfId="0" applyFont="1" applyFill="1" applyBorder="1" applyAlignment="1">
      <alignment horizontal="center" vertical="center"/>
    </xf>
    <xf numFmtId="164" fontId="7" fillId="34" borderId="8" xfId="1" applyFont="1" applyFill="1" applyBorder="1" applyAlignment="1">
      <alignment vertical="center"/>
    </xf>
    <xf numFmtId="49" fontId="7" fillId="34" borderId="8" xfId="0" applyNumberFormat="1" applyFont="1" applyFill="1" applyBorder="1" applyAlignment="1">
      <alignment horizontal="center" vertical="center"/>
    </xf>
    <xf numFmtId="0" fontId="20" fillId="34" borderId="8" xfId="0" applyFont="1" applyFill="1" applyBorder="1" applyAlignment="1">
      <alignment vertical="center"/>
    </xf>
    <xf numFmtId="0" fontId="20" fillId="34"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32" borderId="9" xfId="0" applyFont="1" applyFill="1" applyBorder="1" applyAlignment="1">
      <alignment vertical="center" wrapText="1"/>
    </xf>
    <xf numFmtId="0" fontId="7" fillId="32" borderId="9" xfId="0" applyFont="1" applyFill="1" applyBorder="1" applyAlignment="1">
      <alignment vertical="center"/>
    </xf>
    <xf numFmtId="0" fontId="7" fillId="32" borderId="9" xfId="0" applyFont="1" applyFill="1" applyBorder="1" applyAlignment="1">
      <alignment horizontal="center" vertical="center" wrapText="1"/>
    </xf>
    <xf numFmtId="0" fontId="22" fillId="32" borderId="0" xfId="0" applyFont="1" applyFill="1" applyAlignment="1">
      <alignment wrapText="1"/>
    </xf>
    <xf numFmtId="0" fontId="7" fillId="32" borderId="8" xfId="0" applyFont="1" applyFill="1" applyBorder="1" applyAlignment="1">
      <alignment vertical="center"/>
    </xf>
    <xf numFmtId="0" fontId="7" fillId="32" borderId="9" xfId="0" applyFont="1" applyFill="1" applyBorder="1" applyAlignment="1">
      <alignment horizontal="center" vertical="center"/>
    </xf>
    <xf numFmtId="164" fontId="7" fillId="32" borderId="8" xfId="1" applyFont="1" applyFill="1" applyBorder="1" applyAlignment="1">
      <alignment vertical="center"/>
    </xf>
    <xf numFmtId="0" fontId="7" fillId="32" borderId="8" xfId="0" applyFont="1" applyFill="1" applyBorder="1" applyAlignment="1">
      <alignment horizontal="center" vertical="center"/>
    </xf>
    <xf numFmtId="49" fontId="7" fillId="32" borderId="8" xfId="0" applyNumberFormat="1" applyFont="1" applyFill="1" applyBorder="1" applyAlignment="1">
      <alignment horizontal="center" vertical="center"/>
    </xf>
    <xf numFmtId="164" fontId="7" fillId="32" borderId="9" xfId="1" applyFont="1" applyFill="1" applyBorder="1" applyAlignment="1">
      <alignment vertical="center"/>
    </xf>
    <xf numFmtId="0" fontId="20" fillId="32" borderId="8" xfId="0" applyFont="1" applyFill="1" applyBorder="1" applyAlignment="1">
      <alignment vertical="center"/>
    </xf>
    <xf numFmtId="0" fontId="20" fillId="32" borderId="9" xfId="0" applyFont="1" applyFill="1" applyBorder="1" applyAlignment="1">
      <alignment horizontal="center" vertical="center"/>
    </xf>
    <xf numFmtId="0" fontId="7" fillId="31" borderId="8" xfId="0" applyFont="1" applyFill="1" applyBorder="1" applyAlignment="1">
      <alignment vertical="center"/>
    </xf>
    <xf numFmtId="0" fontId="7" fillId="31" borderId="8" xfId="0" applyFont="1" applyFill="1" applyBorder="1" applyAlignment="1">
      <alignment horizontal="center" vertical="center"/>
    </xf>
    <xf numFmtId="164" fontId="7" fillId="31" borderId="8" xfId="1" applyFont="1" applyFill="1" applyBorder="1" applyAlignment="1">
      <alignment vertical="center"/>
    </xf>
    <xf numFmtId="49" fontId="7" fillId="31" borderId="8" xfId="0" applyNumberFormat="1" applyFont="1" applyFill="1" applyBorder="1" applyAlignment="1">
      <alignment horizontal="center" vertical="center"/>
    </xf>
    <xf numFmtId="0" fontId="20" fillId="31" borderId="8" xfId="0" applyFont="1" applyFill="1" applyBorder="1" applyAlignment="1">
      <alignment vertical="center"/>
    </xf>
    <xf numFmtId="0" fontId="20" fillId="31" borderId="8" xfId="0" applyFont="1" applyFill="1" applyBorder="1" applyAlignment="1">
      <alignment horizontal="center" vertical="center"/>
    </xf>
    <xf numFmtId="0" fontId="7" fillId="27" borderId="8" xfId="0" applyFont="1" applyFill="1" applyBorder="1" applyAlignment="1">
      <alignment vertical="center"/>
    </xf>
    <xf numFmtId="164" fontId="7" fillId="27" borderId="8" xfId="1" applyFont="1" applyFill="1" applyBorder="1" applyAlignment="1">
      <alignment vertical="center"/>
    </xf>
    <xf numFmtId="0" fontId="20" fillId="27" borderId="8" xfId="0" applyFont="1" applyFill="1" applyBorder="1" applyAlignment="1">
      <alignment vertical="center"/>
    </xf>
    <xf numFmtId="0" fontId="7" fillId="32" borderId="10" xfId="0" applyFont="1" applyFill="1" applyBorder="1" applyAlignment="1">
      <alignment horizontal="center" vertical="center"/>
    </xf>
    <xf numFmtId="49" fontId="7" fillId="32" borderId="10" xfId="0" applyNumberFormat="1" applyFont="1" applyFill="1" applyBorder="1" applyAlignment="1">
      <alignment horizontal="center" vertical="center"/>
    </xf>
    <xf numFmtId="0" fontId="7" fillId="32" borderId="10" xfId="0" applyFont="1" applyFill="1" applyBorder="1" applyAlignment="1">
      <alignment vertical="center"/>
    </xf>
    <xf numFmtId="164" fontId="7" fillId="32" borderId="10" xfId="1" applyFont="1" applyFill="1" applyBorder="1" applyAlignment="1">
      <alignment vertical="center"/>
    </xf>
    <xf numFmtId="0" fontId="20" fillId="32" borderId="10" xfId="0" applyFont="1" applyFill="1" applyBorder="1" applyAlignment="1">
      <alignment vertical="center"/>
    </xf>
    <xf numFmtId="0" fontId="20" fillId="32" borderId="10" xfId="0" applyFont="1" applyFill="1" applyBorder="1" applyAlignment="1">
      <alignment horizontal="center" vertical="center"/>
    </xf>
    <xf numFmtId="0" fontId="7" fillId="0" borderId="10" xfId="0" quotePrefix="1" applyFont="1" applyFill="1" applyBorder="1" applyAlignment="1">
      <alignment vertical="center"/>
    </xf>
    <xf numFmtId="164" fontId="7" fillId="4" borderId="10" xfId="1" applyFont="1" applyFill="1" applyBorder="1" applyAlignment="1">
      <alignment vertical="center"/>
    </xf>
    <xf numFmtId="0" fontId="7" fillId="7" borderId="8" xfId="0" applyFont="1" applyFill="1" applyBorder="1"/>
    <xf numFmtId="164" fontId="7" fillId="7" borderId="8" xfId="1" applyFont="1" applyFill="1" applyBorder="1"/>
    <xf numFmtId="0" fontId="7" fillId="7" borderId="8" xfId="0" applyFont="1" applyFill="1" applyBorder="1" applyAlignment="1">
      <alignment horizontal="center"/>
    </xf>
    <xf numFmtId="49" fontId="7" fillId="7" borderId="8" xfId="0" applyNumberFormat="1" applyFont="1" applyFill="1" applyBorder="1" applyAlignment="1">
      <alignment horizontal="center" vertical="center"/>
    </xf>
    <xf numFmtId="0" fontId="20" fillId="7" borderId="8" xfId="0" applyFont="1" applyFill="1" applyBorder="1"/>
    <xf numFmtId="0" fontId="20" fillId="7" borderId="8" xfId="0" applyFont="1" applyFill="1" applyBorder="1" applyAlignment="1">
      <alignment horizontal="center"/>
    </xf>
    <xf numFmtId="0" fontId="7" fillId="19" borderId="8" xfId="0" applyFont="1" applyFill="1" applyBorder="1"/>
    <xf numFmtId="0" fontId="7" fillId="19" borderId="10" xfId="0" applyFont="1" applyFill="1" applyBorder="1"/>
    <xf numFmtId="0" fontId="7" fillId="19" borderId="8" xfId="0" applyFont="1" applyFill="1" applyBorder="1" applyAlignment="1">
      <alignment horizontal="center" vertical="center"/>
    </xf>
    <xf numFmtId="164" fontId="7" fillId="19" borderId="8" xfId="1" applyFont="1" applyFill="1" applyBorder="1"/>
    <xf numFmtId="0" fontId="7" fillId="19" borderId="8" xfId="0" applyFont="1" applyFill="1" applyBorder="1" applyAlignment="1">
      <alignment horizontal="center"/>
    </xf>
    <xf numFmtId="49" fontId="7" fillId="19" borderId="8" xfId="0" applyNumberFormat="1" applyFont="1" applyFill="1" applyBorder="1" applyAlignment="1">
      <alignment horizontal="center" vertical="center"/>
    </xf>
    <xf numFmtId="0" fontId="20" fillId="19" borderId="8" xfId="0" applyFont="1" applyFill="1" applyBorder="1"/>
    <xf numFmtId="0" fontId="20" fillId="19" borderId="8" xfId="0" applyFont="1" applyFill="1" applyBorder="1" applyAlignment="1">
      <alignment horizontal="center"/>
    </xf>
    <xf numFmtId="164" fontId="7" fillId="19" borderId="8" xfId="1" applyFont="1" applyFill="1" applyBorder="1" applyAlignment="1">
      <alignment vertical="center"/>
    </xf>
    <xf numFmtId="49" fontId="7" fillId="0" borderId="9" xfId="0" applyNumberFormat="1" applyFont="1" applyFill="1" applyBorder="1" applyAlignment="1">
      <alignment horizontal="center" vertical="center"/>
    </xf>
    <xf numFmtId="0" fontId="7" fillId="5" borderId="9" xfId="0" applyFont="1" applyFill="1" applyBorder="1"/>
    <xf numFmtId="0" fontId="7" fillId="5" borderId="9" xfId="0" applyFont="1" applyFill="1" applyBorder="1" applyAlignment="1">
      <alignment horizontal="center"/>
    </xf>
    <xf numFmtId="49" fontId="7" fillId="5" borderId="9" xfId="0" applyNumberFormat="1" applyFont="1" applyFill="1" applyBorder="1" applyAlignment="1">
      <alignment horizontal="center" vertical="center"/>
    </xf>
    <xf numFmtId="0" fontId="20" fillId="5" borderId="9" xfId="0" applyFont="1" applyFill="1" applyBorder="1" applyAlignment="1">
      <alignment horizontal="center"/>
    </xf>
    <xf numFmtId="49" fontId="7" fillId="15" borderId="8" xfId="0" applyNumberFormat="1" applyFont="1" applyFill="1" applyBorder="1" applyAlignment="1">
      <alignment vertical="center"/>
    </xf>
    <xf numFmtId="0" fontId="7" fillId="33" borderId="8" xfId="0" applyFont="1" applyFill="1" applyBorder="1" applyAlignment="1">
      <alignment vertical="center"/>
    </xf>
    <xf numFmtId="0" fontId="7" fillId="33" borderId="8" xfId="0" applyFont="1" applyFill="1" applyBorder="1" applyAlignment="1">
      <alignment horizontal="center" vertical="center"/>
    </xf>
    <xf numFmtId="164" fontId="7" fillId="33" borderId="8" xfId="1" applyFont="1" applyFill="1" applyBorder="1" applyAlignment="1">
      <alignment vertical="center"/>
    </xf>
    <xf numFmtId="49" fontId="7" fillId="33" borderId="8" xfId="0" applyNumberFormat="1" applyFont="1" applyFill="1" applyBorder="1" applyAlignment="1">
      <alignment horizontal="center" vertical="center"/>
    </xf>
    <xf numFmtId="0" fontId="20" fillId="33" borderId="8" xfId="0" applyFont="1" applyFill="1" applyBorder="1" applyAlignment="1">
      <alignment vertical="center"/>
    </xf>
    <xf numFmtId="0" fontId="20" fillId="33" borderId="8" xfId="0" applyFont="1" applyFill="1" applyBorder="1" applyAlignment="1">
      <alignment horizontal="center" vertical="center"/>
    </xf>
    <xf numFmtId="0" fontId="7" fillId="0" borderId="0" xfId="0" applyFont="1" applyFill="1" applyAlignment="1">
      <alignment horizontal="center" vertical="center"/>
    </xf>
    <xf numFmtId="164" fontId="7" fillId="0" borderId="0" xfId="1" applyFont="1" applyFill="1"/>
    <xf numFmtId="0" fontId="7" fillId="0" borderId="0" xfId="0" applyFont="1" applyFill="1" applyAlignment="1">
      <alignment horizontal="center"/>
    </xf>
    <xf numFmtId="164" fontId="7" fillId="0" borderId="0" xfId="1" applyFont="1" applyFill="1" applyAlignment="1">
      <alignment horizontal="center" vertical="center"/>
    </xf>
    <xf numFmtId="0" fontId="20" fillId="0" borderId="0" xfId="0" applyFont="1" applyFill="1"/>
    <xf numFmtId="0" fontId="20" fillId="0" borderId="0" xfId="0" applyFont="1" applyFill="1" applyAlignment="1">
      <alignment horizontal="center"/>
    </xf>
    <xf numFmtId="164" fontId="7" fillId="0" borderId="0" xfId="1" applyFont="1" applyFill="1" applyAlignment="1">
      <alignment vertical="center"/>
    </xf>
    <xf numFmtId="164" fontId="7" fillId="0" borderId="0" xfId="1" applyFont="1" applyFill="1" applyAlignment="1">
      <alignment horizontal="center"/>
    </xf>
    <xf numFmtId="164" fontId="20" fillId="0" borderId="0" xfId="1" applyFont="1" applyFill="1"/>
    <xf numFmtId="164" fontId="20" fillId="0" borderId="0" xfId="1" applyFont="1" applyFill="1" applyAlignment="1">
      <alignment horizontal="center"/>
    </xf>
    <xf numFmtId="164" fontId="7" fillId="4" borderId="0" xfId="1" applyFont="1" applyFill="1"/>
    <xf numFmtId="0" fontId="2" fillId="0"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9" fillId="0" borderId="8" xfId="0" applyFont="1" applyBorder="1" applyAlignment="1">
      <alignment horizontal="center" vertical="center"/>
    </xf>
    <xf numFmtId="0" fontId="30" fillId="0" borderId="8" xfId="0" applyFont="1" applyBorder="1" applyAlignment="1">
      <alignment vertical="center" wrapText="1"/>
    </xf>
    <xf numFmtId="0" fontId="0" fillId="0" borderId="8" xfId="0" applyBorder="1" applyAlignment="1">
      <alignment vertical="center"/>
    </xf>
    <xf numFmtId="14" fontId="7" fillId="35" borderId="8" xfId="0" applyNumberFormat="1" applyFont="1" applyFill="1" applyBorder="1" applyAlignment="1">
      <alignment vertical="center"/>
    </xf>
    <xf numFmtId="14" fontId="7" fillId="35" borderId="10" xfId="0" applyNumberFormat="1" applyFont="1" applyFill="1" applyBorder="1" applyAlignment="1">
      <alignment vertical="center"/>
    </xf>
    <xf numFmtId="0" fontId="0" fillId="0" borderId="8" xfId="0" applyBorder="1" applyAlignment="1">
      <alignment horizontal="center" vertical="center"/>
    </xf>
    <xf numFmtId="0" fontId="2" fillId="0" borderId="8" xfId="0" applyFont="1" applyFill="1" applyBorder="1" applyAlignment="1">
      <alignment horizontal="left" vertical="center" wrapText="1"/>
    </xf>
    <xf numFmtId="0" fontId="31" fillId="0" borderId="8" xfId="0" applyFont="1" applyFill="1" applyBorder="1" applyAlignment="1">
      <alignment horizontal="center" vertical="center" wrapText="1"/>
    </xf>
    <xf numFmtId="164" fontId="30" fillId="0" borderId="8" xfId="1" applyFont="1" applyBorder="1"/>
    <xf numFmtId="14" fontId="0" fillId="0" borderId="8" xfId="0" applyNumberFormat="1" applyBorder="1" applyAlignment="1">
      <alignment vertical="center"/>
    </xf>
    <xf numFmtId="165" fontId="20" fillId="0" borderId="14" xfId="1" applyNumberFormat="1" applyFont="1" applyFill="1" applyBorder="1" applyAlignment="1">
      <alignment horizontal="center" vertical="center"/>
    </xf>
    <xf numFmtId="165" fontId="20" fillId="0" borderId="10" xfId="1" applyNumberFormat="1" applyFont="1" applyFill="1" applyBorder="1" applyAlignment="1">
      <alignment horizontal="center" vertical="center"/>
    </xf>
    <xf numFmtId="165" fontId="20" fillId="0" borderId="9" xfId="1" applyNumberFormat="1" applyFont="1" applyFill="1" applyBorder="1" applyAlignment="1">
      <alignment horizontal="center" vertical="center"/>
    </xf>
    <xf numFmtId="0" fontId="20" fillId="0" borderId="9"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9"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8" xfId="0" applyFont="1" applyFill="1" applyBorder="1" applyAlignment="1">
      <alignment horizontal="center" vertical="center" wrapText="1"/>
    </xf>
    <xf numFmtId="165" fontId="20" fillId="0" borderId="10" xfId="1" applyNumberFormat="1" applyFont="1" applyFill="1" applyBorder="1" applyAlignment="1">
      <alignment horizontal="center" vertical="center" wrapText="1"/>
    </xf>
    <xf numFmtId="165" fontId="20" fillId="0" borderId="8" xfId="1" applyNumberFormat="1" applyFont="1" applyFill="1" applyBorder="1" applyAlignment="1">
      <alignment horizontal="center" vertical="center" wrapText="1"/>
    </xf>
    <xf numFmtId="14" fontId="7" fillId="35" borderId="8" xfId="0" applyNumberFormat="1" applyFont="1" applyFill="1" applyBorder="1" applyAlignment="1">
      <alignment vertical="center" wrapText="1"/>
    </xf>
    <xf numFmtId="0" fontId="20" fillId="27"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32" borderId="10" xfId="0" applyFont="1" applyFill="1" applyBorder="1" applyAlignment="1">
      <alignment horizontal="center" vertical="center" wrapText="1"/>
    </xf>
    <xf numFmtId="0" fontId="20" fillId="15" borderId="8" xfId="0" applyFont="1" applyFill="1" applyBorder="1" applyAlignment="1">
      <alignment horizontal="center" wrapText="1"/>
    </xf>
    <xf numFmtId="0" fontId="20" fillId="5" borderId="9" xfId="0" applyFont="1" applyFill="1" applyBorder="1" applyAlignment="1">
      <alignment horizontal="center" wrapText="1"/>
    </xf>
    <xf numFmtId="0" fontId="20" fillId="15" borderId="8" xfId="0" applyFont="1" applyFill="1" applyBorder="1" applyAlignment="1">
      <alignment horizontal="center" vertical="center" wrapText="1"/>
    </xf>
    <xf numFmtId="0" fontId="20" fillId="14" borderId="8" xfId="0" applyFont="1" applyFill="1" applyBorder="1" applyAlignment="1">
      <alignment horizontal="center" vertical="center" wrapText="1"/>
    </xf>
    <xf numFmtId="0" fontId="20" fillId="20" borderId="8" xfId="0" applyFont="1" applyFill="1" applyBorder="1" applyAlignment="1">
      <alignment horizontal="center" vertical="center" wrapText="1"/>
    </xf>
    <xf numFmtId="0" fontId="20" fillId="33" borderId="8" xfId="0" applyFont="1" applyFill="1" applyBorder="1" applyAlignment="1">
      <alignment horizontal="center" vertical="center" wrapText="1"/>
    </xf>
    <xf numFmtId="164" fontId="9" fillId="0" borderId="0" xfId="1" applyFont="1" applyFill="1" applyAlignment="1">
      <alignment horizontal="center" vertical="center"/>
    </xf>
    <xf numFmtId="164" fontId="9" fillId="0" borderId="0" xfId="1" applyFont="1" applyFill="1" applyAlignment="1">
      <alignment horizontal="center"/>
    </xf>
    <xf numFmtId="164" fontId="9" fillId="0" borderId="0" xfId="1" applyFont="1" applyFill="1" applyAlignment="1">
      <alignment vertical="center"/>
    </xf>
    <xf numFmtId="164" fontId="9" fillId="4" borderId="0" xfId="1" applyFont="1" applyFill="1"/>
    <xf numFmtId="0" fontId="9" fillId="0" borderId="0" xfId="0" applyFont="1" applyFill="1" applyAlignment="1">
      <alignment horizontal="center" vertical="center"/>
    </xf>
    <xf numFmtId="0" fontId="9" fillId="0" borderId="0" xfId="0" applyFont="1" applyFill="1"/>
    <xf numFmtId="0" fontId="9" fillId="0" borderId="0" xfId="0" applyFont="1" applyFill="1" applyAlignment="1">
      <alignment horizontal="center"/>
    </xf>
    <xf numFmtId="0" fontId="18" fillId="0" borderId="0" xfId="0" applyFont="1" applyFill="1"/>
    <xf numFmtId="0" fontId="3" fillId="0" borderId="0" xfId="0" applyFont="1" applyFill="1" applyAlignment="1">
      <alignment horizontal="center" vertical="center"/>
    </xf>
    <xf numFmtId="164" fontId="3" fillId="0" borderId="0" xfId="1" applyFont="1" applyFill="1" applyAlignment="1">
      <alignment horizontal="center" vertical="center"/>
    </xf>
    <xf numFmtId="164" fontId="18" fillId="0" borderId="0" xfId="1" applyFont="1" applyFill="1" applyAlignment="1">
      <alignment horizontal="center" vertical="center"/>
    </xf>
    <xf numFmtId="164" fontId="10" fillId="0" borderId="0" xfId="1" applyFont="1" applyFill="1" applyAlignment="1">
      <alignment horizontal="center" vertical="center"/>
    </xf>
    <xf numFmtId="0" fontId="18" fillId="0" borderId="0" xfId="0" applyFont="1" applyFill="1" applyAlignment="1">
      <alignment horizontal="center" vertical="center"/>
    </xf>
    <xf numFmtId="0" fontId="0" fillId="0" borderId="8" xfId="0" applyBorder="1" applyAlignment="1">
      <alignment horizontal="center" vertical="center"/>
    </xf>
    <xf numFmtId="0" fontId="2" fillId="0" borderId="8" xfId="0" applyFont="1" applyFill="1" applyBorder="1" applyAlignment="1">
      <alignment horizontal="left" vertical="center" wrapText="1"/>
    </xf>
    <xf numFmtId="0" fontId="0" fillId="0" borderId="8" xfId="0" applyBorder="1" applyAlignment="1">
      <alignment horizontal="left" vertical="center" wrapText="1"/>
    </xf>
    <xf numFmtId="0" fontId="19" fillId="0" borderId="8" xfId="0" applyFont="1" applyBorder="1" applyAlignment="1">
      <alignment wrapText="1"/>
    </xf>
    <xf numFmtId="0" fontId="32" fillId="0" borderId="8" xfId="0" applyFont="1" applyFill="1" applyBorder="1" applyAlignment="1">
      <alignment vertical="center" wrapText="1"/>
    </xf>
    <xf numFmtId="164" fontId="19" fillId="0" borderId="0" xfId="1" applyFont="1"/>
    <xf numFmtId="164" fontId="33" fillId="0" borderId="3" xfId="1" applyFont="1" applyFill="1" applyBorder="1"/>
    <xf numFmtId="164" fontId="33" fillId="0" borderId="5" xfId="1" applyFont="1" applyFill="1" applyBorder="1"/>
    <xf numFmtId="164" fontId="33" fillId="0" borderId="7" xfId="1" applyFont="1" applyFill="1" applyBorder="1"/>
    <xf numFmtId="164" fontId="33" fillId="0" borderId="8" xfId="1" applyFont="1" applyFill="1" applyBorder="1"/>
    <xf numFmtId="164" fontId="34" fillId="0" borderId="1" xfId="1" applyFont="1" applyFill="1" applyBorder="1"/>
    <xf numFmtId="0" fontId="0" fillId="0" borderId="8" xfId="0" applyBorder="1" applyAlignment="1">
      <alignment horizontal="center" vertical="center" wrapText="1"/>
    </xf>
    <xf numFmtId="0" fontId="31" fillId="5" borderId="8" xfId="0" applyFont="1" applyFill="1" applyBorder="1" applyAlignment="1">
      <alignment horizontal="center" vertical="center" wrapText="1"/>
    </xf>
    <xf numFmtId="14" fontId="0" fillId="5" borderId="8" xfId="0" applyNumberFormat="1" applyFill="1" applyBorder="1" applyAlignment="1">
      <alignment vertical="center"/>
    </xf>
    <xf numFmtId="0" fontId="10" fillId="0" borderId="0" xfId="0" applyFont="1" applyFill="1" applyAlignment="1">
      <alignment vertical="center"/>
    </xf>
    <xf numFmtId="0" fontId="10" fillId="0" borderId="8" xfId="0" applyFont="1" applyFill="1" applyBorder="1" applyAlignment="1">
      <alignment horizontal="center" vertical="center"/>
    </xf>
    <xf numFmtId="0" fontId="10" fillId="0" borderId="8" xfId="0" applyFont="1" applyFill="1" applyBorder="1" applyAlignment="1">
      <alignment horizontal="left" vertical="center" wrapText="1"/>
    </xf>
    <xf numFmtId="0" fontId="10" fillId="0" borderId="8" xfId="0" applyFont="1" applyFill="1" applyBorder="1" applyAlignment="1">
      <alignment vertical="center" wrapText="1"/>
    </xf>
    <xf numFmtId="0" fontId="10" fillId="34" borderId="8" xfId="0" applyFont="1" applyFill="1" applyBorder="1" applyAlignment="1">
      <alignment vertical="center" wrapText="1"/>
    </xf>
    <xf numFmtId="0" fontId="10" fillId="34" borderId="8" xfId="0" applyFont="1" applyFill="1" applyBorder="1" applyAlignment="1">
      <alignment horizontal="center" vertical="center" wrapText="1"/>
    </xf>
    <xf numFmtId="0" fontId="10" fillId="34" borderId="8" xfId="0" applyFont="1" applyFill="1" applyBorder="1" applyAlignment="1">
      <alignment vertical="center"/>
    </xf>
    <xf numFmtId="164" fontId="10" fillId="34" borderId="8" xfId="1" applyFont="1" applyFill="1" applyBorder="1" applyAlignment="1">
      <alignment vertical="center"/>
    </xf>
    <xf numFmtId="0" fontId="30" fillId="0" borderId="0" xfId="0" applyFont="1"/>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8" xfId="0" applyFont="1" applyFill="1" applyBorder="1" applyAlignment="1">
      <alignment horizontal="center" vertical="center" wrapText="1"/>
    </xf>
    <xf numFmtId="14" fontId="2" fillId="0" borderId="9" xfId="0" applyNumberFormat="1" applyFont="1" applyFill="1" applyBorder="1" applyAlignment="1">
      <alignment horizontal="center" vertical="center"/>
    </xf>
    <xf numFmtId="0" fontId="2" fillId="0" borderId="14" xfId="0"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14" xfId="0" applyFont="1" applyFill="1" applyBorder="1" applyAlignment="1">
      <alignment horizontal="center" vertical="center" wrapText="1"/>
    </xf>
    <xf numFmtId="164" fontId="2" fillId="0" borderId="9" xfId="1" applyFont="1" applyFill="1" applyBorder="1" applyAlignment="1">
      <alignment horizontal="center" vertical="center"/>
    </xf>
    <xf numFmtId="164" fontId="2" fillId="0" borderId="10" xfId="1"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10" fillId="0" borderId="9" xfId="0" applyFont="1" applyFill="1" applyBorder="1" applyAlignment="1">
      <alignment horizontal="center" vertical="center" wrapText="1"/>
    </xf>
    <xf numFmtId="0" fontId="10" fillId="0" borderId="10" xfId="0" applyFont="1" applyFill="1" applyBorder="1" applyAlignment="1">
      <alignment horizontal="center" vertical="center" wrapText="1"/>
    </xf>
    <xf numFmtId="164" fontId="2" fillId="0" borderId="14" xfId="1" applyFont="1" applyFill="1" applyBorder="1" applyAlignment="1">
      <alignment horizontal="center" vertical="center"/>
    </xf>
    <xf numFmtId="49" fontId="2" fillId="0" borderId="9" xfId="1" applyNumberFormat="1" applyFont="1" applyFill="1" applyBorder="1" applyAlignment="1">
      <alignment horizontal="center" vertical="center"/>
    </xf>
    <xf numFmtId="49" fontId="2" fillId="0" borderId="14" xfId="1" applyNumberFormat="1" applyFont="1" applyFill="1" applyBorder="1" applyAlignment="1">
      <alignment horizontal="center" vertical="center"/>
    </xf>
    <xf numFmtId="49" fontId="2" fillId="0" borderId="10" xfId="1" applyNumberFormat="1" applyFont="1" applyFill="1" applyBorder="1" applyAlignment="1">
      <alignment horizontal="center" vertical="center"/>
    </xf>
    <xf numFmtId="164" fontId="2" fillId="0" borderId="9" xfId="1" quotePrefix="1" applyFont="1" applyFill="1" applyBorder="1" applyAlignment="1">
      <alignment horizontal="center" vertical="center"/>
    </xf>
    <xf numFmtId="14" fontId="2" fillId="0" borderId="9" xfId="1" applyNumberFormat="1" applyFont="1" applyFill="1" applyBorder="1" applyAlignment="1">
      <alignment horizontal="center" vertical="center"/>
    </xf>
    <xf numFmtId="14" fontId="2" fillId="0" borderId="14" xfId="1" applyNumberFormat="1" applyFont="1" applyFill="1" applyBorder="1" applyAlignment="1">
      <alignment horizontal="center" vertical="center"/>
    </xf>
    <xf numFmtId="14" fontId="2" fillId="0" borderId="10" xfId="1" applyNumberFormat="1" applyFont="1" applyFill="1" applyBorder="1" applyAlignment="1">
      <alignment horizontal="center" vertical="center"/>
    </xf>
    <xf numFmtId="164" fontId="2" fillId="0" borderId="14" xfId="1" quotePrefix="1" applyFont="1" applyFill="1" applyBorder="1" applyAlignment="1">
      <alignment horizontal="center" vertical="center"/>
    </xf>
    <xf numFmtId="164" fontId="2" fillId="0" borderId="10" xfId="1" quotePrefix="1" applyFont="1" applyFill="1" applyBorder="1" applyAlignment="1">
      <alignment horizontal="center" vertical="center"/>
    </xf>
    <xf numFmtId="0" fontId="6" fillId="0" borderId="4" xfId="0" applyFont="1" applyFill="1" applyBorder="1" applyAlignment="1">
      <alignment horizontal="center" vertical="center" wrapText="1"/>
    </xf>
    <xf numFmtId="165" fontId="2" fillId="0" borderId="10" xfId="1" applyNumberFormat="1" applyFont="1" applyFill="1" applyBorder="1" applyAlignment="1">
      <alignment horizontal="center" vertical="center"/>
    </xf>
    <xf numFmtId="165" fontId="2" fillId="0" borderId="9" xfId="1" applyNumberFormat="1" applyFont="1" applyFill="1" applyBorder="1" applyAlignment="1">
      <alignment horizontal="center" vertical="center"/>
    </xf>
    <xf numFmtId="0" fontId="7" fillId="0" borderId="9"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7" fillId="0" borderId="9"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0" fillId="0" borderId="8" xfId="0" applyBorder="1" applyAlignment="1">
      <alignment horizontal="center" vertical="center" wrapText="1"/>
    </xf>
    <xf numFmtId="14"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0" xfId="0" applyBorder="1" applyAlignment="1">
      <alignment horizontal="center" vertical="center" wrapText="1"/>
    </xf>
    <xf numFmtId="0" fontId="10" fillId="0" borderId="14" xfId="0" applyFont="1" applyFill="1" applyBorder="1" applyAlignment="1">
      <alignment horizontal="center" vertical="center" wrapText="1"/>
    </xf>
    <xf numFmtId="0" fontId="10" fillId="0" borderId="9"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2" fillId="0" borderId="0" xfId="0" applyFont="1" applyFill="1" applyBorder="1" applyAlignment="1">
      <alignment horizontal="center"/>
    </xf>
    <xf numFmtId="0" fontId="2" fillId="0" borderId="9" xfId="0" applyFont="1" applyFill="1" applyBorder="1" applyAlignment="1">
      <alignment horizontal="left" vertical="center"/>
    </xf>
    <xf numFmtId="0" fontId="2" fillId="0" borderId="14" xfId="0" applyFont="1" applyFill="1" applyBorder="1" applyAlignment="1">
      <alignment horizontal="left" vertical="center"/>
    </xf>
    <xf numFmtId="0" fontId="9" fillId="0" borderId="9" xfId="0" applyFont="1" applyFill="1" applyBorder="1" applyAlignment="1">
      <alignment horizontal="center" vertical="center"/>
    </xf>
    <xf numFmtId="0" fontId="9" fillId="0" borderId="14" xfId="0" applyFont="1" applyFill="1" applyBorder="1" applyAlignment="1">
      <alignment horizontal="center" vertical="center"/>
    </xf>
    <xf numFmtId="0" fontId="9" fillId="0" borderId="10" xfId="0" applyFont="1" applyFill="1" applyBorder="1" applyAlignment="1">
      <alignment horizontal="center" vertical="center"/>
    </xf>
    <xf numFmtId="0" fontId="2" fillId="19" borderId="9" xfId="0" applyFont="1" applyFill="1" applyBorder="1" applyAlignment="1">
      <alignment horizontal="center" vertical="center"/>
    </xf>
    <xf numFmtId="0" fontId="2" fillId="19" borderId="10" xfId="0" applyFont="1" applyFill="1" applyBorder="1" applyAlignment="1">
      <alignment horizontal="center" vertical="center"/>
    </xf>
    <xf numFmtId="164" fontId="2" fillId="5" borderId="9" xfId="1" applyFont="1" applyFill="1" applyBorder="1" applyAlignment="1">
      <alignment horizontal="center" vertical="center"/>
    </xf>
    <xf numFmtId="164" fontId="2" fillId="5" borderId="14" xfId="1" applyFont="1" applyFill="1" applyBorder="1" applyAlignment="1">
      <alignment horizontal="center" vertical="center"/>
    </xf>
    <xf numFmtId="164" fontId="2" fillId="5" borderId="10" xfId="1" applyFont="1" applyFill="1" applyBorder="1" applyAlignment="1">
      <alignment horizontal="center" vertical="center"/>
    </xf>
    <xf numFmtId="14" fontId="2" fillId="5" borderId="9" xfId="1" applyNumberFormat="1" applyFont="1" applyFill="1" applyBorder="1" applyAlignment="1">
      <alignment horizontal="center" vertical="center"/>
    </xf>
    <xf numFmtId="0" fontId="15"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11" xfId="0" applyFont="1" applyFill="1" applyBorder="1" applyAlignment="1">
      <alignment horizontal="center" vertical="center"/>
    </xf>
    <xf numFmtId="0" fontId="16" fillId="0" borderId="9"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8" xfId="0" applyFont="1" applyFill="1" applyBorder="1" applyAlignment="1">
      <alignment horizontal="center"/>
    </xf>
    <xf numFmtId="0" fontId="15" fillId="0" borderId="8" xfId="0" applyFont="1" applyFill="1" applyBorder="1" applyAlignment="1">
      <alignment horizontal="center" vertical="center" wrapText="1"/>
    </xf>
    <xf numFmtId="0" fontId="7" fillId="0" borderId="1"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7" fillId="0" borderId="0" xfId="0" applyFont="1" applyFill="1" applyAlignment="1">
      <alignment horizontal="center"/>
    </xf>
    <xf numFmtId="0" fontId="7" fillId="0" borderId="5" xfId="0" applyFont="1" applyFill="1" applyBorder="1" applyAlignment="1">
      <alignment horizontal="center"/>
    </xf>
    <xf numFmtId="0" fontId="7" fillId="0" borderId="6" xfId="0" applyFont="1" applyFill="1" applyBorder="1" applyAlignment="1">
      <alignment horizontal="center"/>
    </xf>
    <xf numFmtId="0" fontId="7" fillId="0" borderId="7" xfId="0" applyFont="1" applyFill="1" applyBorder="1" applyAlignment="1">
      <alignment horizont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8" xfId="0" applyFont="1" applyFill="1" applyBorder="1" applyAlignment="1">
      <alignment horizontal="center"/>
    </xf>
    <xf numFmtId="0" fontId="7" fillId="0" borderId="11"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2" xfId="0" applyFont="1" applyFill="1" applyBorder="1" applyAlignment="1">
      <alignment horizontal="center" vertical="center"/>
    </xf>
    <xf numFmtId="0" fontId="20" fillId="0" borderId="9"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7" fillId="0" borderId="14" xfId="0" applyFont="1" applyFill="1" applyBorder="1" applyAlignment="1">
      <alignment horizontal="center" vertical="center"/>
    </xf>
    <xf numFmtId="14" fontId="7" fillId="0" borderId="9" xfId="0" applyNumberFormat="1" applyFont="1" applyFill="1" applyBorder="1" applyAlignment="1">
      <alignment horizontal="center" vertical="center"/>
    </xf>
    <xf numFmtId="14" fontId="7" fillId="0" borderId="10" xfId="0" applyNumberFormat="1" applyFont="1" applyFill="1" applyBorder="1" applyAlignment="1">
      <alignment horizontal="center" vertical="center"/>
    </xf>
    <xf numFmtId="0" fontId="7" fillId="0" borderId="8" xfId="0" applyFont="1" applyFill="1" applyBorder="1" applyAlignment="1">
      <alignment horizontal="center" vertical="center" wrapText="1"/>
    </xf>
    <xf numFmtId="14" fontId="7" fillId="5" borderId="9" xfId="0" applyNumberFormat="1" applyFont="1" applyFill="1" applyBorder="1" applyAlignment="1">
      <alignment horizontal="center" vertical="center"/>
    </xf>
    <xf numFmtId="14" fontId="7" fillId="5" borderId="10" xfId="0" applyNumberFormat="1" applyFont="1" applyFill="1" applyBorder="1" applyAlignment="1">
      <alignment horizontal="center" vertical="center"/>
    </xf>
    <xf numFmtId="0" fontId="7" fillId="5" borderId="9" xfId="0" quotePrefix="1" applyFont="1" applyFill="1" applyBorder="1" applyAlignment="1">
      <alignment horizontal="center" vertical="center"/>
    </xf>
    <xf numFmtId="0" fontId="7" fillId="5" borderId="10" xfId="0" quotePrefix="1" applyFont="1" applyFill="1" applyBorder="1" applyAlignment="1">
      <alignment horizontal="center" vertical="center"/>
    </xf>
    <xf numFmtId="165" fontId="7" fillId="0" borderId="14" xfId="1" applyNumberFormat="1" applyFont="1" applyFill="1" applyBorder="1" applyAlignment="1">
      <alignment horizontal="center" vertical="center"/>
    </xf>
    <xf numFmtId="165" fontId="7" fillId="0" borderId="10" xfId="1" applyNumberFormat="1" applyFont="1" applyFill="1" applyBorder="1" applyAlignment="1">
      <alignment horizontal="center" vertical="center"/>
    </xf>
    <xf numFmtId="14" fontId="7" fillId="0" borderId="9" xfId="0" quotePrefix="1" applyNumberFormat="1" applyFont="1" applyFill="1" applyBorder="1" applyAlignment="1">
      <alignment horizontal="center" vertical="center" wrapText="1"/>
    </xf>
    <xf numFmtId="14" fontId="7" fillId="0" borderId="10" xfId="0" quotePrefix="1" applyNumberFormat="1" applyFont="1" applyFill="1" applyBorder="1" applyAlignment="1">
      <alignment horizontal="center" vertical="center" wrapText="1"/>
    </xf>
    <xf numFmtId="14" fontId="7" fillId="0" borderId="14" xfId="0" applyNumberFormat="1" applyFont="1" applyFill="1" applyBorder="1" applyAlignment="1">
      <alignment horizontal="center" vertical="center"/>
    </xf>
    <xf numFmtId="165" fontId="7" fillId="0" borderId="9" xfId="1" applyNumberFormat="1" applyFont="1" applyFill="1" applyBorder="1" applyAlignment="1">
      <alignment horizontal="center" vertical="center"/>
    </xf>
    <xf numFmtId="0" fontId="7" fillId="0" borderId="9" xfId="0" quotePrefix="1" applyFont="1" applyFill="1" applyBorder="1" applyAlignment="1">
      <alignment horizontal="center" vertical="center"/>
    </xf>
    <xf numFmtId="14" fontId="7" fillId="0" borderId="14" xfId="0" applyNumberFormat="1" applyFont="1" applyFill="1" applyBorder="1" applyAlignment="1">
      <alignment horizontal="center" vertical="center" wrapText="1"/>
    </xf>
    <xf numFmtId="0" fontId="7" fillId="0" borderId="14" xfId="0" quotePrefix="1" applyFont="1" applyFill="1" applyBorder="1" applyAlignment="1">
      <alignment horizontal="center" vertical="center" wrapText="1"/>
    </xf>
    <xf numFmtId="164" fontId="7" fillId="0" borderId="9" xfId="1" applyFont="1" applyFill="1" applyBorder="1" applyAlignment="1">
      <alignment horizontal="center" vertical="center"/>
    </xf>
    <xf numFmtId="164" fontId="7" fillId="0" borderId="10" xfId="1" applyFont="1" applyFill="1" applyBorder="1" applyAlignment="1">
      <alignment horizontal="center" vertical="center"/>
    </xf>
    <xf numFmtId="0" fontId="7" fillId="0" borderId="9" xfId="0" quotePrefix="1" applyFont="1" applyFill="1" applyBorder="1" applyAlignment="1">
      <alignment horizontal="center" vertical="center" wrapText="1"/>
    </xf>
    <xf numFmtId="165" fontId="20" fillId="0" borderId="9" xfId="1" applyNumberFormat="1" applyFont="1" applyFill="1" applyBorder="1" applyAlignment="1">
      <alignment horizontal="center" vertical="center"/>
    </xf>
    <xf numFmtId="165" fontId="20" fillId="0" borderId="10" xfId="1" applyNumberFormat="1" applyFont="1" applyFill="1" applyBorder="1" applyAlignment="1">
      <alignment horizontal="center" vertical="center"/>
    </xf>
    <xf numFmtId="0" fontId="7" fillId="0" borderId="10" xfId="0" quotePrefix="1" applyFont="1" applyFill="1" applyBorder="1" applyAlignment="1">
      <alignment horizontal="center" vertical="center"/>
    </xf>
    <xf numFmtId="0" fontId="7" fillId="0" borderId="10" xfId="0" quotePrefix="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21" fillId="0" borderId="10" xfId="0" applyFont="1" applyFill="1" applyBorder="1" applyAlignment="1">
      <alignment horizontal="center" vertical="center" wrapText="1"/>
    </xf>
    <xf numFmtId="14" fontId="7" fillId="0" borderId="9" xfId="0" quotePrefix="1" applyNumberFormat="1" applyFont="1" applyFill="1" applyBorder="1" applyAlignment="1">
      <alignment horizontal="center" vertical="center"/>
    </xf>
    <xf numFmtId="14" fontId="7" fillId="0" borderId="14" xfId="0" quotePrefix="1" applyNumberFormat="1" applyFont="1" applyFill="1" applyBorder="1" applyAlignment="1">
      <alignment horizontal="center" vertical="center"/>
    </xf>
    <xf numFmtId="14" fontId="7" fillId="0" borderId="10" xfId="0" quotePrefix="1" applyNumberFormat="1" applyFont="1" applyFill="1" applyBorder="1" applyAlignment="1">
      <alignment horizontal="center" vertical="center"/>
    </xf>
    <xf numFmtId="14" fontId="7" fillId="0" borderId="9" xfId="0" applyNumberFormat="1" applyFont="1" applyFill="1" applyBorder="1" applyAlignment="1">
      <alignment horizontal="center" vertical="center" wrapText="1"/>
    </xf>
    <xf numFmtId="14" fontId="7" fillId="0" borderId="9" xfId="1" applyNumberFormat="1" applyFont="1" applyFill="1" applyBorder="1" applyAlignment="1">
      <alignment horizontal="center" vertical="center"/>
    </xf>
    <xf numFmtId="164" fontId="7" fillId="0" borderId="14" xfId="1" applyFont="1" applyFill="1" applyBorder="1" applyAlignment="1">
      <alignment horizontal="center" vertical="center"/>
    </xf>
    <xf numFmtId="0" fontId="7" fillId="0" borderId="14" xfId="0" quotePrefix="1" applyFont="1" applyFill="1" applyBorder="1" applyAlignment="1">
      <alignment horizontal="center" vertical="center"/>
    </xf>
    <xf numFmtId="164" fontId="7" fillId="0" borderId="9" xfId="1" quotePrefix="1" applyFont="1" applyFill="1" applyBorder="1" applyAlignment="1">
      <alignment horizontal="center" vertical="center"/>
    </xf>
    <xf numFmtId="164" fontId="7" fillId="0" borderId="14" xfId="1" quotePrefix="1" applyFont="1" applyFill="1" applyBorder="1" applyAlignment="1">
      <alignment horizontal="center" vertical="center"/>
    </xf>
    <xf numFmtId="164" fontId="7" fillId="0" borderId="10" xfId="1" quotePrefix="1" applyFont="1" applyFill="1" applyBorder="1" applyAlignment="1">
      <alignment horizontal="center" vertical="center"/>
    </xf>
    <xf numFmtId="14" fontId="7" fillId="0" borderId="14" xfId="1" applyNumberFormat="1" applyFont="1" applyFill="1" applyBorder="1" applyAlignment="1">
      <alignment horizontal="center" vertical="center"/>
    </xf>
    <xf numFmtId="14" fontId="7" fillId="0" borderId="10" xfId="1" applyNumberFormat="1" applyFont="1" applyFill="1" applyBorder="1" applyAlignment="1">
      <alignment horizontal="center" vertical="center"/>
    </xf>
    <xf numFmtId="49" fontId="7" fillId="0" borderId="9" xfId="1" applyNumberFormat="1" applyFont="1" applyFill="1" applyBorder="1" applyAlignment="1">
      <alignment horizontal="center" vertical="center"/>
    </xf>
    <xf numFmtId="49" fontId="7" fillId="0" borderId="14" xfId="1" applyNumberFormat="1" applyFont="1" applyFill="1" applyBorder="1" applyAlignment="1">
      <alignment horizontal="center" vertical="center"/>
    </xf>
    <xf numFmtId="49" fontId="7" fillId="0" borderId="10" xfId="1" applyNumberFormat="1"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8" xfId="0" applyFont="1" applyFill="1" applyBorder="1" applyAlignment="1">
      <alignment horizontal="center" vertical="center"/>
    </xf>
    <xf numFmtId="0" fontId="27" fillId="0" borderId="11" xfId="0" applyFont="1" applyFill="1" applyBorder="1" applyAlignment="1">
      <alignment horizontal="center" vertical="center" wrapText="1"/>
    </xf>
    <xf numFmtId="0" fontId="27" fillId="0" borderId="12" xfId="0" applyFont="1" applyFill="1" applyBorder="1" applyAlignment="1">
      <alignment horizontal="center" vertical="center" wrapText="1"/>
    </xf>
    <xf numFmtId="164" fontId="7" fillId="0" borderId="10" xfId="0" applyNumberFormat="1" applyFont="1" applyFill="1" applyBorder="1" applyAlignment="1">
      <alignment horizontal="center" vertical="center"/>
    </xf>
    <xf numFmtId="0" fontId="11" fillId="0" borderId="9"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0" xfId="0" applyFont="1" applyFill="1" applyBorder="1" applyAlignment="1">
      <alignment horizontal="left" vertical="center" wrapText="1"/>
    </xf>
    <xf numFmtId="164" fontId="7" fillId="0" borderId="9"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165" fontId="20" fillId="0" borderId="14" xfId="1" applyNumberFormat="1" applyFont="1" applyFill="1" applyBorder="1" applyAlignment="1">
      <alignment horizontal="center" vertical="center"/>
    </xf>
    <xf numFmtId="0" fontId="20" fillId="0" borderId="9"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14" xfId="0" applyFont="1" applyFill="1" applyBorder="1" applyAlignment="1">
      <alignment horizontal="center" vertical="center"/>
    </xf>
    <xf numFmtId="0" fontId="7" fillId="5" borderId="14" xfId="0" applyFont="1" applyFill="1" applyBorder="1" applyAlignment="1">
      <alignment horizontal="center" vertical="center"/>
    </xf>
    <xf numFmtId="0" fontId="7" fillId="0" borderId="0" xfId="0" applyFont="1" applyFill="1" applyAlignment="1">
      <alignment horizontal="center" vertical="center"/>
    </xf>
    <xf numFmtId="0" fontId="20" fillId="0" borderId="14" xfId="0" applyFont="1" applyFill="1" applyBorder="1" applyAlignment="1">
      <alignment horizontal="center" vertical="center" wrapText="1"/>
    </xf>
    <xf numFmtId="165" fontId="20" fillId="0" borderId="9" xfId="1" applyNumberFormat="1" applyFont="1" applyFill="1" applyBorder="1" applyAlignment="1">
      <alignment horizontal="center" vertical="center" wrapText="1"/>
    </xf>
    <xf numFmtId="165" fontId="20" fillId="0" borderId="14" xfId="1" applyNumberFormat="1" applyFont="1" applyFill="1" applyBorder="1" applyAlignment="1">
      <alignment horizontal="center" vertical="center" wrapText="1"/>
    </xf>
    <xf numFmtId="165" fontId="20" fillId="0" borderId="10"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35" fillId="0" borderId="9" xfId="0" applyFont="1" applyFill="1" applyBorder="1" applyAlignment="1">
      <alignment vertical="center"/>
    </xf>
    <xf numFmtId="0" fontId="35" fillId="0" borderId="9" xfId="0" applyFont="1" applyFill="1" applyBorder="1" applyAlignment="1">
      <alignment vertical="center" wrapText="1"/>
    </xf>
    <xf numFmtId="0" fontId="35" fillId="0" borderId="8" xfId="0" applyFont="1" applyFill="1" applyBorder="1" applyAlignment="1"/>
    <xf numFmtId="0" fontId="35" fillId="0" borderId="11" xfId="0" applyFont="1" applyFill="1" applyBorder="1" applyAlignment="1">
      <alignment vertical="center"/>
    </xf>
    <xf numFmtId="0" fontId="35" fillId="0" borderId="13" xfId="0" applyFont="1" applyFill="1" applyBorder="1" applyAlignment="1">
      <alignment vertical="center"/>
    </xf>
    <xf numFmtId="0" fontId="35" fillId="0" borderId="12" xfId="0" applyFont="1" applyFill="1" applyBorder="1" applyAlignment="1">
      <alignment vertical="center"/>
    </xf>
    <xf numFmtId="0" fontId="35" fillId="0" borderId="8" xfId="0" applyFont="1" applyFill="1" applyBorder="1" applyAlignment="1">
      <alignment vertical="center" wrapText="1"/>
    </xf>
    <xf numFmtId="0" fontId="36" fillId="0" borderId="9" xfId="0" applyFont="1" applyFill="1" applyBorder="1" applyAlignment="1">
      <alignment vertical="center" wrapText="1"/>
    </xf>
    <xf numFmtId="164" fontId="36" fillId="0" borderId="8" xfId="1" applyFont="1" applyFill="1" applyBorder="1" applyAlignment="1">
      <alignment vertical="center" wrapText="1"/>
    </xf>
    <xf numFmtId="0" fontId="35" fillId="0" borderId="8" xfId="0" applyFont="1" applyFill="1" applyBorder="1" applyAlignment="1">
      <alignment horizontal="center" vertical="center"/>
    </xf>
    <xf numFmtId="0" fontId="35" fillId="0" borderId="11" xfId="0" applyFont="1" applyFill="1" applyBorder="1" applyAlignment="1">
      <alignment horizontal="center" vertical="center" wrapText="1"/>
    </xf>
    <xf numFmtId="0" fontId="35" fillId="0" borderId="10" xfId="0" applyFont="1" applyFill="1" applyBorder="1" applyAlignment="1">
      <alignment vertical="center"/>
    </xf>
    <xf numFmtId="0" fontId="35" fillId="0" borderId="10" xfId="0" applyFont="1" applyFill="1" applyBorder="1" applyAlignment="1">
      <alignment vertical="center" wrapText="1"/>
    </xf>
    <xf numFmtId="0" fontId="35" fillId="0" borderId="8" xfId="0" applyFont="1" applyFill="1" applyBorder="1" applyAlignment="1">
      <alignment horizontal="center"/>
    </xf>
    <xf numFmtId="0" fontId="36" fillId="0" borderId="10" xfId="0" applyFont="1" applyFill="1" applyBorder="1" applyAlignment="1">
      <alignment vertical="center" wrapText="1"/>
    </xf>
    <xf numFmtId="0" fontId="35" fillId="0" borderId="8" xfId="0" applyFont="1" applyFill="1" applyBorder="1" applyAlignment="1">
      <alignment horizontal="center" wrapText="1"/>
    </xf>
    <xf numFmtId="164" fontId="35" fillId="0" borderId="8" xfId="1" applyFont="1" applyFill="1" applyBorder="1" applyAlignment="1">
      <alignment horizontal="center"/>
    </xf>
    <xf numFmtId="164" fontId="35" fillId="0" borderId="8" xfId="1" applyFont="1" applyFill="1" applyBorder="1" applyAlignment="1">
      <alignment horizontal="center" vertical="center"/>
    </xf>
    <xf numFmtId="164" fontId="35" fillId="4" borderId="8" xfId="1" applyFont="1" applyFill="1" applyBorder="1" applyAlignment="1">
      <alignment horizontal="left"/>
    </xf>
    <xf numFmtId="0" fontId="35" fillId="2" borderId="8" xfId="0" applyFont="1" applyFill="1" applyBorder="1" applyAlignment="1">
      <alignment horizontal="center" vertical="center" wrapText="1"/>
    </xf>
    <xf numFmtId="0" fontId="35" fillId="2" borderId="8" xfId="0" applyFont="1" applyFill="1" applyBorder="1" applyAlignment="1">
      <alignment vertical="center" wrapText="1"/>
    </xf>
    <xf numFmtId="0" fontId="35" fillId="2" borderId="10" xfId="0" applyFont="1" applyFill="1" applyBorder="1" applyAlignment="1">
      <alignment horizontal="center" vertical="center" wrapText="1"/>
    </xf>
    <xf numFmtId="0" fontId="35" fillId="2" borderId="10" xfId="0" applyFont="1" applyFill="1" applyBorder="1" applyAlignment="1">
      <alignment horizontal="center" vertical="center"/>
    </xf>
    <xf numFmtId="0" fontId="35" fillId="2" borderId="10" xfId="0" quotePrefix="1" applyFont="1" applyFill="1" applyBorder="1" applyAlignment="1">
      <alignment horizontal="center" vertical="center"/>
    </xf>
    <xf numFmtId="14" fontId="35" fillId="2" borderId="10" xfId="0" applyNumberFormat="1" applyFont="1" applyFill="1" applyBorder="1" applyAlignment="1">
      <alignment horizontal="center" vertical="center"/>
    </xf>
    <xf numFmtId="165" fontId="35" fillId="2" borderId="10" xfId="1" applyNumberFormat="1" applyFont="1" applyFill="1" applyBorder="1" applyAlignment="1">
      <alignment horizontal="center" vertical="center"/>
    </xf>
    <xf numFmtId="0" fontId="35" fillId="2" borderId="8" xfId="0" quotePrefix="1" applyFont="1" applyFill="1" applyBorder="1" applyAlignment="1">
      <alignment horizontal="center" wrapText="1"/>
    </xf>
    <xf numFmtId="0" fontId="35" fillId="2" borderId="10" xfId="0" quotePrefix="1" applyFont="1" applyFill="1" applyBorder="1" applyAlignment="1">
      <alignment horizontal="center" vertical="center" wrapText="1"/>
    </xf>
    <xf numFmtId="165" fontId="35" fillId="2" borderId="8" xfId="1" applyNumberFormat="1" applyFont="1" applyFill="1" applyBorder="1" applyAlignment="1">
      <alignment vertical="center"/>
    </xf>
    <xf numFmtId="14" fontId="35" fillId="2" borderId="10" xfId="1" applyNumberFormat="1" applyFont="1" applyFill="1" applyBorder="1" applyAlignment="1">
      <alignment horizontal="center" vertical="center" wrapText="1"/>
    </xf>
    <xf numFmtId="165" fontId="36" fillId="2" borderId="10" xfId="1" applyNumberFormat="1" applyFont="1" applyFill="1" applyBorder="1" applyAlignment="1">
      <alignment horizontal="center" vertical="center"/>
    </xf>
    <xf numFmtId="164" fontId="36" fillId="2" borderId="10" xfId="1" applyFont="1" applyFill="1" applyBorder="1" applyAlignment="1">
      <alignment horizontal="center" vertical="center"/>
    </xf>
    <xf numFmtId="14" fontId="35" fillId="2" borderId="10" xfId="1" applyNumberFormat="1" applyFont="1" applyFill="1" applyBorder="1" applyAlignment="1">
      <alignment horizontal="center" vertical="center"/>
    </xf>
    <xf numFmtId="14" fontId="35" fillId="2" borderId="8" xfId="0" applyNumberFormat="1" applyFont="1" applyFill="1" applyBorder="1" applyAlignment="1">
      <alignment vertical="center"/>
    </xf>
    <xf numFmtId="0" fontId="35" fillId="2" borderId="8" xfId="0" applyFont="1" applyFill="1" applyBorder="1" applyAlignment="1">
      <alignment vertical="center"/>
    </xf>
    <xf numFmtId="164" fontId="35" fillId="2" borderId="8" xfId="1" applyFont="1" applyFill="1" applyBorder="1" applyAlignment="1">
      <alignment vertical="center"/>
    </xf>
    <xf numFmtId="164" fontId="35" fillId="2" borderId="10" xfId="1" applyFont="1" applyFill="1" applyBorder="1" applyAlignment="1">
      <alignment horizontal="center" vertical="center"/>
    </xf>
    <xf numFmtId="164" fontId="35" fillId="2" borderId="10" xfId="1" applyFont="1" applyFill="1" applyBorder="1" applyAlignment="1">
      <alignment horizontal="center" vertical="center" wrapText="1"/>
    </xf>
    <xf numFmtId="14" fontId="35" fillId="2" borderId="8" xfId="0" applyNumberFormat="1" applyFont="1" applyFill="1" applyBorder="1" applyAlignment="1">
      <alignment horizontal="center" vertical="center"/>
    </xf>
    <xf numFmtId="0" fontId="35" fillId="2" borderId="8" xfId="0" quotePrefix="1" applyFont="1" applyFill="1" applyBorder="1" applyAlignment="1">
      <alignment horizontal="center" vertical="center"/>
    </xf>
    <xf numFmtId="164" fontId="35" fillId="4" borderId="8" xfId="1" applyFont="1" applyFill="1" applyBorder="1"/>
    <xf numFmtId="0" fontId="35" fillId="2" borderId="8" xfId="0" applyFont="1" applyFill="1" applyBorder="1"/>
    <xf numFmtId="0" fontId="35" fillId="0" borderId="8" xfId="0" applyFont="1" applyFill="1" applyBorder="1" applyAlignment="1">
      <alignment horizontal="center" vertical="center" wrapText="1"/>
    </xf>
    <xf numFmtId="0" fontId="35" fillId="0" borderId="10" xfId="0" applyFont="1" applyFill="1" applyBorder="1" applyAlignment="1">
      <alignment horizontal="center" vertical="center" wrapText="1"/>
    </xf>
    <xf numFmtId="0" fontId="35" fillId="0" borderId="10" xfId="0" applyFont="1" applyFill="1" applyBorder="1" applyAlignment="1">
      <alignment horizontal="center" vertical="center"/>
    </xf>
    <xf numFmtId="0" fontId="35" fillId="0" borderId="10" xfId="0" quotePrefix="1" applyFont="1" applyFill="1" applyBorder="1" applyAlignment="1">
      <alignment horizontal="center" vertical="center"/>
    </xf>
    <xf numFmtId="14" fontId="35" fillId="0" borderId="10" xfId="0" applyNumberFormat="1" applyFont="1" applyFill="1" applyBorder="1" applyAlignment="1">
      <alignment horizontal="center" vertical="center"/>
    </xf>
    <xf numFmtId="165" fontId="35" fillId="0" borderId="10" xfId="1" applyNumberFormat="1" applyFont="1" applyFill="1" applyBorder="1" applyAlignment="1">
      <alignment horizontal="center" vertical="center"/>
    </xf>
    <xf numFmtId="0" fontId="35" fillId="0" borderId="8" xfId="0" quotePrefix="1" applyFont="1" applyFill="1" applyBorder="1" applyAlignment="1">
      <alignment horizontal="center" vertical="center" wrapText="1"/>
    </xf>
    <xf numFmtId="0" fontId="35" fillId="0" borderId="10" xfId="0" quotePrefix="1" applyFont="1" applyFill="1" applyBorder="1" applyAlignment="1">
      <alignment horizontal="center" vertical="center" wrapText="1"/>
    </xf>
    <xf numFmtId="165" fontId="35" fillId="0" borderId="8" xfId="1" applyNumberFormat="1" applyFont="1" applyFill="1" applyBorder="1" applyAlignment="1">
      <alignment vertical="center"/>
    </xf>
    <xf numFmtId="165" fontId="36" fillId="0" borderId="10" xfId="1" quotePrefix="1" applyNumberFormat="1" applyFont="1" applyFill="1" applyBorder="1" applyAlignment="1">
      <alignment horizontal="center" vertical="center"/>
    </xf>
    <xf numFmtId="14" fontId="36" fillId="0" borderId="10" xfId="1" applyNumberFormat="1" applyFont="1" applyFill="1" applyBorder="1" applyAlignment="1">
      <alignment horizontal="center" vertical="center"/>
    </xf>
    <xf numFmtId="164" fontId="36" fillId="0" borderId="10" xfId="1" applyFont="1" applyFill="1" applyBorder="1" applyAlignment="1">
      <alignment horizontal="center" vertical="center"/>
    </xf>
    <xf numFmtId="14" fontId="35" fillId="5" borderId="8" xfId="0" applyNumberFormat="1" applyFont="1" applyFill="1" applyBorder="1" applyAlignment="1">
      <alignment vertical="center"/>
    </xf>
    <xf numFmtId="164" fontId="35" fillId="0" borderId="8" xfId="1" applyFont="1" applyFill="1" applyBorder="1" applyAlignment="1">
      <alignment vertical="center"/>
    </xf>
    <xf numFmtId="164" fontId="35" fillId="0" borderId="10" xfId="1" applyFont="1" applyFill="1" applyBorder="1" applyAlignment="1">
      <alignment horizontal="center" vertical="center"/>
    </xf>
    <xf numFmtId="0" fontId="35" fillId="5" borderId="10" xfId="0" applyFont="1" applyFill="1" applyBorder="1" applyAlignment="1">
      <alignment horizontal="center" vertical="center" wrapText="1"/>
    </xf>
    <xf numFmtId="164" fontId="35" fillId="0" borderId="10" xfId="1" applyFont="1" applyFill="1" applyBorder="1" applyAlignment="1">
      <alignment horizontal="center" vertical="center" wrapText="1"/>
    </xf>
    <xf numFmtId="14" fontId="35" fillId="0" borderId="8" xfId="0" applyNumberFormat="1" applyFont="1" applyFill="1" applyBorder="1" applyAlignment="1">
      <alignment horizontal="center" vertical="center"/>
    </xf>
    <xf numFmtId="0" fontId="35" fillId="0" borderId="8" xfId="0" quotePrefix="1" applyFont="1" applyFill="1" applyBorder="1" applyAlignment="1">
      <alignment horizontal="center" vertical="center"/>
    </xf>
    <xf numFmtId="0" fontId="35" fillId="0" borderId="8" xfId="0" applyFont="1" applyFill="1" applyBorder="1" applyAlignment="1">
      <alignment vertical="center"/>
    </xf>
    <xf numFmtId="0" fontId="35" fillId="3" borderId="10" xfId="0" applyFont="1" applyFill="1" applyBorder="1" applyAlignment="1">
      <alignment horizontal="center" vertical="center" wrapText="1"/>
    </xf>
    <xf numFmtId="0" fontId="35" fillId="3" borderId="10" xfId="0" applyFont="1" applyFill="1" applyBorder="1" applyAlignment="1">
      <alignment vertical="center" wrapText="1"/>
    </xf>
    <xf numFmtId="0" fontId="35" fillId="3" borderId="10" xfId="0" applyFont="1" applyFill="1" applyBorder="1" applyAlignment="1">
      <alignment horizontal="center" vertical="center"/>
    </xf>
    <xf numFmtId="0" fontId="35" fillId="3" borderId="10" xfId="0" quotePrefix="1" applyFont="1" applyFill="1" applyBorder="1" applyAlignment="1">
      <alignment horizontal="center" vertical="center"/>
    </xf>
    <xf numFmtId="14" fontId="35" fillId="3" borderId="10" xfId="0" applyNumberFormat="1" applyFont="1" applyFill="1" applyBorder="1" applyAlignment="1">
      <alignment horizontal="center" vertical="center"/>
    </xf>
    <xf numFmtId="165" fontId="35" fillId="3" borderId="10" xfId="1" applyNumberFormat="1" applyFont="1" applyFill="1" applyBorder="1" applyAlignment="1">
      <alignment horizontal="center" vertical="center"/>
    </xf>
    <xf numFmtId="0" fontId="35" fillId="3" borderId="10" xfId="0" quotePrefix="1" applyFont="1" applyFill="1" applyBorder="1" applyAlignment="1">
      <alignment horizontal="center" wrapText="1"/>
    </xf>
    <xf numFmtId="0" fontId="35" fillId="3" borderId="10" xfId="0" quotePrefix="1" applyFont="1" applyFill="1" applyBorder="1" applyAlignment="1">
      <alignment horizontal="center" vertical="center" wrapText="1"/>
    </xf>
    <xf numFmtId="165" fontId="35" fillId="3" borderId="8" xfId="1" applyNumberFormat="1" applyFont="1" applyFill="1" applyBorder="1" applyAlignment="1">
      <alignment vertical="center"/>
    </xf>
    <xf numFmtId="165" fontId="36" fillId="3" borderId="10" xfId="1" applyNumberFormat="1" applyFont="1" applyFill="1" applyBorder="1" applyAlignment="1">
      <alignment horizontal="center" vertical="center"/>
    </xf>
    <xf numFmtId="164" fontId="36" fillId="3" borderId="10" xfId="1" applyFont="1" applyFill="1" applyBorder="1" applyAlignment="1">
      <alignment horizontal="center" vertical="center"/>
    </xf>
    <xf numFmtId="14" fontId="35" fillId="3" borderId="10" xfId="0" applyNumberFormat="1" applyFont="1" applyFill="1" applyBorder="1" applyAlignment="1">
      <alignment vertical="center"/>
    </xf>
    <xf numFmtId="14" fontId="35" fillId="3" borderId="8" xfId="0" applyNumberFormat="1" applyFont="1" applyFill="1" applyBorder="1" applyAlignment="1">
      <alignment vertical="center"/>
    </xf>
    <xf numFmtId="0" fontId="35" fillId="3" borderId="8" xfId="0" applyFont="1" applyFill="1" applyBorder="1" applyAlignment="1">
      <alignment vertical="center"/>
    </xf>
    <xf numFmtId="0" fontId="35" fillId="3" borderId="8" xfId="0" applyFont="1" applyFill="1" applyBorder="1" applyAlignment="1">
      <alignment vertical="center" wrapText="1"/>
    </xf>
    <xf numFmtId="164" fontId="35" fillId="3" borderId="8" xfId="1" applyFont="1" applyFill="1" applyBorder="1" applyAlignment="1">
      <alignment vertical="center"/>
    </xf>
    <xf numFmtId="164" fontId="35" fillId="3" borderId="10" xfId="1" applyFont="1" applyFill="1" applyBorder="1" applyAlignment="1">
      <alignment horizontal="center" vertical="center"/>
    </xf>
    <xf numFmtId="164" fontId="35" fillId="3" borderId="10" xfId="1" applyFont="1" applyFill="1" applyBorder="1" applyAlignment="1">
      <alignment horizontal="center" vertical="center" wrapText="1"/>
    </xf>
    <xf numFmtId="14" fontId="35" fillId="3" borderId="8" xfId="0" applyNumberFormat="1" applyFont="1" applyFill="1" applyBorder="1" applyAlignment="1">
      <alignment horizontal="center" vertical="center"/>
    </xf>
    <xf numFmtId="0" fontId="35" fillId="3" borderId="11" xfId="0" quotePrefix="1" applyFont="1" applyFill="1" applyBorder="1" applyAlignment="1">
      <alignment horizontal="center" vertical="center"/>
    </xf>
    <xf numFmtId="164" fontId="35" fillId="4" borderId="8" xfId="1" applyFont="1" applyFill="1" applyBorder="1" applyAlignment="1">
      <alignment vertical="center"/>
    </xf>
    <xf numFmtId="0" fontId="35" fillId="3" borderId="12" xfId="0" applyFont="1" applyFill="1" applyBorder="1" applyAlignment="1">
      <alignment vertical="center"/>
    </xf>
    <xf numFmtId="14" fontId="35" fillId="0" borderId="9" xfId="0" applyNumberFormat="1" applyFont="1" applyFill="1" applyBorder="1" applyAlignment="1">
      <alignment vertical="center"/>
    </xf>
    <xf numFmtId="165" fontId="35" fillId="0" borderId="9" xfId="1" applyNumberFormat="1" applyFont="1" applyFill="1" applyBorder="1" applyAlignment="1">
      <alignment vertical="center"/>
    </xf>
    <xf numFmtId="165" fontId="36" fillId="0" borderId="10" xfId="1" applyNumberFormat="1" applyFont="1" applyFill="1" applyBorder="1" applyAlignment="1">
      <alignment horizontal="center" vertical="center"/>
    </xf>
    <xf numFmtId="14" fontId="35" fillId="0" borderId="10" xfId="0" applyNumberFormat="1" applyFont="1" applyFill="1" applyBorder="1" applyAlignment="1">
      <alignment horizontal="center" vertical="center" wrapText="1"/>
    </xf>
    <xf numFmtId="164" fontId="35" fillId="0" borderId="10" xfId="1" quotePrefix="1" applyFont="1" applyFill="1" applyBorder="1" applyAlignment="1">
      <alignment horizontal="center" vertical="center" wrapText="1"/>
    </xf>
    <xf numFmtId="14" fontId="35" fillId="0" borderId="8" xfId="0" quotePrefix="1" applyNumberFormat="1" applyFont="1" applyFill="1" applyBorder="1" applyAlignment="1">
      <alignment vertical="center" wrapText="1"/>
    </xf>
    <xf numFmtId="0" fontId="35" fillId="0" borderId="8" xfId="0" quotePrefix="1" applyFont="1" applyFill="1" applyBorder="1" applyAlignment="1">
      <alignment vertical="center" wrapText="1"/>
    </xf>
    <xf numFmtId="14" fontId="35" fillId="0" borderId="9" xfId="0" quotePrefix="1" applyNumberFormat="1" applyFont="1" applyFill="1" applyBorder="1" applyAlignment="1">
      <alignment vertical="center" wrapText="1"/>
    </xf>
    <xf numFmtId="164" fontId="37" fillId="0" borderId="10" xfId="1" applyFont="1" applyFill="1" applyBorder="1" applyAlignment="1">
      <alignment horizontal="center" vertical="center" wrapText="1"/>
    </xf>
    <xf numFmtId="14" fontId="35" fillId="5" borderId="8" xfId="0" applyNumberFormat="1" applyFont="1" applyFill="1" applyBorder="1" applyAlignment="1">
      <alignment horizontal="center" vertical="center"/>
    </xf>
    <xf numFmtId="0" fontId="35" fillId="5" borderId="11" xfId="0" quotePrefix="1" applyFont="1" applyFill="1" applyBorder="1" applyAlignment="1">
      <alignment horizontal="center" vertical="center"/>
    </xf>
    <xf numFmtId="164" fontId="35" fillId="0" borderId="9" xfId="1" applyFont="1" applyFill="1" applyBorder="1" applyAlignment="1">
      <alignment vertical="center"/>
    </xf>
    <xf numFmtId="0" fontId="35" fillId="0" borderId="14" xfId="0" applyFont="1" applyFill="1" applyBorder="1" applyAlignment="1">
      <alignment vertical="center" wrapText="1"/>
    </xf>
    <xf numFmtId="0" fontId="35" fillId="0" borderId="14" xfId="0" applyFont="1" applyFill="1" applyBorder="1" applyAlignment="1">
      <alignment vertical="center"/>
    </xf>
    <xf numFmtId="14" fontId="35" fillId="0" borderId="10" xfId="0" applyNumberFormat="1" applyFont="1" applyFill="1" applyBorder="1" applyAlignment="1">
      <alignment vertical="center"/>
    </xf>
    <xf numFmtId="14" fontId="35" fillId="0" borderId="14" xfId="0" applyNumberFormat="1" applyFont="1" applyFill="1" applyBorder="1" applyAlignment="1">
      <alignment vertical="center"/>
    </xf>
    <xf numFmtId="165" fontId="35" fillId="0" borderId="10" xfId="1" applyNumberFormat="1" applyFont="1" applyFill="1" applyBorder="1" applyAlignment="1">
      <alignment vertical="center"/>
    </xf>
    <xf numFmtId="165" fontId="36" fillId="0" borderId="9" xfId="1" quotePrefix="1" applyNumberFormat="1" applyFont="1" applyFill="1" applyBorder="1" applyAlignment="1">
      <alignment vertical="center"/>
    </xf>
    <xf numFmtId="165" fontId="36" fillId="0" borderId="9" xfId="1" applyNumberFormat="1" applyFont="1" applyFill="1" applyBorder="1" applyAlignment="1">
      <alignment vertical="center"/>
    </xf>
    <xf numFmtId="164" fontId="35" fillId="0" borderId="10" xfId="0" applyNumberFormat="1" applyFont="1" applyFill="1" applyBorder="1" applyAlignment="1">
      <alignment horizontal="center" vertical="center" wrapText="1"/>
    </xf>
    <xf numFmtId="14" fontId="35" fillId="0" borderId="10" xfId="0" quotePrefix="1" applyNumberFormat="1" applyFont="1" applyFill="1" applyBorder="1" applyAlignment="1">
      <alignment vertical="center" wrapText="1"/>
    </xf>
    <xf numFmtId="164" fontId="35" fillId="0" borderId="14" xfId="1" applyFont="1" applyFill="1" applyBorder="1" applyAlignment="1">
      <alignment vertical="center"/>
    </xf>
    <xf numFmtId="165" fontId="36" fillId="0" borderId="10" xfId="1" quotePrefix="1" applyNumberFormat="1" applyFont="1" applyFill="1" applyBorder="1" applyAlignment="1">
      <alignment vertical="center"/>
    </xf>
    <xf numFmtId="165" fontId="36" fillId="0" borderId="10" xfId="1" applyNumberFormat="1" applyFont="1" applyFill="1" applyBorder="1" applyAlignment="1">
      <alignment vertical="center"/>
    </xf>
    <xf numFmtId="164" fontId="35" fillId="0" borderId="10" xfId="1" applyFont="1" applyFill="1" applyBorder="1" applyAlignment="1">
      <alignment vertical="center"/>
    </xf>
    <xf numFmtId="0" fontId="35" fillId="7" borderId="10" xfId="0" applyFont="1" applyFill="1" applyBorder="1" applyAlignment="1">
      <alignment horizontal="center" vertical="center" wrapText="1"/>
    </xf>
    <xf numFmtId="0" fontId="35" fillId="7" borderId="10" xfId="0" applyFont="1" applyFill="1" applyBorder="1" applyAlignment="1">
      <alignment vertical="center" wrapText="1"/>
    </xf>
    <xf numFmtId="0" fontId="35" fillId="7" borderId="8" xfId="0" applyFont="1" applyFill="1" applyBorder="1" applyAlignment="1">
      <alignment horizontal="center" vertical="center"/>
    </xf>
    <xf numFmtId="0" fontId="35" fillId="7" borderId="10" xfId="0" applyFont="1" applyFill="1" applyBorder="1" applyAlignment="1">
      <alignment horizontal="center" vertical="center"/>
    </xf>
    <xf numFmtId="0" fontId="35" fillId="7" borderId="10" xfId="0" quotePrefix="1" applyFont="1" applyFill="1" applyBorder="1" applyAlignment="1">
      <alignment horizontal="center" vertical="center"/>
    </xf>
    <xf numFmtId="14" fontId="35" fillId="7" borderId="10" xfId="0" applyNumberFormat="1" applyFont="1" applyFill="1" applyBorder="1" applyAlignment="1">
      <alignment horizontal="center" vertical="center"/>
    </xf>
    <xf numFmtId="165" fontId="35" fillId="7" borderId="10" xfId="1" applyNumberFormat="1" applyFont="1" applyFill="1" applyBorder="1" applyAlignment="1">
      <alignment horizontal="center" vertical="center"/>
    </xf>
    <xf numFmtId="0" fontId="35" fillId="7" borderId="10" xfId="0" quotePrefix="1" applyFont="1" applyFill="1" applyBorder="1" applyAlignment="1">
      <alignment horizontal="center" vertical="center" wrapText="1"/>
    </xf>
    <xf numFmtId="165" fontId="35" fillId="7" borderId="8" xfId="1" applyNumberFormat="1" applyFont="1" applyFill="1" applyBorder="1" applyAlignment="1">
      <alignment vertical="center"/>
    </xf>
    <xf numFmtId="165" fontId="36" fillId="7" borderId="10" xfId="1" applyNumberFormat="1" applyFont="1" applyFill="1" applyBorder="1" applyAlignment="1">
      <alignment horizontal="center" vertical="center"/>
    </xf>
    <xf numFmtId="164" fontId="36" fillId="7" borderId="10" xfId="1" applyFont="1" applyFill="1" applyBorder="1" applyAlignment="1">
      <alignment horizontal="center" vertical="center"/>
    </xf>
    <xf numFmtId="14" fontId="35" fillId="7" borderId="10" xfId="0" applyNumberFormat="1" applyFont="1" applyFill="1" applyBorder="1" applyAlignment="1">
      <alignment vertical="center"/>
    </xf>
    <xf numFmtId="14" fontId="35" fillId="7" borderId="8" xfId="0" applyNumberFormat="1" applyFont="1" applyFill="1" applyBorder="1" applyAlignment="1">
      <alignment vertical="center"/>
    </xf>
    <xf numFmtId="0" fontId="35" fillId="7" borderId="8" xfId="0" applyFont="1" applyFill="1" applyBorder="1" applyAlignment="1">
      <alignment vertical="center"/>
    </xf>
    <xf numFmtId="0" fontId="35" fillId="7" borderId="8" xfId="0" applyFont="1" applyFill="1" applyBorder="1" applyAlignment="1">
      <alignment vertical="center" wrapText="1"/>
    </xf>
    <xf numFmtId="164" fontId="35" fillId="7" borderId="8" xfId="1" applyFont="1" applyFill="1" applyBorder="1" applyAlignment="1">
      <alignment vertical="center"/>
    </xf>
    <xf numFmtId="164" fontId="35" fillId="7" borderId="10" xfId="1" applyFont="1" applyFill="1" applyBorder="1" applyAlignment="1">
      <alignment horizontal="center" vertical="center"/>
    </xf>
    <xf numFmtId="164" fontId="35" fillId="7" borderId="10" xfId="1" applyFont="1" applyFill="1" applyBorder="1" applyAlignment="1">
      <alignment horizontal="center" vertical="center" wrapText="1"/>
    </xf>
    <xf numFmtId="14" fontId="35" fillId="7" borderId="8" xfId="0" applyNumberFormat="1" applyFont="1" applyFill="1" applyBorder="1" applyAlignment="1">
      <alignment horizontal="center" vertical="center"/>
    </xf>
    <xf numFmtId="0" fontId="35" fillId="7" borderId="11" xfId="0" quotePrefix="1" applyFont="1" applyFill="1" applyBorder="1" applyAlignment="1">
      <alignment horizontal="center" vertical="center"/>
    </xf>
    <xf numFmtId="0" fontId="35" fillId="7" borderId="12" xfId="0" applyFont="1" applyFill="1" applyBorder="1" applyAlignment="1">
      <alignment vertical="center"/>
    </xf>
    <xf numFmtId="0" fontId="38" fillId="0" borderId="0" xfId="0" applyFont="1" applyAlignment="1">
      <alignment vertical="center" wrapText="1"/>
    </xf>
    <xf numFmtId="165" fontId="36" fillId="36" borderId="10" xfId="1" applyNumberFormat="1" applyFont="1" applyFill="1" applyBorder="1" applyAlignment="1">
      <alignment horizontal="center" vertical="center"/>
    </xf>
    <xf numFmtId="164" fontId="36" fillId="36" borderId="10" xfId="1" applyFont="1" applyFill="1" applyBorder="1" applyAlignment="1">
      <alignment horizontal="center" vertical="center"/>
    </xf>
    <xf numFmtId="14" fontId="35" fillId="0" borderId="8" xfId="0" applyNumberFormat="1" applyFont="1" applyFill="1" applyBorder="1" applyAlignment="1">
      <alignment vertical="center"/>
    </xf>
    <xf numFmtId="0" fontId="35" fillId="0" borderId="11" xfId="0" quotePrefix="1" applyFont="1" applyFill="1" applyBorder="1" applyAlignment="1">
      <alignment horizontal="center" vertical="center"/>
    </xf>
    <xf numFmtId="0" fontId="35" fillId="11" borderId="10" xfId="0" applyFont="1" applyFill="1" applyBorder="1" applyAlignment="1">
      <alignment horizontal="center" vertical="center" wrapText="1"/>
    </xf>
    <xf numFmtId="0" fontId="35" fillId="11" borderId="10" xfId="0" applyFont="1" applyFill="1" applyBorder="1" applyAlignment="1">
      <alignment vertical="center" wrapText="1"/>
    </xf>
    <xf numFmtId="0" fontId="35" fillId="11" borderId="8" xfId="0" applyFont="1" applyFill="1" applyBorder="1" applyAlignment="1">
      <alignment horizontal="center" vertical="center"/>
    </xf>
    <xf numFmtId="0" fontId="35" fillId="11" borderId="10" xfId="0" applyFont="1" applyFill="1" applyBorder="1" applyAlignment="1">
      <alignment horizontal="center" vertical="center"/>
    </xf>
    <xf numFmtId="0" fontId="35" fillId="11" borderId="10" xfId="0" quotePrefix="1" applyFont="1" applyFill="1" applyBorder="1" applyAlignment="1">
      <alignment horizontal="center" vertical="center"/>
    </xf>
    <xf numFmtId="14" fontId="35" fillId="11" borderId="10" xfId="0" applyNumberFormat="1" applyFont="1" applyFill="1" applyBorder="1" applyAlignment="1">
      <alignment horizontal="center" vertical="center"/>
    </xf>
    <xf numFmtId="165" fontId="35" fillId="11" borderId="10" xfId="1" applyNumberFormat="1" applyFont="1" applyFill="1" applyBorder="1" applyAlignment="1">
      <alignment horizontal="center" vertical="center"/>
    </xf>
    <xf numFmtId="0" fontId="35" fillId="11" borderId="10" xfId="0" quotePrefix="1" applyFont="1" applyFill="1" applyBorder="1" applyAlignment="1">
      <alignment horizontal="center" vertical="center" wrapText="1"/>
    </xf>
    <xf numFmtId="165" fontId="35" fillId="11" borderId="8" xfId="1" applyNumberFormat="1" applyFont="1" applyFill="1" applyBorder="1" applyAlignment="1">
      <alignment vertical="center"/>
    </xf>
    <xf numFmtId="165" fontId="36" fillId="11" borderId="10" xfId="1" applyNumberFormat="1" applyFont="1" applyFill="1" applyBorder="1" applyAlignment="1">
      <alignment horizontal="center" vertical="center"/>
    </xf>
    <xf numFmtId="164" fontId="36" fillId="11" borderId="10" xfId="1" applyFont="1" applyFill="1" applyBorder="1" applyAlignment="1">
      <alignment horizontal="center" vertical="center"/>
    </xf>
    <xf numFmtId="14" fontId="35" fillId="11" borderId="10" xfId="0" applyNumberFormat="1" applyFont="1" applyFill="1" applyBorder="1" applyAlignment="1">
      <alignment vertical="center"/>
    </xf>
    <xf numFmtId="14" fontId="35" fillId="11" borderId="8" xfId="0" applyNumberFormat="1" applyFont="1" applyFill="1" applyBorder="1" applyAlignment="1">
      <alignment vertical="center"/>
    </xf>
    <xf numFmtId="0" fontId="35" fillId="11" borderId="8" xfId="0" applyFont="1" applyFill="1" applyBorder="1" applyAlignment="1">
      <alignment vertical="center"/>
    </xf>
    <xf numFmtId="0" fontId="35" fillId="11" borderId="8" xfId="0" applyFont="1" applyFill="1" applyBorder="1" applyAlignment="1">
      <alignment vertical="center" wrapText="1"/>
    </xf>
    <xf numFmtId="164" fontId="35" fillId="11" borderId="8" xfId="1" applyFont="1" applyFill="1" applyBorder="1" applyAlignment="1">
      <alignment vertical="center"/>
    </xf>
    <xf numFmtId="164" fontId="35" fillId="11" borderId="10" xfId="1" applyFont="1" applyFill="1" applyBorder="1" applyAlignment="1">
      <alignment horizontal="center" vertical="center"/>
    </xf>
    <xf numFmtId="164" fontId="35" fillId="11" borderId="10" xfId="1" applyFont="1" applyFill="1" applyBorder="1" applyAlignment="1">
      <alignment horizontal="center" vertical="center" wrapText="1"/>
    </xf>
    <xf numFmtId="14" fontId="35" fillId="11" borderId="8" xfId="0" applyNumberFormat="1" applyFont="1" applyFill="1" applyBorder="1" applyAlignment="1">
      <alignment horizontal="center" vertical="center"/>
    </xf>
    <xf numFmtId="0" fontId="35" fillId="11" borderId="11" xfId="0" quotePrefix="1" applyFont="1" applyFill="1" applyBorder="1" applyAlignment="1">
      <alignment horizontal="center" vertical="center"/>
    </xf>
    <xf numFmtId="0" fontId="35" fillId="11" borderId="12" xfId="0" applyFont="1" applyFill="1" applyBorder="1" applyAlignment="1">
      <alignment vertical="center"/>
    </xf>
    <xf numFmtId="0" fontId="39" fillId="0" borderId="8" xfId="0" applyFont="1" applyFill="1" applyBorder="1" applyAlignment="1">
      <alignment vertical="center" wrapText="1"/>
    </xf>
    <xf numFmtId="164" fontId="35" fillId="0" borderId="8" xfId="1" quotePrefix="1" applyFont="1" applyFill="1" applyBorder="1" applyAlignment="1">
      <alignment vertical="center"/>
    </xf>
    <xf numFmtId="164" fontId="35" fillId="0" borderId="8" xfId="1" quotePrefix="1" applyFont="1" applyFill="1" applyBorder="1" applyAlignment="1">
      <alignment horizontal="center" vertical="center"/>
    </xf>
    <xf numFmtId="14" fontId="35" fillId="0" borderId="8" xfId="1" applyNumberFormat="1" applyFont="1" applyFill="1" applyBorder="1" applyAlignment="1">
      <alignment horizontal="center" vertical="center"/>
    </xf>
    <xf numFmtId="14" fontId="35" fillId="0" borderId="8" xfId="1" applyNumberFormat="1" applyFont="1" applyFill="1" applyBorder="1" applyAlignment="1">
      <alignment vertical="center"/>
    </xf>
    <xf numFmtId="0" fontId="36" fillId="36" borderId="8" xfId="0" applyFont="1" applyFill="1" applyBorder="1" applyAlignment="1">
      <alignment vertical="center"/>
    </xf>
    <xf numFmtId="0" fontId="36" fillId="36" borderId="8" xfId="0" applyFont="1" applyFill="1" applyBorder="1" applyAlignment="1">
      <alignment horizontal="center" vertical="center"/>
    </xf>
    <xf numFmtId="164" fontId="36" fillId="36" borderId="8" xfId="1" applyFont="1" applyFill="1" applyBorder="1" applyAlignment="1">
      <alignment vertical="center"/>
    </xf>
    <xf numFmtId="0" fontId="35" fillId="5" borderId="8" xfId="0" quotePrefix="1" applyFont="1" applyFill="1" applyBorder="1" applyAlignment="1">
      <alignment vertical="center"/>
    </xf>
    <xf numFmtId="0" fontId="35" fillId="8" borderId="10" xfId="0" applyFont="1" applyFill="1" applyBorder="1" applyAlignment="1">
      <alignment horizontal="center" vertical="center" wrapText="1"/>
    </xf>
    <xf numFmtId="0" fontId="35" fillId="8" borderId="10" xfId="0" applyFont="1" applyFill="1" applyBorder="1" applyAlignment="1">
      <alignment vertical="center" wrapText="1"/>
    </xf>
    <xf numFmtId="0" fontId="35" fillId="8" borderId="8" xfId="0" applyFont="1" applyFill="1" applyBorder="1" applyAlignment="1">
      <alignment horizontal="center" vertical="center"/>
    </xf>
    <xf numFmtId="0" fontId="35" fillId="8" borderId="10" xfId="0" applyFont="1" applyFill="1" applyBorder="1" applyAlignment="1">
      <alignment horizontal="center" vertical="center"/>
    </xf>
    <xf numFmtId="0" fontId="35" fillId="8" borderId="10" xfId="0" quotePrefix="1" applyFont="1" applyFill="1" applyBorder="1" applyAlignment="1">
      <alignment horizontal="center" vertical="center"/>
    </xf>
    <xf numFmtId="14" fontId="35" fillId="8" borderId="10" xfId="0" applyNumberFormat="1" applyFont="1" applyFill="1" applyBorder="1" applyAlignment="1">
      <alignment horizontal="center" vertical="center"/>
    </xf>
    <xf numFmtId="165" fontId="35" fillId="8" borderId="10" xfId="1" applyNumberFormat="1" applyFont="1" applyFill="1" applyBorder="1" applyAlignment="1">
      <alignment horizontal="center" vertical="center"/>
    </xf>
    <xf numFmtId="0" fontId="35" fillId="8" borderId="10" xfId="0" quotePrefix="1" applyFont="1" applyFill="1" applyBorder="1" applyAlignment="1">
      <alignment horizontal="center" vertical="center" wrapText="1"/>
    </xf>
    <xf numFmtId="165" fontId="35" fillId="8" borderId="8" xfId="1" applyNumberFormat="1" applyFont="1" applyFill="1" applyBorder="1" applyAlignment="1">
      <alignment vertical="center"/>
    </xf>
    <xf numFmtId="165" fontId="36" fillId="8" borderId="10" xfId="1" applyNumberFormat="1" applyFont="1" applyFill="1" applyBorder="1" applyAlignment="1">
      <alignment horizontal="center" vertical="center"/>
    </xf>
    <xf numFmtId="164" fontId="36" fillId="8" borderId="10" xfId="1" applyFont="1" applyFill="1" applyBorder="1" applyAlignment="1">
      <alignment horizontal="center" vertical="center"/>
    </xf>
    <xf numFmtId="14" fontId="35" fillId="8" borderId="10" xfId="0" applyNumberFormat="1" applyFont="1" applyFill="1" applyBorder="1" applyAlignment="1">
      <alignment vertical="center"/>
    </xf>
    <xf numFmtId="14" fontId="35" fillId="8" borderId="8" xfId="0" applyNumberFormat="1" applyFont="1" applyFill="1" applyBorder="1" applyAlignment="1">
      <alignment vertical="center"/>
    </xf>
    <xf numFmtId="0" fontId="35" fillId="8" borderId="8" xfId="0" applyFont="1" applyFill="1" applyBorder="1" applyAlignment="1">
      <alignment vertical="center"/>
    </xf>
    <xf numFmtId="0" fontId="35" fillId="8" borderId="8" xfId="0" applyFont="1" applyFill="1" applyBorder="1" applyAlignment="1">
      <alignment vertical="center" wrapText="1"/>
    </xf>
    <xf numFmtId="164" fontId="35" fillId="8" borderId="8" xfId="1" applyFont="1" applyFill="1" applyBorder="1" applyAlignment="1">
      <alignment vertical="center"/>
    </xf>
    <xf numFmtId="164" fontId="35" fillId="8" borderId="10" xfId="1" applyFont="1" applyFill="1" applyBorder="1" applyAlignment="1">
      <alignment horizontal="center" vertical="center"/>
    </xf>
    <xf numFmtId="164" fontId="35" fillId="8" borderId="10" xfId="1" applyFont="1" applyFill="1" applyBorder="1" applyAlignment="1">
      <alignment horizontal="center" vertical="center" wrapText="1"/>
    </xf>
    <xf numFmtId="14" fontId="35" fillId="8" borderId="8" xfId="0" applyNumberFormat="1" applyFont="1" applyFill="1" applyBorder="1" applyAlignment="1">
      <alignment horizontal="center" vertical="center"/>
    </xf>
    <xf numFmtId="0" fontId="35" fillId="8" borderId="11" xfId="0" quotePrefix="1" applyFont="1" applyFill="1" applyBorder="1" applyAlignment="1">
      <alignment horizontal="center" vertical="center"/>
    </xf>
    <xf numFmtId="0" fontId="35" fillId="8" borderId="12" xfId="0" applyFont="1" applyFill="1" applyBorder="1" applyAlignment="1">
      <alignment vertical="center"/>
    </xf>
    <xf numFmtId="49" fontId="35" fillId="0" borderId="8" xfId="1" applyNumberFormat="1" applyFont="1" applyFill="1" applyBorder="1" applyAlignment="1">
      <alignment horizontal="center" vertical="center"/>
    </xf>
    <xf numFmtId="0" fontId="35" fillId="9" borderId="10" xfId="0" applyFont="1" applyFill="1" applyBorder="1" applyAlignment="1">
      <alignment horizontal="center" vertical="center" wrapText="1"/>
    </xf>
    <xf numFmtId="0" fontId="35" fillId="9" borderId="10" xfId="0" applyFont="1" applyFill="1" applyBorder="1" applyAlignment="1">
      <alignment vertical="center" wrapText="1"/>
    </xf>
    <xf numFmtId="0" fontId="35" fillId="9" borderId="8" xfId="0" applyFont="1" applyFill="1" applyBorder="1" applyAlignment="1">
      <alignment horizontal="center" vertical="center"/>
    </xf>
    <xf numFmtId="0" fontId="35" fillId="9" borderId="10" xfId="0" applyFont="1" applyFill="1" applyBorder="1" applyAlignment="1">
      <alignment horizontal="center" vertical="center"/>
    </xf>
    <xf numFmtId="0" fontId="35" fillId="9" borderId="10" xfId="0" quotePrefix="1" applyFont="1" applyFill="1" applyBorder="1" applyAlignment="1">
      <alignment horizontal="center" vertical="center"/>
    </xf>
    <xf numFmtId="14" fontId="35" fillId="9" borderId="10" xfId="0" applyNumberFormat="1" applyFont="1" applyFill="1" applyBorder="1" applyAlignment="1">
      <alignment horizontal="center" vertical="center"/>
    </xf>
    <xf numFmtId="165" fontId="35" fillId="9" borderId="10" xfId="1" applyNumberFormat="1" applyFont="1" applyFill="1" applyBorder="1" applyAlignment="1">
      <alignment horizontal="center" vertical="center"/>
    </xf>
    <xf numFmtId="0" fontId="35" fillId="9" borderId="10" xfId="0" quotePrefix="1" applyFont="1" applyFill="1" applyBorder="1" applyAlignment="1">
      <alignment horizontal="center" vertical="center" wrapText="1"/>
    </xf>
    <xf numFmtId="165" fontId="35" fillId="9" borderId="8" xfId="1" applyNumberFormat="1" applyFont="1" applyFill="1" applyBorder="1" applyAlignment="1">
      <alignment vertical="center"/>
    </xf>
    <xf numFmtId="165" fontId="36" fillId="9" borderId="10" xfId="1" applyNumberFormat="1" applyFont="1" applyFill="1" applyBorder="1" applyAlignment="1">
      <alignment horizontal="center" vertical="center"/>
    </xf>
    <xf numFmtId="164" fontId="36" fillId="9" borderId="10" xfId="1" applyFont="1" applyFill="1" applyBorder="1" applyAlignment="1">
      <alignment horizontal="center" vertical="center"/>
    </xf>
    <xf numFmtId="14" fontId="35" fillId="9" borderId="10" xfId="0" applyNumberFormat="1" applyFont="1" applyFill="1" applyBorder="1" applyAlignment="1">
      <alignment vertical="center"/>
    </xf>
    <xf numFmtId="14" fontId="35" fillId="9" borderId="8" xfId="0" applyNumberFormat="1" applyFont="1" applyFill="1" applyBorder="1" applyAlignment="1">
      <alignment vertical="center"/>
    </xf>
    <xf numFmtId="0" fontId="35" fillId="9" borderId="8" xfId="0" applyFont="1" applyFill="1" applyBorder="1" applyAlignment="1">
      <alignment vertical="center"/>
    </xf>
    <xf numFmtId="0" fontId="35" fillId="9" borderId="8" xfId="0" applyFont="1" applyFill="1" applyBorder="1" applyAlignment="1">
      <alignment vertical="center" wrapText="1"/>
    </xf>
    <xf numFmtId="164" fontId="35" fillId="9" borderId="8" xfId="1" applyFont="1" applyFill="1" applyBorder="1" applyAlignment="1">
      <alignment vertical="center"/>
    </xf>
    <xf numFmtId="164" fontId="35" fillId="9" borderId="10" xfId="1" applyFont="1" applyFill="1" applyBorder="1" applyAlignment="1">
      <alignment horizontal="center" vertical="center"/>
    </xf>
    <xf numFmtId="164" fontId="35" fillId="9" borderId="10" xfId="1" applyFont="1" applyFill="1" applyBorder="1" applyAlignment="1">
      <alignment horizontal="center" vertical="center" wrapText="1"/>
    </xf>
    <xf numFmtId="14" fontId="35" fillId="9" borderId="8" xfId="0" applyNumberFormat="1" applyFont="1" applyFill="1" applyBorder="1" applyAlignment="1">
      <alignment horizontal="center" vertical="center"/>
    </xf>
    <xf numFmtId="0" fontId="35" fillId="9" borderId="11" xfId="0" quotePrefix="1" applyFont="1" applyFill="1" applyBorder="1" applyAlignment="1">
      <alignment horizontal="center" vertical="center"/>
    </xf>
    <xf numFmtId="0" fontId="35" fillId="9" borderId="12" xfId="0" applyFont="1" applyFill="1" applyBorder="1" applyAlignment="1">
      <alignment vertical="center"/>
    </xf>
    <xf numFmtId="0" fontId="35" fillId="5" borderId="8" xfId="0" applyFont="1" applyFill="1" applyBorder="1" applyAlignment="1">
      <alignment vertical="center"/>
    </xf>
    <xf numFmtId="0" fontId="35" fillId="3" borderId="0" xfId="0" applyFont="1" applyFill="1" applyBorder="1" applyAlignment="1">
      <alignment horizontal="center" vertical="center"/>
    </xf>
    <xf numFmtId="164" fontId="36" fillId="36" borderId="8" xfId="0" applyNumberFormat="1" applyFont="1" applyFill="1" applyBorder="1" applyAlignment="1">
      <alignment vertical="center"/>
    </xf>
    <xf numFmtId="0" fontId="35" fillId="0" borderId="9" xfId="0" quotePrefix="1" applyFont="1" applyFill="1" applyBorder="1" applyAlignment="1">
      <alignment vertical="center"/>
    </xf>
    <xf numFmtId="164" fontId="35" fillId="0" borderId="10" xfId="1" quotePrefix="1" applyFont="1" applyFill="1" applyBorder="1" applyAlignment="1">
      <alignment vertical="center"/>
    </xf>
    <xf numFmtId="164" fontId="35" fillId="0" borderId="10" xfId="1" quotePrefix="1" applyFont="1" applyFill="1" applyBorder="1" applyAlignment="1">
      <alignment horizontal="center" vertical="center"/>
    </xf>
    <xf numFmtId="14" fontId="35" fillId="0" borderId="10" xfId="1" applyNumberFormat="1" applyFont="1" applyFill="1" applyBorder="1" applyAlignment="1">
      <alignment horizontal="center" vertical="center"/>
    </xf>
    <xf numFmtId="49" fontId="35" fillId="0" borderId="10" xfId="1" applyNumberFormat="1" applyFont="1" applyFill="1" applyBorder="1" applyAlignment="1">
      <alignment horizontal="center" vertical="center"/>
    </xf>
    <xf numFmtId="14" fontId="35" fillId="0" borderId="10" xfId="1" applyNumberFormat="1" applyFont="1" applyFill="1" applyBorder="1" applyAlignment="1">
      <alignment vertical="center"/>
    </xf>
    <xf numFmtId="0" fontId="36" fillId="36" borderId="10" xfId="0" applyFont="1" applyFill="1" applyBorder="1" applyAlignment="1">
      <alignment vertical="center"/>
    </xf>
    <xf numFmtId="0" fontId="36" fillId="36" borderId="10" xfId="0" applyFont="1" applyFill="1" applyBorder="1" applyAlignment="1">
      <alignment horizontal="center" vertical="center"/>
    </xf>
    <xf numFmtId="164" fontId="36" fillId="36" borderId="10" xfId="1" applyFont="1" applyFill="1" applyBorder="1" applyAlignment="1">
      <alignment vertical="center"/>
    </xf>
    <xf numFmtId="0" fontId="35" fillId="10" borderId="14" xfId="0" applyFont="1" applyFill="1" applyBorder="1" applyAlignment="1">
      <alignment horizontal="center" vertical="center" wrapText="1"/>
    </xf>
    <xf numFmtId="0" fontId="35" fillId="10" borderId="14" xfId="0" applyFont="1" applyFill="1" applyBorder="1" applyAlignment="1">
      <alignment vertical="center" wrapText="1"/>
    </xf>
    <xf numFmtId="0" fontId="35" fillId="10" borderId="0" xfId="0" applyFont="1" applyFill="1" applyBorder="1" applyAlignment="1">
      <alignment horizontal="center" vertical="center"/>
    </xf>
    <xf numFmtId="0" fontId="35" fillId="10" borderId="14" xfId="0" applyFont="1" applyFill="1" applyBorder="1" applyAlignment="1">
      <alignment horizontal="center" vertical="center"/>
    </xf>
    <xf numFmtId="0" fontId="35" fillId="10" borderId="14" xfId="0" quotePrefix="1" applyFont="1" applyFill="1" applyBorder="1" applyAlignment="1">
      <alignment horizontal="center" vertical="center"/>
    </xf>
    <xf numFmtId="14" fontId="35" fillId="10" borderId="14" xfId="0" applyNumberFormat="1" applyFont="1" applyFill="1" applyBorder="1" applyAlignment="1">
      <alignment horizontal="center" vertical="center"/>
    </xf>
    <xf numFmtId="165" fontId="35" fillId="10" borderId="14" xfId="1" applyNumberFormat="1" applyFont="1" applyFill="1" applyBorder="1" applyAlignment="1">
      <alignment horizontal="center" vertical="center"/>
    </xf>
    <xf numFmtId="0" fontId="35" fillId="10" borderId="14" xfId="0" quotePrefix="1" applyFont="1" applyFill="1" applyBorder="1" applyAlignment="1">
      <alignment horizontal="center" vertical="center" wrapText="1"/>
    </xf>
    <xf numFmtId="165" fontId="35" fillId="10" borderId="9" xfId="1" applyNumberFormat="1" applyFont="1" applyFill="1" applyBorder="1" applyAlignment="1">
      <alignment vertical="center"/>
    </xf>
    <xf numFmtId="165" fontId="36" fillId="10" borderId="14" xfId="1" applyNumberFormat="1" applyFont="1" applyFill="1" applyBorder="1" applyAlignment="1">
      <alignment horizontal="center" vertical="center"/>
    </xf>
    <xf numFmtId="164" fontId="36" fillId="10" borderId="14" xfId="1" applyFont="1" applyFill="1" applyBorder="1" applyAlignment="1">
      <alignment horizontal="center" vertical="center"/>
    </xf>
    <xf numFmtId="14" fontId="35" fillId="10" borderId="14" xfId="0" applyNumberFormat="1" applyFont="1" applyFill="1" applyBorder="1" applyAlignment="1">
      <alignment vertical="center"/>
    </xf>
    <xf numFmtId="14" fontId="35" fillId="10" borderId="9" xfId="0" applyNumberFormat="1" applyFont="1" applyFill="1" applyBorder="1" applyAlignment="1">
      <alignment vertical="center"/>
    </xf>
    <xf numFmtId="0" fontId="35" fillId="10" borderId="9" xfId="0" applyFont="1" applyFill="1" applyBorder="1" applyAlignment="1">
      <alignment vertical="center"/>
    </xf>
    <xf numFmtId="0" fontId="35" fillId="10" borderId="9" xfId="0" applyFont="1" applyFill="1" applyBorder="1" applyAlignment="1">
      <alignment vertical="center" wrapText="1"/>
    </xf>
    <xf numFmtId="164" fontId="35" fillId="10" borderId="9" xfId="1" applyFont="1" applyFill="1" applyBorder="1" applyAlignment="1">
      <alignment vertical="center"/>
    </xf>
    <xf numFmtId="164" fontId="35" fillId="10" borderId="14" xfId="1" applyFont="1" applyFill="1" applyBorder="1" applyAlignment="1">
      <alignment horizontal="center" vertical="center"/>
    </xf>
    <xf numFmtId="164" fontId="35" fillId="10" borderId="14" xfId="1" applyFont="1" applyFill="1" applyBorder="1" applyAlignment="1">
      <alignment horizontal="center" vertical="center" wrapText="1"/>
    </xf>
    <xf numFmtId="14" fontId="35" fillId="10" borderId="9" xfId="0" applyNumberFormat="1" applyFont="1" applyFill="1" applyBorder="1" applyAlignment="1">
      <alignment horizontal="center" vertical="center"/>
    </xf>
    <xf numFmtId="0" fontId="35" fillId="10" borderId="1" xfId="0" quotePrefix="1" applyFont="1" applyFill="1" applyBorder="1" applyAlignment="1">
      <alignment horizontal="center" vertical="center"/>
    </xf>
    <xf numFmtId="0" fontId="35" fillId="10" borderId="3" xfId="0" applyFont="1" applyFill="1" applyBorder="1" applyAlignment="1">
      <alignment vertical="center"/>
    </xf>
    <xf numFmtId="14" fontId="35" fillId="0" borderId="14" xfId="0" applyNumberFormat="1" applyFont="1" applyFill="1" applyBorder="1" applyAlignment="1">
      <alignment vertical="center" wrapText="1"/>
    </xf>
    <xf numFmtId="0" fontId="35" fillId="0" borderId="14" xfId="0" quotePrefix="1" applyFont="1" applyFill="1" applyBorder="1" applyAlignment="1">
      <alignment vertical="center" wrapText="1"/>
    </xf>
    <xf numFmtId="165" fontId="40" fillId="36" borderId="10" xfId="1" applyNumberFormat="1" applyFont="1" applyFill="1" applyBorder="1" applyAlignment="1">
      <alignment horizontal="center" vertical="center"/>
    </xf>
    <xf numFmtId="0" fontId="35" fillId="18" borderId="14" xfId="0" applyFont="1" applyFill="1" applyBorder="1" applyAlignment="1">
      <alignment horizontal="center" vertical="center" wrapText="1"/>
    </xf>
    <xf numFmtId="0" fontId="35" fillId="18" borderId="14" xfId="0" applyFont="1" applyFill="1" applyBorder="1" applyAlignment="1">
      <alignment vertical="center" wrapText="1"/>
    </xf>
    <xf numFmtId="0" fontId="35" fillId="18" borderId="0" xfId="0" applyFont="1" applyFill="1" applyBorder="1" applyAlignment="1">
      <alignment horizontal="center" vertical="center"/>
    </xf>
    <xf numFmtId="0" fontId="35" fillId="18" borderId="14" xfId="0" applyFont="1" applyFill="1" applyBorder="1" applyAlignment="1">
      <alignment horizontal="center" vertical="center"/>
    </xf>
    <xf numFmtId="0" fontId="35" fillId="18" borderId="14" xfId="0" quotePrefix="1" applyFont="1" applyFill="1" applyBorder="1" applyAlignment="1">
      <alignment horizontal="center" vertical="center"/>
    </xf>
    <xf numFmtId="14" fontId="35" fillId="18" borderId="14" xfId="0" applyNumberFormat="1" applyFont="1" applyFill="1" applyBorder="1" applyAlignment="1">
      <alignment horizontal="center" vertical="center"/>
    </xf>
    <xf numFmtId="165" fontId="35" fillId="18" borderId="14" xfId="1" applyNumberFormat="1" applyFont="1" applyFill="1" applyBorder="1" applyAlignment="1">
      <alignment horizontal="center" vertical="center"/>
    </xf>
    <xf numFmtId="0" fontId="35" fillId="18" borderId="14" xfId="0" quotePrefix="1" applyFont="1" applyFill="1" applyBorder="1" applyAlignment="1">
      <alignment horizontal="center" vertical="center" wrapText="1"/>
    </xf>
    <xf numFmtId="165" fontId="35" fillId="18" borderId="9" xfId="1" applyNumberFormat="1" applyFont="1" applyFill="1" applyBorder="1" applyAlignment="1">
      <alignment vertical="center"/>
    </xf>
    <xf numFmtId="165" fontId="36" fillId="18" borderId="14" xfId="1" applyNumberFormat="1" applyFont="1" applyFill="1" applyBorder="1" applyAlignment="1">
      <alignment horizontal="center" vertical="center"/>
    </xf>
    <xf numFmtId="164" fontId="36" fillId="18" borderId="14" xfId="1" applyFont="1" applyFill="1" applyBorder="1" applyAlignment="1">
      <alignment horizontal="center" vertical="center"/>
    </xf>
    <xf numFmtId="14" fontId="35" fillId="18" borderId="14" xfId="0" applyNumberFormat="1" applyFont="1" applyFill="1" applyBorder="1" applyAlignment="1">
      <alignment vertical="center"/>
    </xf>
    <xf numFmtId="14" fontId="35" fillId="18" borderId="9" xfId="0" applyNumberFormat="1" applyFont="1" applyFill="1" applyBorder="1" applyAlignment="1">
      <alignment vertical="center"/>
    </xf>
    <xf numFmtId="0" fontId="35" fillId="18" borderId="9" xfId="0" applyFont="1" applyFill="1" applyBorder="1" applyAlignment="1">
      <alignment vertical="center"/>
    </xf>
    <xf numFmtId="0" fontId="35" fillId="18" borderId="9" xfId="0" applyFont="1" applyFill="1" applyBorder="1" applyAlignment="1">
      <alignment vertical="center" wrapText="1"/>
    </xf>
    <xf numFmtId="164" fontId="35" fillId="18" borderId="9" xfId="1" applyFont="1" applyFill="1" applyBorder="1" applyAlignment="1">
      <alignment vertical="center"/>
    </xf>
    <xf numFmtId="164" fontId="35" fillId="18" borderId="14" xfId="1" applyFont="1" applyFill="1" applyBorder="1" applyAlignment="1">
      <alignment horizontal="center" vertical="center"/>
    </xf>
    <xf numFmtId="164" fontId="35" fillId="18" borderId="14" xfId="1" applyFont="1" applyFill="1" applyBorder="1" applyAlignment="1">
      <alignment horizontal="center" vertical="center" wrapText="1"/>
    </xf>
    <xf numFmtId="14" fontId="35" fillId="18" borderId="9" xfId="0" applyNumberFormat="1" applyFont="1" applyFill="1" applyBorder="1" applyAlignment="1">
      <alignment horizontal="center" vertical="center"/>
    </xf>
    <xf numFmtId="0" fontId="35" fillId="18" borderId="1" xfId="0" quotePrefix="1" applyFont="1" applyFill="1" applyBorder="1" applyAlignment="1">
      <alignment horizontal="center" vertical="center"/>
    </xf>
    <xf numFmtId="0" fontId="35" fillId="18" borderId="3" xfId="0" applyFont="1" applyFill="1" applyBorder="1" applyAlignment="1">
      <alignment vertical="center"/>
    </xf>
    <xf numFmtId="165" fontId="35" fillId="0" borderId="8" xfId="1" applyNumberFormat="1" applyFont="1" applyFill="1" applyBorder="1" applyAlignment="1">
      <alignment horizontal="center" vertical="center"/>
    </xf>
    <xf numFmtId="165" fontId="36" fillId="0" borderId="8" xfId="1" applyNumberFormat="1" applyFont="1" applyFill="1" applyBorder="1" applyAlignment="1">
      <alignment horizontal="center" vertical="center"/>
    </xf>
    <xf numFmtId="14" fontId="36" fillId="0" borderId="8" xfId="1" applyNumberFormat="1" applyFont="1" applyFill="1" applyBorder="1" applyAlignment="1">
      <alignment horizontal="center" vertical="center"/>
    </xf>
    <xf numFmtId="164" fontId="36" fillId="0" borderId="8" xfId="1" applyFont="1" applyFill="1" applyBorder="1" applyAlignment="1">
      <alignment horizontal="center" vertical="center"/>
    </xf>
    <xf numFmtId="0" fontId="37" fillId="0" borderId="8" xfId="0" applyFont="1" applyFill="1" applyBorder="1" applyAlignment="1">
      <alignment vertical="center" wrapText="1"/>
    </xf>
    <xf numFmtId="14" fontId="35" fillId="0" borderId="8" xfId="0" applyNumberFormat="1" applyFont="1" applyFill="1" applyBorder="1" applyAlignment="1">
      <alignment horizontal="center" vertical="center" wrapText="1"/>
    </xf>
    <xf numFmtId="164" fontId="35" fillId="0" borderId="8" xfId="1" applyFont="1" applyFill="1" applyBorder="1" applyAlignment="1">
      <alignment horizontal="center" vertical="center" wrapText="1"/>
    </xf>
    <xf numFmtId="0" fontId="35" fillId="17" borderId="8" xfId="0" applyFont="1" applyFill="1" applyBorder="1" applyAlignment="1">
      <alignment horizontal="center" vertical="center" wrapText="1"/>
    </xf>
    <xf numFmtId="0" fontId="35" fillId="17" borderId="8" xfId="0" applyFont="1" applyFill="1" applyBorder="1" applyAlignment="1">
      <alignment vertical="center" wrapText="1"/>
    </xf>
    <xf numFmtId="0" fontId="35" fillId="17" borderId="8" xfId="0" applyFont="1" applyFill="1" applyBorder="1" applyAlignment="1">
      <alignment horizontal="center" vertical="center"/>
    </xf>
    <xf numFmtId="0" fontId="35" fillId="17" borderId="8" xfId="0" quotePrefix="1" applyFont="1" applyFill="1" applyBorder="1" applyAlignment="1">
      <alignment horizontal="center" vertical="center"/>
    </xf>
    <xf numFmtId="14" fontId="35" fillId="17" borderId="8" xfId="0" applyNumberFormat="1" applyFont="1" applyFill="1" applyBorder="1" applyAlignment="1">
      <alignment horizontal="center" vertical="center"/>
    </xf>
    <xf numFmtId="165" fontId="35" fillId="17" borderId="8" xfId="1" applyNumberFormat="1" applyFont="1" applyFill="1" applyBorder="1" applyAlignment="1">
      <alignment horizontal="center" vertical="center"/>
    </xf>
    <xf numFmtId="0" fontId="35" fillId="17" borderId="8" xfId="0" quotePrefix="1" applyFont="1" applyFill="1" applyBorder="1" applyAlignment="1">
      <alignment horizontal="center" vertical="center" wrapText="1"/>
    </xf>
    <xf numFmtId="165" fontId="35" fillId="17" borderId="8" xfId="1" applyNumberFormat="1" applyFont="1" applyFill="1" applyBorder="1" applyAlignment="1">
      <alignment vertical="center"/>
    </xf>
    <xf numFmtId="165" fontId="36" fillId="17" borderId="8" xfId="1" applyNumberFormat="1" applyFont="1" applyFill="1" applyBorder="1" applyAlignment="1">
      <alignment horizontal="center" vertical="center"/>
    </xf>
    <xf numFmtId="164" fontId="36" fillId="17" borderId="8" xfId="1" applyFont="1" applyFill="1" applyBorder="1" applyAlignment="1">
      <alignment horizontal="center" vertical="center"/>
    </xf>
    <xf numFmtId="14" fontId="35" fillId="17" borderId="8" xfId="0" applyNumberFormat="1" applyFont="1" applyFill="1" applyBorder="1" applyAlignment="1">
      <alignment vertical="center"/>
    </xf>
    <xf numFmtId="0" fontId="35" fillId="17" borderId="8" xfId="0" applyFont="1" applyFill="1" applyBorder="1" applyAlignment="1">
      <alignment vertical="center"/>
    </xf>
    <xf numFmtId="164" fontId="35" fillId="17" borderId="8" xfId="1" applyFont="1" applyFill="1" applyBorder="1" applyAlignment="1">
      <alignment vertical="center"/>
    </xf>
    <xf numFmtId="164" fontId="35" fillId="17" borderId="8" xfId="1" applyFont="1" applyFill="1" applyBorder="1" applyAlignment="1">
      <alignment horizontal="center" vertical="center"/>
    </xf>
    <xf numFmtId="164" fontId="35" fillId="17" borderId="8" xfId="1" applyFont="1" applyFill="1" applyBorder="1" applyAlignment="1">
      <alignment horizontal="center" vertical="center" wrapText="1"/>
    </xf>
    <xf numFmtId="0" fontId="38" fillId="0" borderId="4" xfId="0" applyFont="1" applyFill="1" applyBorder="1" applyAlignment="1">
      <alignment vertical="center" wrapText="1"/>
    </xf>
    <xf numFmtId="165" fontId="35" fillId="0" borderId="14" xfId="1" applyNumberFormat="1" applyFont="1" applyFill="1" applyBorder="1" applyAlignment="1">
      <alignment vertical="center"/>
    </xf>
    <xf numFmtId="3" fontId="41" fillId="0" borderId="0" xfId="0" applyNumberFormat="1" applyFont="1"/>
    <xf numFmtId="14" fontId="35" fillId="5" borderId="9" xfId="0" applyNumberFormat="1" applyFont="1" applyFill="1" applyBorder="1" applyAlignment="1">
      <alignment vertical="center"/>
    </xf>
    <xf numFmtId="0" fontId="35" fillId="5" borderId="9" xfId="0" quotePrefix="1" applyFont="1" applyFill="1" applyBorder="1" applyAlignment="1">
      <alignment vertical="center"/>
    </xf>
    <xf numFmtId="0" fontId="35" fillId="0" borderId="7" xfId="0" applyFont="1" applyFill="1" applyBorder="1" applyAlignment="1">
      <alignment vertical="center"/>
    </xf>
    <xf numFmtId="14" fontId="35" fillId="5" borderId="10" xfId="0" applyNumberFormat="1" applyFont="1" applyFill="1" applyBorder="1" applyAlignment="1">
      <alignment vertical="center"/>
    </xf>
    <xf numFmtId="0" fontId="35" fillId="5" borderId="10" xfId="0" quotePrefix="1" applyFont="1" applyFill="1" applyBorder="1" applyAlignment="1">
      <alignment vertical="center"/>
    </xf>
    <xf numFmtId="0" fontId="42" fillId="6" borderId="8" xfId="0" applyFont="1" applyFill="1" applyBorder="1" applyAlignment="1">
      <alignment vertical="center" wrapText="1"/>
    </xf>
    <xf numFmtId="0" fontId="42" fillId="6" borderId="10" xfId="0" applyFont="1" applyFill="1" applyBorder="1" applyAlignment="1">
      <alignment horizontal="center" vertical="center" wrapText="1"/>
    </xf>
    <xf numFmtId="0" fontId="42" fillId="6" borderId="10" xfId="0" applyFont="1" applyFill="1" applyBorder="1" applyAlignment="1">
      <alignment vertical="center" wrapText="1"/>
    </xf>
    <xf numFmtId="0" fontId="42" fillId="6" borderId="10" xfId="0" applyFont="1" applyFill="1" applyBorder="1" applyAlignment="1">
      <alignment horizontal="center" vertical="center"/>
    </xf>
    <xf numFmtId="0" fontId="42" fillId="6" borderId="10" xfId="0" quotePrefix="1" applyFont="1" applyFill="1" applyBorder="1" applyAlignment="1">
      <alignment horizontal="center" vertical="center"/>
    </xf>
    <xf numFmtId="14" fontId="42" fillId="6" borderId="10" xfId="0" applyNumberFormat="1" applyFont="1" applyFill="1" applyBorder="1" applyAlignment="1">
      <alignment horizontal="center" vertical="center"/>
    </xf>
    <xf numFmtId="165" fontId="42" fillId="6" borderId="10" xfId="1" applyNumberFormat="1" applyFont="1" applyFill="1" applyBorder="1" applyAlignment="1">
      <alignment horizontal="center" vertical="center"/>
    </xf>
    <xf numFmtId="0" fontId="42" fillId="6" borderId="10" xfId="0" quotePrefix="1" applyFont="1" applyFill="1" applyBorder="1" applyAlignment="1">
      <alignment horizontal="center" wrapText="1"/>
    </xf>
    <xf numFmtId="0" fontId="42" fillId="6" borderId="10" xfId="0" quotePrefix="1" applyFont="1" applyFill="1" applyBorder="1" applyAlignment="1">
      <alignment horizontal="center" vertical="center" wrapText="1"/>
    </xf>
    <xf numFmtId="165" fontId="42" fillId="6" borderId="8" xfId="1" applyNumberFormat="1" applyFont="1" applyFill="1" applyBorder="1" applyAlignment="1">
      <alignment vertical="center"/>
    </xf>
    <xf numFmtId="165" fontId="43" fillId="6" borderId="10" xfId="1" applyNumberFormat="1" applyFont="1" applyFill="1" applyBorder="1" applyAlignment="1">
      <alignment horizontal="center" vertical="center"/>
    </xf>
    <xf numFmtId="164" fontId="43" fillId="6" borderId="10" xfId="1" applyFont="1" applyFill="1" applyBorder="1" applyAlignment="1">
      <alignment horizontal="center" vertical="center"/>
    </xf>
    <xf numFmtId="14" fontId="42" fillId="6" borderId="10" xfId="0" applyNumberFormat="1" applyFont="1" applyFill="1" applyBorder="1" applyAlignment="1">
      <alignment vertical="center"/>
    </xf>
    <xf numFmtId="14" fontId="42" fillId="6" borderId="8" xfId="0" applyNumberFormat="1" applyFont="1" applyFill="1" applyBorder="1" applyAlignment="1">
      <alignment vertical="center"/>
    </xf>
    <xf numFmtId="0" fontId="42" fillId="6" borderId="8" xfId="0" applyFont="1" applyFill="1" applyBorder="1" applyAlignment="1">
      <alignment vertical="center"/>
    </xf>
    <xf numFmtId="164" fontId="42" fillId="6" borderId="8" xfId="1" applyFont="1" applyFill="1" applyBorder="1" applyAlignment="1">
      <alignment vertical="center"/>
    </xf>
    <xf numFmtId="164" fontId="42" fillId="6" borderId="10" xfId="1" applyFont="1" applyFill="1" applyBorder="1" applyAlignment="1">
      <alignment horizontal="center" vertical="center"/>
    </xf>
    <xf numFmtId="164" fontId="42" fillId="6" borderId="10" xfId="1" applyFont="1" applyFill="1" applyBorder="1" applyAlignment="1">
      <alignment horizontal="center" vertical="center" wrapText="1"/>
    </xf>
    <xf numFmtId="14" fontId="42" fillId="6" borderId="8" xfId="0" applyNumberFormat="1" applyFont="1" applyFill="1" applyBorder="1" applyAlignment="1">
      <alignment horizontal="center" vertical="center"/>
    </xf>
    <xf numFmtId="0" fontId="42" fillId="6" borderId="11" xfId="0" quotePrefix="1" applyFont="1" applyFill="1" applyBorder="1" applyAlignment="1">
      <alignment horizontal="center" vertical="center"/>
    </xf>
    <xf numFmtId="0" fontId="42" fillId="6" borderId="12" xfId="0" applyFont="1" applyFill="1" applyBorder="1" applyAlignment="1">
      <alignment vertical="center"/>
    </xf>
    <xf numFmtId="0" fontId="35" fillId="0" borderId="9" xfId="0" quotePrefix="1" applyFont="1" applyFill="1" applyBorder="1" applyAlignment="1">
      <alignment vertical="center" wrapText="1"/>
    </xf>
    <xf numFmtId="14" fontId="36" fillId="0" borderId="9" xfId="1" applyNumberFormat="1" applyFont="1" applyFill="1" applyBorder="1" applyAlignment="1">
      <alignment vertical="center"/>
    </xf>
    <xf numFmtId="0" fontId="37" fillId="0" borderId="9" xfId="0" applyFont="1" applyFill="1" applyBorder="1" applyAlignment="1">
      <alignment vertical="center" wrapText="1"/>
    </xf>
    <xf numFmtId="14" fontId="35" fillId="0" borderId="9" xfId="0" applyNumberFormat="1" applyFont="1" applyFill="1" applyBorder="1" applyAlignment="1">
      <alignment vertical="center" wrapText="1"/>
    </xf>
    <xf numFmtId="0" fontId="35" fillId="0" borderId="10" xfId="0" quotePrefix="1" applyFont="1" applyFill="1" applyBorder="1" applyAlignment="1">
      <alignment vertical="center"/>
    </xf>
    <xf numFmtId="0" fontId="35" fillId="0" borderId="10" xfId="0" quotePrefix="1" applyFont="1" applyFill="1" applyBorder="1" applyAlignment="1">
      <alignment vertical="center" wrapText="1"/>
    </xf>
    <xf numFmtId="14" fontId="36" fillId="0" borderId="10" xfId="1" applyNumberFormat="1" applyFont="1" applyFill="1" applyBorder="1" applyAlignment="1">
      <alignment vertical="center"/>
    </xf>
    <xf numFmtId="0" fontId="37" fillId="0" borderId="10" xfId="0" applyFont="1" applyFill="1" applyBorder="1" applyAlignment="1">
      <alignment vertical="center" wrapText="1"/>
    </xf>
    <xf numFmtId="0" fontId="42" fillId="5" borderId="8" xfId="0" applyFont="1" applyFill="1" applyBorder="1" applyAlignment="1">
      <alignment vertical="center" wrapText="1"/>
    </xf>
    <xf numFmtId="0" fontId="42" fillId="5" borderId="10" xfId="0" applyFont="1" applyFill="1" applyBorder="1" applyAlignment="1">
      <alignment horizontal="center" vertical="center" wrapText="1"/>
    </xf>
    <xf numFmtId="0" fontId="42" fillId="5" borderId="10" xfId="0" applyFont="1" applyFill="1" applyBorder="1" applyAlignment="1">
      <alignment vertical="center" wrapText="1"/>
    </xf>
    <xf numFmtId="0" fontId="42" fillId="5" borderId="10" xfId="0" applyFont="1" applyFill="1" applyBorder="1" applyAlignment="1">
      <alignment horizontal="center" vertical="center"/>
    </xf>
    <xf numFmtId="0" fontId="42" fillId="5" borderId="10" xfId="0" quotePrefix="1" applyFont="1" applyFill="1" applyBorder="1" applyAlignment="1">
      <alignment horizontal="center" vertical="center"/>
    </xf>
    <xf numFmtId="14" fontId="42" fillId="5" borderId="10" xfId="0" applyNumberFormat="1" applyFont="1" applyFill="1" applyBorder="1" applyAlignment="1">
      <alignment horizontal="center" vertical="center"/>
    </xf>
    <xf numFmtId="165" fontId="42" fillId="5" borderId="10" xfId="1" applyNumberFormat="1" applyFont="1" applyFill="1" applyBorder="1" applyAlignment="1">
      <alignment horizontal="center" vertical="center"/>
    </xf>
    <xf numFmtId="0" fontId="42" fillId="5" borderId="10" xfId="0" quotePrefix="1" applyFont="1" applyFill="1" applyBorder="1" applyAlignment="1">
      <alignment horizontal="center" wrapText="1"/>
    </xf>
    <xf numFmtId="0" fontId="42" fillId="5" borderId="10" xfId="0" quotePrefix="1" applyFont="1" applyFill="1" applyBorder="1" applyAlignment="1">
      <alignment horizontal="center" vertical="center" wrapText="1"/>
    </xf>
    <xf numFmtId="165" fontId="42" fillId="5" borderId="8" xfId="1" applyNumberFormat="1" applyFont="1" applyFill="1" applyBorder="1" applyAlignment="1">
      <alignment vertical="center"/>
    </xf>
    <xf numFmtId="165" fontId="43" fillId="5" borderId="10" xfId="1" applyNumberFormat="1" applyFont="1" applyFill="1" applyBorder="1" applyAlignment="1">
      <alignment horizontal="center" vertical="center"/>
    </xf>
    <xf numFmtId="164" fontId="43" fillId="5" borderId="10" xfId="1" applyFont="1" applyFill="1" applyBorder="1" applyAlignment="1">
      <alignment horizontal="center" vertical="center"/>
    </xf>
    <xf numFmtId="14" fontId="42" fillId="5" borderId="10" xfId="0" applyNumberFormat="1" applyFont="1" applyFill="1" applyBorder="1" applyAlignment="1">
      <alignment vertical="center"/>
    </xf>
    <xf numFmtId="14" fontId="42" fillId="5" borderId="8" xfId="0" applyNumberFormat="1" applyFont="1" applyFill="1" applyBorder="1" applyAlignment="1">
      <alignment vertical="center"/>
    </xf>
    <xf numFmtId="0" fontId="42" fillId="5" borderId="8" xfId="0" applyFont="1" applyFill="1" applyBorder="1" applyAlignment="1">
      <alignment vertical="center"/>
    </xf>
    <xf numFmtId="164" fontId="42" fillId="5" borderId="8" xfId="1" applyFont="1" applyFill="1" applyBorder="1" applyAlignment="1">
      <alignment vertical="center"/>
    </xf>
    <xf numFmtId="164" fontId="42" fillId="5" borderId="10" xfId="1" applyFont="1" applyFill="1" applyBorder="1" applyAlignment="1">
      <alignment horizontal="center" vertical="center"/>
    </xf>
    <xf numFmtId="164" fontId="42" fillId="5" borderId="10" xfId="1" applyFont="1" applyFill="1" applyBorder="1" applyAlignment="1">
      <alignment horizontal="center" vertical="center" wrapText="1"/>
    </xf>
    <xf numFmtId="14" fontId="42" fillId="5" borderId="8" xfId="0" applyNumberFormat="1" applyFont="1" applyFill="1" applyBorder="1" applyAlignment="1">
      <alignment horizontal="center" vertical="center"/>
    </xf>
    <xf numFmtId="0" fontId="42" fillId="5" borderId="11" xfId="0" quotePrefix="1" applyFont="1" applyFill="1" applyBorder="1" applyAlignment="1">
      <alignment horizontal="center" vertical="center"/>
    </xf>
    <xf numFmtId="0" fontId="42" fillId="5" borderId="12" xfId="0" applyFont="1" applyFill="1" applyBorder="1" applyAlignment="1">
      <alignment vertical="center"/>
    </xf>
    <xf numFmtId="0" fontId="35" fillId="0" borderId="8" xfId="0" quotePrefix="1" applyFont="1" applyFill="1" applyBorder="1" applyAlignment="1">
      <alignment vertical="center"/>
    </xf>
    <xf numFmtId="164" fontId="35" fillId="0" borderId="8" xfId="0" applyNumberFormat="1" applyFont="1" applyFill="1" applyBorder="1" applyAlignment="1">
      <alignment vertical="center"/>
    </xf>
    <xf numFmtId="0" fontId="42" fillId="11" borderId="14" xfId="0" applyFont="1" applyFill="1" applyBorder="1" applyAlignment="1">
      <alignment vertical="center" wrapText="1"/>
    </xf>
    <xf numFmtId="0" fontId="42" fillId="11" borderId="14" xfId="0" applyFont="1" applyFill="1" applyBorder="1" applyAlignment="1">
      <alignment horizontal="center" vertical="center" wrapText="1"/>
    </xf>
    <xf numFmtId="0" fontId="42" fillId="11" borderId="14" xfId="0" applyFont="1" applyFill="1" applyBorder="1" applyAlignment="1">
      <alignment horizontal="center" vertical="center"/>
    </xf>
    <xf numFmtId="0" fontId="42" fillId="11" borderId="14" xfId="0" quotePrefix="1" applyFont="1" applyFill="1" applyBorder="1" applyAlignment="1">
      <alignment horizontal="center" vertical="center"/>
    </xf>
    <xf numFmtId="14" fontId="42" fillId="11" borderId="14" xfId="0" applyNumberFormat="1" applyFont="1" applyFill="1" applyBorder="1" applyAlignment="1">
      <alignment horizontal="center" vertical="center"/>
    </xf>
    <xf numFmtId="165" fontId="42" fillId="11" borderId="14" xfId="1" applyNumberFormat="1" applyFont="1" applyFill="1" applyBorder="1" applyAlignment="1">
      <alignment horizontal="center" vertical="center"/>
    </xf>
    <xf numFmtId="0" fontId="42" fillId="11" borderId="14" xfId="0" quotePrefix="1" applyFont="1" applyFill="1" applyBorder="1" applyAlignment="1">
      <alignment horizontal="center" wrapText="1"/>
    </xf>
    <xf numFmtId="0" fontId="42" fillId="11" borderId="14" xfId="0" quotePrefix="1" applyFont="1" applyFill="1" applyBorder="1" applyAlignment="1">
      <alignment horizontal="center" vertical="center" wrapText="1"/>
    </xf>
    <xf numFmtId="165" fontId="42" fillId="11" borderId="14" xfId="1" applyNumberFormat="1" applyFont="1" applyFill="1" applyBorder="1" applyAlignment="1">
      <alignment vertical="center"/>
    </xf>
    <xf numFmtId="165" fontId="43" fillId="11" borderId="14" xfId="1" applyNumberFormat="1" applyFont="1" applyFill="1" applyBorder="1" applyAlignment="1">
      <alignment horizontal="center" vertical="center"/>
    </xf>
    <xf numFmtId="164" fontId="43" fillId="11" borderId="14" xfId="1" applyFont="1" applyFill="1" applyBorder="1" applyAlignment="1">
      <alignment horizontal="center" vertical="center"/>
    </xf>
    <xf numFmtId="14" fontId="42" fillId="11" borderId="14" xfId="0" applyNumberFormat="1" applyFont="1" applyFill="1" applyBorder="1" applyAlignment="1">
      <alignment vertical="center"/>
    </xf>
    <xf numFmtId="0" fontId="42" fillId="11" borderId="14" xfId="0" applyFont="1" applyFill="1" applyBorder="1" applyAlignment="1">
      <alignment vertical="center"/>
    </xf>
    <xf numFmtId="164" fontId="42" fillId="11" borderId="14" xfId="1" applyFont="1" applyFill="1" applyBorder="1" applyAlignment="1">
      <alignment vertical="center"/>
    </xf>
    <xf numFmtId="164" fontId="42" fillId="11" borderId="14" xfId="1" applyFont="1" applyFill="1" applyBorder="1" applyAlignment="1">
      <alignment horizontal="center" vertical="center"/>
    </xf>
    <xf numFmtId="164" fontId="42" fillId="11" borderId="14" xfId="1" applyFont="1" applyFill="1" applyBorder="1" applyAlignment="1">
      <alignment horizontal="center" vertical="center" wrapText="1"/>
    </xf>
    <xf numFmtId="0" fontId="42" fillId="11" borderId="4" xfId="0" quotePrefix="1" applyFont="1" applyFill="1" applyBorder="1" applyAlignment="1">
      <alignment horizontal="center" vertical="center"/>
    </xf>
    <xf numFmtId="0" fontId="42" fillId="11" borderId="15" xfId="0" applyFont="1" applyFill="1" applyBorder="1" applyAlignment="1">
      <alignment vertical="center"/>
    </xf>
    <xf numFmtId="0" fontId="35" fillId="0" borderId="8" xfId="0" applyFont="1" applyFill="1" applyBorder="1"/>
    <xf numFmtId="0" fontId="36" fillId="0" borderId="9" xfId="0" applyFont="1" applyFill="1" applyBorder="1" applyAlignment="1">
      <alignment vertical="center"/>
    </xf>
    <xf numFmtId="0" fontId="36" fillId="0" borderId="8" xfId="0" applyFont="1" applyFill="1" applyBorder="1" applyAlignment="1">
      <alignment vertical="center"/>
    </xf>
    <xf numFmtId="14" fontId="36" fillId="0" borderId="9" xfId="0" applyNumberFormat="1" applyFont="1" applyFill="1" applyBorder="1" applyAlignment="1">
      <alignment vertical="center"/>
    </xf>
    <xf numFmtId="164" fontId="36" fillId="0" borderId="8" xfId="1" applyFont="1" applyFill="1" applyBorder="1" applyAlignment="1">
      <alignment vertical="center"/>
    </xf>
    <xf numFmtId="164" fontId="37" fillId="0" borderId="8" xfId="0" applyNumberFormat="1" applyFont="1" applyFill="1" applyBorder="1" applyAlignment="1">
      <alignment vertical="center"/>
    </xf>
    <xf numFmtId="14" fontId="35" fillId="0" borderId="9" xfId="0" quotePrefix="1" applyNumberFormat="1" applyFont="1" applyFill="1" applyBorder="1" applyAlignment="1">
      <alignment vertical="center"/>
    </xf>
    <xf numFmtId="164" fontId="35" fillId="0" borderId="8" xfId="0" applyNumberFormat="1" applyFont="1" applyFill="1" applyBorder="1"/>
    <xf numFmtId="0" fontId="35" fillId="0" borderId="14" xfId="0" quotePrefix="1" applyFont="1" applyFill="1" applyBorder="1" applyAlignment="1">
      <alignment vertical="center"/>
    </xf>
    <xf numFmtId="0" fontId="36" fillId="0" borderId="14" xfId="0" applyFont="1" applyFill="1" applyBorder="1" applyAlignment="1">
      <alignment vertical="center"/>
    </xf>
    <xf numFmtId="14" fontId="36" fillId="0" borderId="14" xfId="0" applyNumberFormat="1" applyFont="1" applyFill="1" applyBorder="1" applyAlignment="1">
      <alignment vertical="center"/>
    </xf>
    <xf numFmtId="0" fontId="37" fillId="0" borderId="14" xfId="0" applyFont="1" applyFill="1" applyBorder="1" applyAlignment="1">
      <alignment vertical="center" wrapText="1"/>
    </xf>
    <xf numFmtId="14" fontId="35" fillId="0" borderId="14" xfId="0" quotePrefix="1" applyNumberFormat="1" applyFont="1" applyFill="1" applyBorder="1" applyAlignment="1">
      <alignment vertical="center"/>
    </xf>
    <xf numFmtId="14" fontId="35" fillId="0" borderId="10" xfId="0" quotePrefix="1" applyNumberFormat="1" applyFont="1" applyFill="1" applyBorder="1" applyAlignment="1">
      <alignment vertical="center"/>
    </xf>
    <xf numFmtId="164" fontId="35" fillId="0" borderId="8" xfId="1" applyFont="1" applyFill="1" applyBorder="1"/>
    <xf numFmtId="0" fontId="36" fillId="0" borderId="10" xfId="0" applyFont="1" applyFill="1" applyBorder="1" applyAlignment="1">
      <alignment vertical="center"/>
    </xf>
    <xf numFmtId="14" fontId="36" fillId="0" borderId="10" xfId="0" applyNumberFormat="1" applyFont="1" applyFill="1" applyBorder="1" applyAlignment="1">
      <alignment vertical="center"/>
    </xf>
    <xf numFmtId="0" fontId="35" fillId="13" borderId="8" xfId="0" applyFont="1" applyFill="1" applyBorder="1" applyAlignment="1">
      <alignment wrapText="1"/>
    </xf>
    <xf numFmtId="0" fontId="35" fillId="13" borderId="8" xfId="0" applyFont="1" applyFill="1" applyBorder="1"/>
    <xf numFmtId="0" fontId="35" fillId="13" borderId="8" xfId="0" applyFont="1" applyFill="1" applyBorder="1" applyAlignment="1">
      <alignment horizontal="center" vertical="center"/>
    </xf>
    <xf numFmtId="0" fontId="35" fillId="13" borderId="8" xfId="0" applyFont="1" applyFill="1" applyBorder="1" applyAlignment="1">
      <alignment horizontal="center"/>
    </xf>
    <xf numFmtId="0" fontId="36" fillId="13" borderId="8" xfId="0" applyFont="1" applyFill="1" applyBorder="1"/>
    <xf numFmtId="0" fontId="36" fillId="13" borderId="8" xfId="0" applyFont="1" applyFill="1" applyBorder="1" applyAlignment="1">
      <alignment horizontal="center" vertical="center"/>
    </xf>
    <xf numFmtId="164" fontId="36" fillId="13" borderId="8" xfId="1" applyFont="1" applyFill="1" applyBorder="1"/>
    <xf numFmtId="164" fontId="35" fillId="13" borderId="8" xfId="1" applyFont="1" applyFill="1" applyBorder="1"/>
    <xf numFmtId="164" fontId="35" fillId="13" borderId="8" xfId="1" applyFont="1" applyFill="1" applyBorder="1" applyAlignment="1">
      <alignment vertical="center"/>
    </xf>
    <xf numFmtId="0" fontId="35" fillId="0" borderId="0" xfId="0" applyFont="1" applyFill="1" applyAlignment="1">
      <alignment vertical="center" wrapText="1"/>
    </xf>
    <xf numFmtId="0" fontId="36" fillId="0" borderId="8" xfId="0" applyFont="1" applyFill="1" applyBorder="1" applyAlignment="1">
      <alignment horizontal="center" vertical="center"/>
    </xf>
    <xf numFmtId="0" fontId="35" fillId="15" borderId="8" xfId="0" applyFont="1" applyFill="1" applyBorder="1" applyAlignment="1">
      <alignment wrapText="1"/>
    </xf>
    <xf numFmtId="0" fontId="35" fillId="15" borderId="8" xfId="0" applyFont="1" applyFill="1" applyBorder="1"/>
    <xf numFmtId="0" fontId="35" fillId="15" borderId="8" xfId="0" applyFont="1" applyFill="1" applyBorder="1" applyAlignment="1">
      <alignment horizontal="center" vertical="center"/>
    </xf>
    <xf numFmtId="0" fontId="35" fillId="15" borderId="8" xfId="0" applyFont="1" applyFill="1" applyBorder="1" applyAlignment="1">
      <alignment horizontal="center"/>
    </xf>
    <xf numFmtId="0" fontId="36" fillId="15" borderId="8" xfId="0" applyFont="1" applyFill="1" applyBorder="1"/>
    <xf numFmtId="0" fontId="36" fillId="15" borderId="8" xfId="0" applyFont="1" applyFill="1" applyBorder="1" applyAlignment="1">
      <alignment horizontal="center" vertical="center"/>
    </xf>
    <xf numFmtId="164" fontId="36" fillId="15" borderId="8" xfId="1" applyFont="1" applyFill="1" applyBorder="1"/>
    <xf numFmtId="164" fontId="35" fillId="15" borderId="8" xfId="1" applyFont="1" applyFill="1" applyBorder="1"/>
    <xf numFmtId="164" fontId="35" fillId="15" borderId="8" xfId="1" applyFont="1" applyFill="1" applyBorder="1" applyAlignment="1">
      <alignment vertical="center"/>
    </xf>
    <xf numFmtId="164" fontId="35" fillId="0" borderId="9" xfId="1" quotePrefix="1" applyFont="1" applyFill="1" applyBorder="1" applyAlignment="1">
      <alignment vertical="center"/>
    </xf>
    <xf numFmtId="14" fontId="35" fillId="0" borderId="9" xfId="1" applyNumberFormat="1" applyFont="1" applyFill="1" applyBorder="1" applyAlignment="1">
      <alignment vertical="center"/>
    </xf>
    <xf numFmtId="49" fontId="35" fillId="0" borderId="9" xfId="1" applyNumberFormat="1" applyFont="1" applyFill="1" applyBorder="1" applyAlignment="1">
      <alignment vertical="center"/>
    </xf>
    <xf numFmtId="164" fontId="35" fillId="0" borderId="14" xfId="1" quotePrefix="1" applyFont="1" applyFill="1" applyBorder="1" applyAlignment="1">
      <alignment vertical="center"/>
    </xf>
    <xf numFmtId="14" fontId="35" fillId="0" borderId="14" xfId="1" applyNumberFormat="1" applyFont="1" applyFill="1" applyBorder="1" applyAlignment="1">
      <alignment vertical="center"/>
    </xf>
    <xf numFmtId="49" fontId="35" fillId="0" borderId="14" xfId="1" applyNumberFormat="1" applyFont="1" applyFill="1" applyBorder="1" applyAlignment="1">
      <alignment vertical="center"/>
    </xf>
    <xf numFmtId="49" fontId="35" fillId="0" borderId="10" xfId="1" applyNumberFormat="1" applyFont="1" applyFill="1" applyBorder="1" applyAlignment="1">
      <alignment vertical="center"/>
    </xf>
    <xf numFmtId="0" fontId="42" fillId="12" borderId="10" xfId="0" applyFont="1" applyFill="1" applyBorder="1" applyAlignment="1">
      <alignment vertical="center" wrapText="1"/>
    </xf>
    <xf numFmtId="0" fontId="42" fillId="12" borderId="10" xfId="0" applyFont="1" applyFill="1" applyBorder="1" applyAlignment="1">
      <alignment horizontal="center" vertical="center" wrapText="1"/>
    </xf>
    <xf numFmtId="0" fontId="42" fillId="12" borderId="10" xfId="0" applyFont="1" applyFill="1" applyBorder="1" applyAlignment="1">
      <alignment horizontal="center" vertical="center"/>
    </xf>
    <xf numFmtId="0" fontId="42" fillId="12" borderId="10" xfId="0" quotePrefix="1" applyFont="1" applyFill="1" applyBorder="1" applyAlignment="1">
      <alignment horizontal="center" vertical="center"/>
    </xf>
    <xf numFmtId="14" fontId="42" fillId="12" borderId="10" xfId="0" applyNumberFormat="1" applyFont="1" applyFill="1" applyBorder="1" applyAlignment="1">
      <alignment horizontal="center" vertical="center"/>
    </xf>
    <xf numFmtId="165" fontId="42" fillId="12" borderId="10" xfId="1" applyNumberFormat="1" applyFont="1" applyFill="1" applyBorder="1" applyAlignment="1">
      <alignment horizontal="center" vertical="center"/>
    </xf>
    <xf numFmtId="0" fontId="42" fillId="12" borderId="10" xfId="0" quotePrefix="1" applyFont="1" applyFill="1" applyBorder="1" applyAlignment="1">
      <alignment horizontal="center" wrapText="1"/>
    </xf>
    <xf numFmtId="0" fontId="42" fillId="12" borderId="10" xfId="0" quotePrefix="1" applyFont="1" applyFill="1" applyBorder="1" applyAlignment="1">
      <alignment horizontal="center" vertical="center" wrapText="1"/>
    </xf>
    <xf numFmtId="165" fontId="42" fillId="12" borderId="10" xfId="1" applyNumberFormat="1" applyFont="1" applyFill="1" applyBorder="1" applyAlignment="1">
      <alignment vertical="center"/>
    </xf>
    <xf numFmtId="165" fontId="43" fillId="12" borderId="10" xfId="1" applyNumberFormat="1" applyFont="1" applyFill="1" applyBorder="1" applyAlignment="1">
      <alignment horizontal="center" vertical="center"/>
    </xf>
    <xf numFmtId="164" fontId="43" fillId="12" borderId="10" xfId="1" applyFont="1" applyFill="1" applyBorder="1" applyAlignment="1">
      <alignment horizontal="center" vertical="center"/>
    </xf>
    <xf numFmtId="14" fontId="42" fillId="12" borderId="10" xfId="0" applyNumberFormat="1" applyFont="1" applyFill="1" applyBorder="1" applyAlignment="1">
      <alignment vertical="center"/>
    </xf>
    <xf numFmtId="0" fontId="42" fillId="12" borderId="10" xfId="0" applyFont="1" applyFill="1" applyBorder="1" applyAlignment="1">
      <alignment vertical="center"/>
    </xf>
    <xf numFmtId="164" fontId="42" fillId="12" borderId="10" xfId="1" applyFont="1" applyFill="1" applyBorder="1" applyAlignment="1">
      <alignment vertical="center"/>
    </xf>
    <xf numFmtId="164" fontId="42" fillId="12" borderId="10" xfId="1" applyFont="1" applyFill="1" applyBorder="1" applyAlignment="1">
      <alignment horizontal="center" vertical="center"/>
    </xf>
    <xf numFmtId="164" fontId="42" fillId="12" borderId="10" xfId="1" applyFont="1" applyFill="1" applyBorder="1" applyAlignment="1">
      <alignment horizontal="center" vertical="center" wrapText="1"/>
    </xf>
    <xf numFmtId="0" fontId="42" fillId="12" borderId="5" xfId="0" quotePrefix="1" applyFont="1" applyFill="1" applyBorder="1" applyAlignment="1">
      <alignment horizontal="center" vertical="center"/>
    </xf>
    <xf numFmtId="0" fontId="42" fillId="12" borderId="7" xfId="0" applyFont="1" applyFill="1" applyBorder="1" applyAlignment="1">
      <alignment vertical="center"/>
    </xf>
    <xf numFmtId="165" fontId="36" fillId="36" borderId="8" xfId="1" applyNumberFormat="1" applyFont="1" applyFill="1" applyBorder="1" applyAlignment="1">
      <alignment horizontal="center" vertical="center"/>
    </xf>
    <xf numFmtId="164" fontId="36" fillId="36" borderId="8" xfId="1" applyFont="1" applyFill="1" applyBorder="1" applyAlignment="1">
      <alignment horizontal="center" vertical="center"/>
    </xf>
    <xf numFmtId="0" fontId="42" fillId="13" borderId="8" xfId="0" applyFont="1" applyFill="1" applyBorder="1" applyAlignment="1">
      <alignment vertical="center" wrapText="1"/>
    </xf>
    <xf numFmtId="0" fontId="42" fillId="13" borderId="10" xfId="0" applyFont="1" applyFill="1" applyBorder="1" applyAlignment="1">
      <alignment horizontal="center" vertical="center" wrapText="1"/>
    </xf>
    <xf numFmtId="0" fontId="42" fillId="13" borderId="10" xfId="0" applyFont="1" applyFill="1" applyBorder="1" applyAlignment="1">
      <alignment vertical="center" wrapText="1"/>
    </xf>
    <xf numFmtId="0" fontId="42" fillId="13" borderId="10" xfId="0" applyFont="1" applyFill="1" applyBorder="1" applyAlignment="1">
      <alignment horizontal="center" vertical="center"/>
    </xf>
    <xf numFmtId="0" fontId="42" fillId="13" borderId="10" xfId="0" quotePrefix="1" applyFont="1" applyFill="1" applyBorder="1" applyAlignment="1">
      <alignment horizontal="center" vertical="center"/>
    </xf>
    <xf numFmtId="14" fontId="42" fillId="13" borderId="10" xfId="0" applyNumberFormat="1" applyFont="1" applyFill="1" applyBorder="1" applyAlignment="1">
      <alignment horizontal="center" vertical="center"/>
    </xf>
    <xf numFmtId="165" fontId="42" fillId="13" borderId="10" xfId="1" applyNumberFormat="1" applyFont="1" applyFill="1" applyBorder="1" applyAlignment="1">
      <alignment horizontal="center" vertical="center"/>
    </xf>
    <xf numFmtId="0" fontId="42" fillId="13" borderId="10" xfId="0" quotePrefix="1" applyFont="1" applyFill="1" applyBorder="1" applyAlignment="1">
      <alignment horizontal="center" vertical="center" wrapText="1"/>
    </xf>
    <xf numFmtId="165" fontId="42" fillId="13" borderId="8" xfId="1" applyNumberFormat="1" applyFont="1" applyFill="1" applyBorder="1" applyAlignment="1">
      <alignment vertical="center"/>
    </xf>
    <xf numFmtId="165" fontId="43" fillId="13" borderId="10" xfId="1" applyNumberFormat="1" applyFont="1" applyFill="1" applyBorder="1" applyAlignment="1">
      <alignment horizontal="center" vertical="center"/>
    </xf>
    <xf numFmtId="164" fontId="43" fillId="13" borderId="10" xfId="1" applyFont="1" applyFill="1" applyBorder="1" applyAlignment="1">
      <alignment horizontal="center" vertical="center"/>
    </xf>
    <xf numFmtId="14" fontId="42" fillId="13" borderId="10" xfId="0" applyNumberFormat="1" applyFont="1" applyFill="1" applyBorder="1" applyAlignment="1">
      <alignment vertical="center"/>
    </xf>
    <xf numFmtId="14" fontId="42" fillId="13" borderId="8" xfId="0" applyNumberFormat="1" applyFont="1" applyFill="1" applyBorder="1" applyAlignment="1">
      <alignment vertical="center"/>
    </xf>
    <xf numFmtId="0" fontId="42" fillId="13" borderId="8" xfId="0" applyFont="1" applyFill="1" applyBorder="1" applyAlignment="1">
      <alignment vertical="center"/>
    </xf>
    <xf numFmtId="164" fontId="42" fillId="13" borderId="8" xfId="1" applyFont="1" applyFill="1" applyBorder="1" applyAlignment="1">
      <alignment vertical="center"/>
    </xf>
    <xf numFmtId="164" fontId="42" fillId="13" borderId="10" xfId="1" applyFont="1" applyFill="1" applyBorder="1" applyAlignment="1">
      <alignment horizontal="center" vertical="center"/>
    </xf>
    <xf numFmtId="164" fontId="42" fillId="13" borderId="10" xfId="1" applyFont="1" applyFill="1" applyBorder="1" applyAlignment="1">
      <alignment horizontal="center" vertical="center" wrapText="1"/>
    </xf>
    <xf numFmtId="14" fontId="42" fillId="13" borderId="8" xfId="0" applyNumberFormat="1" applyFont="1" applyFill="1" applyBorder="1" applyAlignment="1">
      <alignment horizontal="center" vertical="center"/>
    </xf>
    <xf numFmtId="0" fontId="42" fillId="13" borderId="11" xfId="0" quotePrefix="1" applyFont="1" applyFill="1" applyBorder="1" applyAlignment="1">
      <alignment horizontal="center" vertical="center"/>
    </xf>
    <xf numFmtId="0" fontId="42" fillId="13" borderId="12" xfId="0" applyFont="1" applyFill="1" applyBorder="1" applyAlignment="1">
      <alignment vertical="center"/>
    </xf>
    <xf numFmtId="0" fontId="42" fillId="14" borderId="8" xfId="0" applyFont="1" applyFill="1" applyBorder="1" applyAlignment="1">
      <alignment vertical="center" wrapText="1"/>
    </xf>
    <xf numFmtId="0" fontId="42" fillId="14" borderId="10" xfId="0" applyFont="1" applyFill="1" applyBorder="1" applyAlignment="1">
      <alignment horizontal="center" vertical="center" wrapText="1"/>
    </xf>
    <xf numFmtId="0" fontId="42" fillId="14" borderId="10" xfId="0" applyFont="1" applyFill="1" applyBorder="1" applyAlignment="1">
      <alignment vertical="center" wrapText="1"/>
    </xf>
    <xf numFmtId="0" fontId="42" fillId="14" borderId="10" xfId="0" applyFont="1" applyFill="1" applyBorder="1" applyAlignment="1">
      <alignment horizontal="center" vertical="center"/>
    </xf>
    <xf numFmtId="0" fontId="42" fillId="14" borderId="10" xfId="0" quotePrefix="1" applyFont="1" applyFill="1" applyBorder="1" applyAlignment="1">
      <alignment horizontal="center" vertical="center"/>
    </xf>
    <xf numFmtId="14" fontId="42" fillId="14" borderId="10" xfId="0" applyNumberFormat="1" applyFont="1" applyFill="1" applyBorder="1" applyAlignment="1">
      <alignment horizontal="center" vertical="center"/>
    </xf>
    <xf numFmtId="165" fontId="42" fillId="14" borderId="10" xfId="1" applyNumberFormat="1" applyFont="1" applyFill="1" applyBorder="1" applyAlignment="1">
      <alignment horizontal="center" vertical="center"/>
    </xf>
    <xf numFmtId="0" fontId="42" fillId="14" borderId="10" xfId="0" quotePrefix="1" applyFont="1" applyFill="1" applyBorder="1" applyAlignment="1">
      <alignment horizontal="center" vertical="center" wrapText="1"/>
    </xf>
    <xf numFmtId="165" fontId="42" fillId="14" borderId="8" xfId="1" applyNumberFormat="1" applyFont="1" applyFill="1" applyBorder="1" applyAlignment="1">
      <alignment vertical="center"/>
    </xf>
    <xf numFmtId="165" fontId="43" fillId="14" borderId="10" xfId="1" applyNumberFormat="1" applyFont="1" applyFill="1" applyBorder="1" applyAlignment="1">
      <alignment horizontal="center" vertical="center"/>
    </xf>
    <xf numFmtId="164" fontId="43" fillId="14" borderId="10" xfId="1" applyFont="1" applyFill="1" applyBorder="1" applyAlignment="1">
      <alignment horizontal="center" vertical="center"/>
    </xf>
    <xf numFmtId="14" fontId="42" fillId="14" borderId="10" xfId="0" applyNumberFormat="1" applyFont="1" applyFill="1" applyBorder="1" applyAlignment="1">
      <alignment vertical="center"/>
    </xf>
    <xf numFmtId="14" fontId="42" fillId="14" borderId="8" xfId="0" applyNumberFormat="1" applyFont="1" applyFill="1" applyBorder="1" applyAlignment="1">
      <alignment vertical="center"/>
    </xf>
    <xf numFmtId="0" fontId="42" fillId="14" borderId="8" xfId="0" applyFont="1" applyFill="1" applyBorder="1" applyAlignment="1">
      <alignment vertical="center"/>
    </xf>
    <xf numFmtId="164" fontId="42" fillId="14" borderId="8" xfId="1" applyFont="1" applyFill="1" applyBorder="1" applyAlignment="1">
      <alignment vertical="center"/>
    </xf>
    <xf numFmtId="164" fontId="42" fillId="14" borderId="10" xfId="1" applyFont="1" applyFill="1" applyBorder="1" applyAlignment="1">
      <alignment horizontal="center" vertical="center"/>
    </xf>
    <xf numFmtId="164" fontId="42" fillId="14" borderId="10" xfId="1" applyFont="1" applyFill="1" applyBorder="1" applyAlignment="1">
      <alignment horizontal="center" vertical="center" wrapText="1"/>
    </xf>
    <xf numFmtId="14" fontId="42" fillId="14" borderId="8" xfId="0" applyNumberFormat="1" applyFont="1" applyFill="1" applyBorder="1" applyAlignment="1">
      <alignment horizontal="center" vertical="center"/>
    </xf>
    <xf numFmtId="0" fontId="42" fillId="14" borderId="11" xfId="0" quotePrefix="1" applyFont="1" applyFill="1" applyBorder="1" applyAlignment="1">
      <alignment horizontal="center" vertical="center"/>
    </xf>
    <xf numFmtId="0" fontId="42" fillId="14" borderId="12" xfId="0" applyFont="1" applyFill="1" applyBorder="1" applyAlignment="1">
      <alignment vertical="center"/>
    </xf>
    <xf numFmtId="14" fontId="35" fillId="0" borderId="10" xfId="0" quotePrefix="1" applyNumberFormat="1" applyFont="1" applyFill="1" applyBorder="1" applyAlignment="1">
      <alignment horizontal="center" vertical="center"/>
    </xf>
    <xf numFmtId="0" fontId="42" fillId="15" borderId="8" xfId="0" applyFont="1" applyFill="1" applyBorder="1" applyAlignment="1">
      <alignment vertical="center" wrapText="1"/>
    </xf>
    <xf numFmtId="0" fontId="42" fillId="15" borderId="10" xfId="0" applyFont="1" applyFill="1" applyBorder="1" applyAlignment="1">
      <alignment horizontal="center" vertical="center" wrapText="1"/>
    </xf>
    <xf numFmtId="0" fontId="42" fillId="15" borderId="10" xfId="0" applyFont="1" applyFill="1" applyBorder="1" applyAlignment="1">
      <alignment vertical="center" wrapText="1"/>
    </xf>
    <xf numFmtId="0" fontId="42" fillId="15" borderId="10" xfId="0" applyFont="1" applyFill="1" applyBorder="1" applyAlignment="1">
      <alignment horizontal="center" vertical="center"/>
    </xf>
    <xf numFmtId="0" fontId="42" fillId="15" borderId="10" xfId="0" quotePrefix="1" applyFont="1" applyFill="1" applyBorder="1" applyAlignment="1">
      <alignment horizontal="center" vertical="center"/>
    </xf>
    <xf numFmtId="14" fontId="42" fillId="15" borderId="10" xfId="0" applyNumberFormat="1" applyFont="1" applyFill="1" applyBorder="1" applyAlignment="1">
      <alignment horizontal="center" vertical="center"/>
    </xf>
    <xf numFmtId="165" fontId="42" fillId="15" borderId="10" xfId="1" applyNumberFormat="1" applyFont="1" applyFill="1" applyBorder="1" applyAlignment="1">
      <alignment horizontal="center" vertical="center"/>
    </xf>
    <xf numFmtId="0" fontId="42" fillId="15" borderId="10" xfId="0" quotePrefix="1" applyFont="1" applyFill="1" applyBorder="1" applyAlignment="1">
      <alignment horizontal="center" vertical="center" wrapText="1"/>
    </xf>
    <xf numFmtId="165" fontId="42" fillId="15" borderId="8" xfId="1" applyNumberFormat="1" applyFont="1" applyFill="1" applyBorder="1" applyAlignment="1">
      <alignment vertical="center"/>
    </xf>
    <xf numFmtId="165" fontId="43" fillId="15" borderId="10" xfId="1" applyNumberFormat="1" applyFont="1" applyFill="1" applyBorder="1" applyAlignment="1">
      <alignment horizontal="center" vertical="center"/>
    </xf>
    <xf numFmtId="164" fontId="43" fillId="15" borderId="10" xfId="1" applyFont="1" applyFill="1" applyBorder="1" applyAlignment="1">
      <alignment horizontal="center" vertical="center"/>
    </xf>
    <xf numFmtId="14" fontId="42" fillId="15" borderId="10" xfId="0" applyNumberFormat="1" applyFont="1" applyFill="1" applyBorder="1" applyAlignment="1">
      <alignment vertical="center"/>
    </xf>
    <xf numFmtId="14" fontId="42" fillId="15" borderId="8" xfId="0" applyNumberFormat="1" applyFont="1" applyFill="1" applyBorder="1" applyAlignment="1">
      <alignment vertical="center"/>
    </xf>
    <xf numFmtId="0" fontId="42" fillId="15" borderId="8" xfId="0" applyFont="1" applyFill="1" applyBorder="1" applyAlignment="1">
      <alignment vertical="center"/>
    </xf>
    <xf numFmtId="164" fontId="42" fillId="15" borderId="8" xfId="1" applyFont="1" applyFill="1" applyBorder="1" applyAlignment="1">
      <alignment vertical="center"/>
    </xf>
    <xf numFmtId="164" fontId="42" fillId="15" borderId="10" xfId="1" applyFont="1" applyFill="1" applyBorder="1" applyAlignment="1">
      <alignment horizontal="center" vertical="center"/>
    </xf>
    <xf numFmtId="164" fontId="42" fillId="15" borderId="10" xfId="1" applyFont="1" applyFill="1" applyBorder="1" applyAlignment="1">
      <alignment horizontal="center" vertical="center" wrapText="1"/>
    </xf>
    <xf numFmtId="14" fontId="42" fillId="15" borderId="8" xfId="0" applyNumberFormat="1" applyFont="1" applyFill="1" applyBorder="1" applyAlignment="1">
      <alignment horizontal="center" vertical="center"/>
    </xf>
    <xf numFmtId="0" fontId="42" fillId="15" borderId="11" xfId="0" quotePrefix="1" applyFont="1" applyFill="1" applyBorder="1" applyAlignment="1">
      <alignment horizontal="center" vertical="center"/>
    </xf>
    <xf numFmtId="0" fontId="42" fillId="15" borderId="12" xfId="0" applyFont="1" applyFill="1" applyBorder="1" applyAlignment="1">
      <alignment vertical="center"/>
    </xf>
    <xf numFmtId="0" fontId="35" fillId="16" borderId="8" xfId="0" applyFont="1" applyFill="1" applyBorder="1" applyAlignment="1">
      <alignment vertical="center" wrapText="1"/>
    </xf>
    <xf numFmtId="0" fontId="35" fillId="16" borderId="10" xfId="0" applyFont="1" applyFill="1" applyBorder="1" applyAlignment="1">
      <alignment horizontal="center" vertical="center" wrapText="1"/>
    </xf>
    <xf numFmtId="0" fontId="35" fillId="16" borderId="10" xfId="0" applyFont="1" applyFill="1" applyBorder="1" applyAlignment="1">
      <alignment vertical="center" wrapText="1"/>
    </xf>
    <xf numFmtId="0" fontId="35" fillId="16" borderId="10" xfId="0" applyFont="1" applyFill="1" applyBorder="1" applyAlignment="1">
      <alignment horizontal="center" vertical="center"/>
    </xf>
    <xf numFmtId="0" fontId="35" fillId="16" borderId="10" xfId="0" quotePrefix="1" applyFont="1" applyFill="1" applyBorder="1" applyAlignment="1">
      <alignment horizontal="center" vertical="center"/>
    </xf>
    <xf numFmtId="14" fontId="35" fillId="16" borderId="10" xfId="0" applyNumberFormat="1" applyFont="1" applyFill="1" applyBorder="1" applyAlignment="1">
      <alignment horizontal="center" vertical="center"/>
    </xf>
    <xf numFmtId="165" fontId="35" fillId="16" borderId="10" xfId="1" applyNumberFormat="1" applyFont="1" applyFill="1" applyBorder="1" applyAlignment="1">
      <alignment horizontal="center" vertical="center"/>
    </xf>
    <xf numFmtId="0" fontId="35" fillId="16" borderId="10" xfId="0" quotePrefix="1" applyFont="1" applyFill="1" applyBorder="1" applyAlignment="1">
      <alignment horizontal="center" vertical="center" wrapText="1"/>
    </xf>
    <xf numFmtId="165" fontId="35" fillId="16" borderId="8" xfId="1" applyNumberFormat="1" applyFont="1" applyFill="1" applyBorder="1" applyAlignment="1">
      <alignment vertical="center"/>
    </xf>
    <xf numFmtId="165" fontId="36" fillId="16" borderId="10" xfId="1" applyNumberFormat="1" applyFont="1" applyFill="1" applyBorder="1" applyAlignment="1">
      <alignment horizontal="center" vertical="center"/>
    </xf>
    <xf numFmtId="164" fontId="36" fillId="16" borderId="10" xfId="1" applyFont="1" applyFill="1" applyBorder="1" applyAlignment="1">
      <alignment horizontal="center" vertical="center"/>
    </xf>
    <xf numFmtId="14" fontId="35" fillId="16" borderId="10" xfId="0" applyNumberFormat="1" applyFont="1" applyFill="1" applyBorder="1" applyAlignment="1">
      <alignment vertical="center"/>
    </xf>
    <xf numFmtId="14" fontId="35" fillId="16" borderId="8" xfId="0" applyNumberFormat="1" applyFont="1" applyFill="1" applyBorder="1" applyAlignment="1">
      <alignment vertical="center"/>
    </xf>
    <xf numFmtId="0" fontId="35" fillId="16" borderId="8" xfId="0" applyFont="1" applyFill="1" applyBorder="1" applyAlignment="1">
      <alignment vertical="center"/>
    </xf>
    <xf numFmtId="164" fontId="35" fillId="16" borderId="8" xfId="1" applyFont="1" applyFill="1" applyBorder="1" applyAlignment="1">
      <alignment vertical="center"/>
    </xf>
    <xf numFmtId="164" fontId="35" fillId="16" borderId="10" xfId="1" applyFont="1" applyFill="1" applyBorder="1" applyAlignment="1">
      <alignment horizontal="center" vertical="center"/>
    </xf>
    <xf numFmtId="164" fontId="35" fillId="16" borderId="10" xfId="1" applyFont="1" applyFill="1" applyBorder="1" applyAlignment="1">
      <alignment horizontal="center" vertical="center" wrapText="1"/>
    </xf>
    <xf numFmtId="14" fontId="35" fillId="16" borderId="8" xfId="0" applyNumberFormat="1" applyFont="1" applyFill="1" applyBorder="1" applyAlignment="1">
      <alignment horizontal="center" vertical="center"/>
    </xf>
    <xf numFmtId="0" fontId="35" fillId="16" borderId="11" xfId="0" quotePrefix="1" applyFont="1" applyFill="1" applyBorder="1" applyAlignment="1">
      <alignment horizontal="center" vertical="center"/>
    </xf>
    <xf numFmtId="0" fontId="35" fillId="16" borderId="12" xfId="0" applyFont="1" applyFill="1" applyBorder="1" applyAlignment="1">
      <alignment vertical="center"/>
    </xf>
    <xf numFmtId="164" fontId="44" fillId="0" borderId="8" xfId="1" applyFont="1" applyFill="1" applyBorder="1" applyAlignment="1">
      <alignment vertical="center"/>
    </xf>
    <xf numFmtId="0" fontId="36" fillId="0" borderId="8" xfId="0" quotePrefix="1" applyFont="1" applyFill="1" applyBorder="1" applyAlignment="1">
      <alignment vertical="center"/>
    </xf>
    <xf numFmtId="0" fontId="36" fillId="0" borderId="8" xfId="0" quotePrefix="1" applyFont="1" applyFill="1" applyBorder="1" applyAlignment="1">
      <alignment horizontal="center" vertical="center"/>
    </xf>
    <xf numFmtId="164" fontId="37" fillId="0" borderId="8" xfId="1" applyFont="1" applyFill="1" applyBorder="1" applyAlignment="1">
      <alignment vertical="center"/>
    </xf>
    <xf numFmtId="0" fontId="35" fillId="5" borderId="8" xfId="0" applyFont="1" applyFill="1" applyBorder="1"/>
    <xf numFmtId="164" fontId="35" fillId="5" borderId="8" xfId="1" applyFont="1" applyFill="1" applyBorder="1"/>
    <xf numFmtId="164" fontId="35" fillId="5" borderId="8" xfId="1" applyFont="1" applyFill="1" applyBorder="1" applyAlignment="1">
      <alignment horizontal="center" vertical="center"/>
    </xf>
    <xf numFmtId="164" fontId="35" fillId="5" borderId="8" xfId="1" applyFont="1" applyFill="1" applyBorder="1" applyAlignment="1">
      <alignment horizontal="center"/>
    </xf>
    <xf numFmtId="49" fontId="35" fillId="5" borderId="8" xfId="1" applyNumberFormat="1" applyFont="1" applyFill="1" applyBorder="1" applyAlignment="1">
      <alignment horizontal="center" vertical="center"/>
    </xf>
    <xf numFmtId="0" fontId="35" fillId="5" borderId="8" xfId="0" applyFont="1" applyFill="1" applyBorder="1" applyAlignment="1">
      <alignment horizontal="center" vertical="center"/>
    </xf>
    <xf numFmtId="0" fontId="35" fillId="5" borderId="8" xfId="0" applyFont="1" applyFill="1" applyBorder="1" applyAlignment="1">
      <alignment horizontal="center"/>
    </xf>
    <xf numFmtId="0" fontId="36" fillId="5" borderId="8" xfId="0" applyFont="1" applyFill="1" applyBorder="1"/>
    <xf numFmtId="0" fontId="36" fillId="5" borderId="8" xfId="0" applyFont="1" applyFill="1" applyBorder="1" applyAlignment="1">
      <alignment horizontal="center" vertical="center"/>
    </xf>
    <xf numFmtId="164" fontId="36" fillId="5" borderId="8" xfId="1" applyFont="1" applyFill="1" applyBorder="1"/>
    <xf numFmtId="164" fontId="35" fillId="5" borderId="8" xfId="1" applyFont="1" applyFill="1" applyBorder="1" applyAlignment="1">
      <alignment vertical="center"/>
    </xf>
    <xf numFmtId="0" fontId="35" fillId="0" borderId="8" xfId="0" applyFont="1" applyFill="1" applyBorder="1" applyAlignment="1">
      <alignment horizontal="left" vertical="center" wrapText="1"/>
    </xf>
    <xf numFmtId="0" fontId="35" fillId="14" borderId="8" xfId="0" applyFont="1" applyFill="1" applyBorder="1"/>
    <xf numFmtId="0" fontId="35" fillId="14" borderId="8" xfId="0" applyFont="1" applyFill="1" applyBorder="1" applyAlignment="1">
      <alignment vertical="center"/>
    </xf>
    <xf numFmtId="0" fontId="35" fillId="14" borderId="8" xfId="0" applyFont="1" applyFill="1" applyBorder="1" applyAlignment="1">
      <alignment horizontal="center" vertical="center"/>
    </xf>
    <xf numFmtId="164" fontId="35" fillId="14" borderId="8" xfId="1" applyFont="1" applyFill="1" applyBorder="1" applyAlignment="1">
      <alignment vertical="center"/>
    </xf>
    <xf numFmtId="0" fontId="35" fillId="14" borderId="8" xfId="0" applyFont="1" applyFill="1" applyBorder="1" applyAlignment="1">
      <alignment horizontal="center"/>
    </xf>
    <xf numFmtId="164" fontId="35" fillId="14" borderId="8" xfId="1" applyFont="1" applyFill="1" applyBorder="1"/>
    <xf numFmtId="0" fontId="36" fillId="14" borderId="8" xfId="0" applyFont="1" applyFill="1" applyBorder="1"/>
    <xf numFmtId="0" fontId="36" fillId="14" borderId="8" xfId="0" applyFont="1" applyFill="1" applyBorder="1" applyAlignment="1">
      <alignment horizontal="center" vertical="center"/>
    </xf>
    <xf numFmtId="164" fontId="36" fillId="14" borderId="8" xfId="1" applyFont="1" applyFill="1" applyBorder="1"/>
    <xf numFmtId="0" fontId="35" fillId="0" borderId="8" xfId="0" applyFont="1" applyFill="1" applyBorder="1" applyAlignment="1">
      <alignment horizontal="left" vertical="center"/>
    </xf>
    <xf numFmtId="164" fontId="35" fillId="0" borderId="8" xfId="1" quotePrefix="1" applyFont="1" applyFill="1" applyBorder="1" applyAlignment="1">
      <alignment horizontal="left" vertical="center"/>
    </xf>
    <xf numFmtId="14" fontId="35" fillId="0" borderId="8" xfId="1" applyNumberFormat="1" applyFont="1" applyFill="1" applyBorder="1" applyAlignment="1">
      <alignment horizontal="left" vertical="center"/>
    </xf>
    <xf numFmtId="164" fontId="35" fillId="0" borderId="8" xfId="1" applyFont="1" applyFill="1" applyBorder="1" applyAlignment="1">
      <alignment horizontal="left" vertical="center"/>
    </xf>
    <xf numFmtId="0" fontId="36" fillId="36" borderId="8" xfId="0" applyFont="1" applyFill="1" applyBorder="1" applyAlignment="1">
      <alignment horizontal="left" vertical="center"/>
    </xf>
    <xf numFmtId="164" fontId="36" fillId="36" borderId="8" xfId="1" applyFont="1" applyFill="1" applyBorder="1" applyAlignment="1">
      <alignment horizontal="left" vertical="center"/>
    </xf>
    <xf numFmtId="164" fontId="35" fillId="0" borderId="8" xfId="0" applyNumberFormat="1" applyFont="1" applyFill="1" applyBorder="1" applyAlignment="1">
      <alignment horizontal="center" vertical="center"/>
    </xf>
    <xf numFmtId="0" fontId="35" fillId="0" borderId="8" xfId="0" quotePrefix="1" applyFont="1" applyFill="1" applyBorder="1" applyAlignment="1">
      <alignment horizontal="left" vertical="center"/>
    </xf>
    <xf numFmtId="0" fontId="35" fillId="22" borderId="8" xfId="0" applyFont="1" applyFill="1" applyBorder="1"/>
    <xf numFmtId="0" fontId="35" fillId="22" borderId="8" xfId="0" applyFont="1" applyFill="1" applyBorder="1" applyAlignment="1">
      <alignment vertical="center"/>
    </xf>
    <xf numFmtId="0" fontId="35" fillId="22" borderId="8" xfId="0" applyFont="1" applyFill="1" applyBorder="1" applyAlignment="1">
      <alignment horizontal="center" vertical="center"/>
    </xf>
    <xf numFmtId="164" fontId="35" fillId="22" borderId="8" xfId="1" applyFont="1" applyFill="1" applyBorder="1" applyAlignment="1">
      <alignment vertical="center"/>
    </xf>
    <xf numFmtId="0" fontId="35" fillId="22" borderId="8" xfId="0" applyFont="1" applyFill="1" applyBorder="1" applyAlignment="1">
      <alignment horizontal="center"/>
    </xf>
    <xf numFmtId="164" fontId="35" fillId="22" borderId="8" xfId="1" applyFont="1" applyFill="1" applyBorder="1"/>
    <xf numFmtId="0" fontId="36" fillId="22" borderId="8" xfId="0" applyFont="1" applyFill="1" applyBorder="1"/>
    <xf numFmtId="0" fontId="36" fillId="22" borderId="8" xfId="0" applyFont="1" applyFill="1" applyBorder="1" applyAlignment="1">
      <alignment horizontal="center" vertical="center"/>
    </xf>
    <xf numFmtId="164" fontId="36" fillId="22" borderId="8" xfId="1" applyFont="1" applyFill="1" applyBorder="1"/>
    <xf numFmtId="0" fontId="35" fillId="0" borderId="8" xfId="0" applyFont="1" applyFill="1" applyBorder="1" applyAlignment="1">
      <alignment wrapText="1"/>
    </xf>
    <xf numFmtId="0" fontId="36" fillId="36" borderId="8" xfId="0" applyFont="1" applyFill="1" applyBorder="1"/>
    <xf numFmtId="164" fontId="36" fillId="36" borderId="8" xfId="1" applyFont="1" applyFill="1" applyBorder="1"/>
    <xf numFmtId="0" fontId="35" fillId="23" borderId="8" xfId="0" applyFont="1" applyFill="1" applyBorder="1"/>
    <xf numFmtId="0" fontId="35" fillId="23" borderId="8" xfId="0" applyFont="1" applyFill="1" applyBorder="1" applyAlignment="1">
      <alignment vertical="center"/>
    </xf>
    <xf numFmtId="0" fontId="35" fillId="23" borderId="8" xfId="0" applyFont="1" applyFill="1" applyBorder="1" applyAlignment="1">
      <alignment horizontal="center" vertical="center"/>
    </xf>
    <xf numFmtId="164" fontId="35" fillId="23" borderId="8" xfId="1" applyFont="1" applyFill="1" applyBorder="1" applyAlignment="1">
      <alignment vertical="center"/>
    </xf>
    <xf numFmtId="0" fontId="35" fillId="23" borderId="8" xfId="0" applyFont="1" applyFill="1" applyBorder="1" applyAlignment="1">
      <alignment horizontal="center"/>
    </xf>
    <xf numFmtId="164" fontId="35" fillId="23" borderId="8" xfId="1" applyFont="1" applyFill="1" applyBorder="1"/>
    <xf numFmtId="0" fontId="36" fillId="23" borderId="8" xfId="0" applyFont="1" applyFill="1" applyBorder="1"/>
    <xf numFmtId="0" fontId="36" fillId="23" borderId="8" xfId="0" applyFont="1" applyFill="1" applyBorder="1" applyAlignment="1">
      <alignment horizontal="center" vertical="center"/>
    </xf>
    <xf numFmtId="164" fontId="36" fillId="23" borderId="8" xfId="1" applyFont="1" applyFill="1" applyBorder="1"/>
    <xf numFmtId="0" fontId="35" fillId="20" borderId="8" xfId="0" applyFont="1" applyFill="1" applyBorder="1"/>
    <xf numFmtId="0" fontId="35" fillId="20" borderId="8" xfId="0" applyFont="1" applyFill="1" applyBorder="1" applyAlignment="1">
      <alignment horizontal="center" vertical="center"/>
    </xf>
    <xf numFmtId="164" fontId="35" fillId="20" borderId="8" xfId="1" applyFont="1" applyFill="1" applyBorder="1" applyAlignment="1">
      <alignment vertical="center"/>
    </xf>
    <xf numFmtId="0" fontId="35" fillId="20" borderId="8" xfId="0" applyFont="1" applyFill="1" applyBorder="1" applyAlignment="1">
      <alignment horizontal="center"/>
    </xf>
    <xf numFmtId="164" fontId="35" fillId="20" borderId="8" xfId="1" applyFont="1" applyFill="1" applyBorder="1"/>
    <xf numFmtId="0" fontId="36" fillId="20" borderId="8" xfId="0" applyFont="1" applyFill="1" applyBorder="1"/>
    <xf numFmtId="0" fontId="36" fillId="20" borderId="8" xfId="0" applyFont="1" applyFill="1" applyBorder="1" applyAlignment="1">
      <alignment horizontal="center" vertical="center"/>
    </xf>
    <xf numFmtId="164" fontId="36" fillId="20" borderId="8" xfId="1" applyFont="1" applyFill="1" applyBorder="1"/>
    <xf numFmtId="14" fontId="35" fillId="0" borderId="8" xfId="0" applyNumberFormat="1" applyFont="1" applyFill="1" applyBorder="1" applyAlignment="1">
      <alignment horizontal="left" vertical="center"/>
    </xf>
    <xf numFmtId="164" fontId="35" fillId="4" borderId="8" xfId="1" applyFont="1" applyFill="1" applyBorder="1" applyAlignment="1">
      <alignment horizontal="left" vertical="center"/>
    </xf>
    <xf numFmtId="0" fontId="35" fillId="15" borderId="8" xfId="0" applyFont="1" applyFill="1" applyBorder="1" applyAlignment="1">
      <alignment horizontal="left" vertical="center"/>
    </xf>
    <xf numFmtId="164" fontId="35" fillId="15" borderId="8" xfId="1" applyFont="1" applyFill="1" applyBorder="1" applyAlignment="1">
      <alignment horizontal="left" vertical="center"/>
    </xf>
    <xf numFmtId="0" fontId="36" fillId="15" borderId="8" xfId="0" applyFont="1" applyFill="1" applyBorder="1" applyAlignment="1">
      <alignment horizontal="left" vertical="center"/>
    </xf>
    <xf numFmtId="164" fontId="36" fillId="15" borderId="8" xfId="1" applyFont="1" applyFill="1" applyBorder="1" applyAlignment="1">
      <alignment horizontal="left" vertical="center"/>
    </xf>
    <xf numFmtId="0" fontId="35" fillId="14" borderId="8" xfId="0" applyFont="1" applyFill="1" applyBorder="1" applyAlignment="1">
      <alignment horizontal="left" vertical="center"/>
    </xf>
    <xf numFmtId="164" fontId="35" fillId="14" borderId="8" xfId="1" applyFont="1" applyFill="1" applyBorder="1" applyAlignment="1">
      <alignment horizontal="left" vertical="center"/>
    </xf>
    <xf numFmtId="0" fontId="36" fillId="14" borderId="8" xfId="0" applyFont="1" applyFill="1" applyBorder="1" applyAlignment="1">
      <alignment horizontal="left" vertical="center"/>
    </xf>
    <xf numFmtId="164" fontId="36" fillId="14" borderId="8" xfId="1" applyFont="1" applyFill="1" applyBorder="1" applyAlignment="1">
      <alignment horizontal="left" vertical="center"/>
    </xf>
    <xf numFmtId="0" fontId="35" fillId="11" borderId="9" xfId="0" applyFont="1" applyFill="1" applyBorder="1" applyAlignment="1">
      <alignment horizontal="left" vertical="center"/>
    </xf>
    <xf numFmtId="0" fontId="35" fillId="11" borderId="8" xfId="0" applyFont="1" applyFill="1" applyBorder="1" applyAlignment="1">
      <alignment horizontal="left" vertical="center"/>
    </xf>
    <xf numFmtId="164" fontId="35" fillId="11" borderId="8" xfId="1" applyFont="1" applyFill="1" applyBorder="1" applyAlignment="1">
      <alignment horizontal="left" vertical="center"/>
    </xf>
    <xf numFmtId="0" fontId="35" fillId="11" borderId="9" xfId="0" applyFont="1" applyFill="1" applyBorder="1" applyAlignment="1">
      <alignment horizontal="center" vertical="center"/>
    </xf>
    <xf numFmtId="164" fontId="35" fillId="11" borderId="9" xfId="1" applyFont="1" applyFill="1" applyBorder="1" applyAlignment="1">
      <alignment horizontal="left" vertical="center"/>
    </xf>
    <xf numFmtId="0" fontId="36" fillId="11" borderId="8" xfId="0" applyFont="1" applyFill="1" applyBorder="1" applyAlignment="1">
      <alignment horizontal="left" vertical="center"/>
    </xf>
    <xf numFmtId="0" fontId="36" fillId="11" borderId="8" xfId="0" applyFont="1" applyFill="1" applyBorder="1" applyAlignment="1">
      <alignment horizontal="center" vertical="center"/>
    </xf>
    <xf numFmtId="164" fontId="36" fillId="11" borderId="8" xfId="1" applyFont="1" applyFill="1" applyBorder="1" applyAlignment="1">
      <alignment horizontal="left" vertical="center"/>
    </xf>
    <xf numFmtId="164" fontId="35" fillId="0" borderId="9" xfId="1" applyFont="1" applyFill="1" applyBorder="1" applyAlignment="1">
      <alignment horizontal="left" vertical="center"/>
    </xf>
    <xf numFmtId="164" fontId="37" fillId="0" borderId="9" xfId="1" applyFont="1" applyFill="1" applyBorder="1" applyAlignment="1">
      <alignment horizontal="left" vertical="center"/>
    </xf>
    <xf numFmtId="0" fontId="36" fillId="0" borderId="8" xfId="0" applyFont="1" applyFill="1" applyBorder="1" applyAlignment="1">
      <alignment horizontal="left" vertical="center"/>
    </xf>
    <xf numFmtId="164" fontId="36" fillId="0" borderId="8" xfId="1" applyFont="1" applyFill="1" applyBorder="1" applyAlignment="1">
      <alignment horizontal="left" vertical="center"/>
    </xf>
    <xf numFmtId="164" fontId="35" fillId="0" borderId="8" xfId="0" applyNumberFormat="1" applyFont="1" applyFill="1" applyBorder="1" applyAlignment="1">
      <alignment horizontal="left" vertical="center"/>
    </xf>
    <xf numFmtId="0" fontId="35" fillId="5" borderId="8" xfId="0" applyFont="1" applyFill="1" applyBorder="1" applyAlignment="1">
      <alignment horizontal="left" vertical="center" wrapText="1"/>
    </xf>
    <xf numFmtId="164" fontId="37" fillId="0" borderId="8" xfId="0" applyNumberFormat="1" applyFont="1" applyFill="1" applyBorder="1" applyAlignment="1">
      <alignment horizontal="left" vertical="center"/>
    </xf>
    <xf numFmtId="14" fontId="37" fillId="0" borderId="8" xfId="0" applyNumberFormat="1" applyFont="1" applyFill="1" applyBorder="1" applyAlignment="1">
      <alignment horizontal="center" vertical="center"/>
    </xf>
    <xf numFmtId="164" fontId="36" fillId="0" borderId="8" xfId="0" applyNumberFormat="1" applyFont="1" applyFill="1" applyBorder="1" applyAlignment="1">
      <alignment horizontal="center" vertical="center"/>
    </xf>
    <xf numFmtId="164" fontId="36" fillId="0" borderId="8" xfId="0" applyNumberFormat="1" applyFont="1" applyFill="1" applyBorder="1" applyAlignment="1">
      <alignment horizontal="left" vertical="center"/>
    </xf>
    <xf numFmtId="0" fontId="35" fillId="25" borderId="9" xfId="0" applyFont="1" applyFill="1" applyBorder="1" applyAlignment="1">
      <alignment horizontal="left" vertical="center"/>
    </xf>
    <xf numFmtId="0" fontId="35" fillId="25" borderId="8" xfId="0" applyFont="1" applyFill="1" applyBorder="1" applyAlignment="1">
      <alignment horizontal="left" vertical="center"/>
    </xf>
    <xf numFmtId="0" fontId="35" fillId="25" borderId="8" xfId="0" applyFont="1" applyFill="1" applyBorder="1" applyAlignment="1">
      <alignment horizontal="center" vertical="center"/>
    </xf>
    <xf numFmtId="164" fontId="35" fillId="25" borderId="8" xfId="1" applyFont="1" applyFill="1" applyBorder="1" applyAlignment="1">
      <alignment horizontal="left" vertical="center"/>
    </xf>
    <xf numFmtId="0" fontId="35" fillId="25" borderId="9" xfId="0" applyFont="1" applyFill="1" applyBorder="1" applyAlignment="1">
      <alignment horizontal="center" vertical="center"/>
    </xf>
    <xf numFmtId="164" fontId="35" fillId="25" borderId="9" xfId="1" applyFont="1" applyFill="1" applyBorder="1" applyAlignment="1">
      <alignment horizontal="left" vertical="center"/>
    </xf>
    <xf numFmtId="0" fontId="36" fillId="25" borderId="8" xfId="0" applyFont="1" applyFill="1" applyBorder="1" applyAlignment="1">
      <alignment horizontal="left" vertical="center"/>
    </xf>
    <xf numFmtId="0" fontId="36" fillId="25" borderId="8" xfId="0" applyFont="1" applyFill="1" applyBorder="1" applyAlignment="1">
      <alignment horizontal="center" vertical="center"/>
    </xf>
    <xf numFmtId="164" fontId="36" fillId="25" borderId="8" xfId="1" applyFont="1" applyFill="1" applyBorder="1" applyAlignment="1">
      <alignment horizontal="left" vertical="center"/>
    </xf>
    <xf numFmtId="49" fontId="35" fillId="0" borderId="8" xfId="0" applyNumberFormat="1" applyFont="1" applyFill="1" applyBorder="1" applyAlignment="1">
      <alignment horizontal="center" vertical="center"/>
    </xf>
    <xf numFmtId="0" fontId="35" fillId="26" borderId="9" xfId="0" applyFont="1" applyFill="1" applyBorder="1" applyAlignment="1">
      <alignment horizontal="left" vertical="center"/>
    </xf>
    <xf numFmtId="0" fontId="35" fillId="26" borderId="8" xfId="0" applyFont="1" applyFill="1" applyBorder="1" applyAlignment="1">
      <alignment horizontal="left" vertical="center"/>
    </xf>
    <xf numFmtId="0" fontId="35" fillId="26" borderId="8" xfId="0" applyFont="1" applyFill="1" applyBorder="1" applyAlignment="1">
      <alignment horizontal="center" vertical="center"/>
    </xf>
    <xf numFmtId="164" fontId="35" fillId="26" borderId="8" xfId="1" applyFont="1" applyFill="1" applyBorder="1" applyAlignment="1">
      <alignment horizontal="left" vertical="center"/>
    </xf>
    <xf numFmtId="0" fontId="35" fillId="26" borderId="9" xfId="0" applyFont="1" applyFill="1" applyBorder="1" applyAlignment="1">
      <alignment horizontal="center" vertical="center"/>
    </xf>
    <xf numFmtId="0" fontId="35" fillId="26" borderId="8" xfId="0" applyFont="1" applyFill="1" applyBorder="1" applyAlignment="1">
      <alignment horizontal="center"/>
    </xf>
    <xf numFmtId="164" fontId="35" fillId="26" borderId="9" xfId="1" applyFont="1" applyFill="1" applyBorder="1" applyAlignment="1">
      <alignment horizontal="left" vertical="center"/>
    </xf>
    <xf numFmtId="0" fontId="36" fillId="26" borderId="8" xfId="0" applyFont="1" applyFill="1" applyBorder="1" applyAlignment="1">
      <alignment horizontal="left" vertical="center"/>
    </xf>
    <xf numFmtId="0" fontId="36" fillId="26" borderId="8" xfId="0" applyFont="1" applyFill="1" applyBorder="1" applyAlignment="1">
      <alignment horizontal="center" vertical="center"/>
    </xf>
    <xf numFmtId="164" fontId="36" fillId="26" borderId="8" xfId="1" applyFont="1" applyFill="1" applyBorder="1" applyAlignment="1">
      <alignment horizontal="left" vertical="center"/>
    </xf>
    <xf numFmtId="0" fontId="35" fillId="5" borderId="8" xfId="0" applyFont="1" applyFill="1" applyBorder="1" applyAlignment="1">
      <alignment horizontal="left" vertical="center"/>
    </xf>
    <xf numFmtId="0" fontId="35" fillId="27" borderId="9" xfId="0" applyFont="1" applyFill="1" applyBorder="1" applyAlignment="1">
      <alignment horizontal="left" vertical="center"/>
    </xf>
    <xf numFmtId="0" fontId="35" fillId="27" borderId="8" xfId="0" applyFont="1" applyFill="1" applyBorder="1" applyAlignment="1">
      <alignment horizontal="left" vertical="center"/>
    </xf>
    <xf numFmtId="0" fontId="35" fillId="27" borderId="8" xfId="0" applyFont="1" applyFill="1" applyBorder="1" applyAlignment="1">
      <alignment horizontal="center" vertical="center"/>
    </xf>
    <xf numFmtId="164" fontId="35" fillId="27" borderId="8" xfId="1" applyFont="1" applyFill="1" applyBorder="1" applyAlignment="1">
      <alignment horizontal="left" vertical="center"/>
    </xf>
    <xf numFmtId="0" fontId="35" fillId="27" borderId="9" xfId="0" applyFont="1" applyFill="1" applyBorder="1" applyAlignment="1">
      <alignment horizontal="center" vertical="center"/>
    </xf>
    <xf numFmtId="164" fontId="35" fillId="27" borderId="9" xfId="1" applyFont="1" applyFill="1" applyBorder="1" applyAlignment="1">
      <alignment horizontal="left" vertical="center"/>
    </xf>
    <xf numFmtId="0" fontId="36" fillId="27" borderId="8" xfId="0" applyFont="1" applyFill="1" applyBorder="1" applyAlignment="1">
      <alignment horizontal="left" vertical="center"/>
    </xf>
    <xf numFmtId="0" fontId="36" fillId="27" borderId="8" xfId="0" applyFont="1" applyFill="1" applyBorder="1" applyAlignment="1">
      <alignment horizontal="center" vertical="center"/>
    </xf>
    <xf numFmtId="164" fontId="36" fillId="27" borderId="8" xfId="1" applyFont="1" applyFill="1" applyBorder="1" applyAlignment="1">
      <alignment horizontal="left" vertical="center"/>
    </xf>
    <xf numFmtId="166" fontId="35" fillId="0" borderId="8" xfId="0" applyNumberFormat="1" applyFont="1" applyFill="1" applyBorder="1" applyAlignment="1">
      <alignment horizontal="left" vertical="center"/>
    </xf>
    <xf numFmtId="0" fontId="35" fillId="15" borderId="10" xfId="0" applyFont="1" applyFill="1" applyBorder="1" applyAlignment="1">
      <alignment horizontal="center" vertical="center" wrapText="1"/>
    </xf>
    <xf numFmtId="0" fontId="35" fillId="15" borderId="10" xfId="0" applyFont="1" applyFill="1" applyBorder="1" applyAlignment="1">
      <alignment horizontal="center" vertical="center"/>
    </xf>
    <xf numFmtId="0" fontId="35" fillId="15" borderId="8" xfId="0" applyFont="1" applyFill="1" applyBorder="1" applyAlignment="1">
      <alignment horizontal="left" vertical="center" wrapText="1"/>
    </xf>
    <xf numFmtId="0" fontId="35" fillId="15" borderId="8" xfId="0" quotePrefix="1" applyFont="1" applyFill="1" applyBorder="1" applyAlignment="1">
      <alignment horizontal="left" vertical="center"/>
    </xf>
    <xf numFmtId="0" fontId="35" fillId="15" borderId="8" xfId="0" quotePrefix="1" applyFont="1" applyFill="1" applyBorder="1" applyAlignment="1">
      <alignment horizontal="center" vertical="center"/>
    </xf>
    <xf numFmtId="14" fontId="35" fillId="15" borderId="8" xfId="0" applyNumberFormat="1" applyFont="1" applyFill="1" applyBorder="1" applyAlignment="1">
      <alignment horizontal="left" vertical="center"/>
    </xf>
    <xf numFmtId="49" fontId="35" fillId="15" borderId="8" xfId="0" applyNumberFormat="1" applyFont="1" applyFill="1" applyBorder="1" applyAlignment="1">
      <alignment horizontal="center" vertical="center"/>
    </xf>
    <xf numFmtId="164" fontId="35" fillId="15" borderId="10" xfId="1" applyFont="1" applyFill="1" applyBorder="1" applyAlignment="1">
      <alignment horizontal="center" vertical="center"/>
    </xf>
    <xf numFmtId="0" fontId="35" fillId="5" borderId="10" xfId="0" applyFont="1" applyFill="1" applyBorder="1" applyAlignment="1">
      <alignment horizontal="center" vertical="center"/>
    </xf>
    <xf numFmtId="0" fontId="35" fillId="5" borderId="8" xfId="0" quotePrefix="1" applyFont="1" applyFill="1" applyBorder="1" applyAlignment="1">
      <alignment horizontal="left" vertical="center"/>
    </xf>
    <xf numFmtId="0" fontId="35" fillId="5" borderId="8" xfId="0" quotePrefix="1" applyFont="1" applyFill="1" applyBorder="1" applyAlignment="1">
      <alignment horizontal="center" vertical="center"/>
    </xf>
    <xf numFmtId="14" fontId="35" fillId="5" borderId="8" xfId="0" applyNumberFormat="1" applyFont="1" applyFill="1" applyBorder="1" applyAlignment="1">
      <alignment horizontal="left" vertical="center"/>
    </xf>
    <xf numFmtId="164" fontId="35" fillId="5" borderId="8" xfId="1" applyFont="1" applyFill="1" applyBorder="1" applyAlignment="1">
      <alignment horizontal="left" vertical="center"/>
    </xf>
    <xf numFmtId="49" fontId="35" fillId="5" borderId="8" xfId="0" applyNumberFormat="1" applyFont="1" applyFill="1" applyBorder="1" applyAlignment="1">
      <alignment horizontal="center" vertical="center"/>
    </xf>
    <xf numFmtId="164" fontId="35" fillId="5" borderId="10" xfId="1" applyFont="1" applyFill="1" applyBorder="1" applyAlignment="1">
      <alignment horizontal="center" vertical="center"/>
    </xf>
    <xf numFmtId="0" fontId="36" fillId="5" borderId="8" xfId="0" applyFont="1" applyFill="1" applyBorder="1" applyAlignment="1">
      <alignment horizontal="left" vertical="center"/>
    </xf>
    <xf numFmtId="164" fontId="36" fillId="5" borderId="8" xfId="1" applyFont="1" applyFill="1" applyBorder="1" applyAlignment="1">
      <alignment horizontal="left" vertical="center"/>
    </xf>
    <xf numFmtId="0" fontId="35" fillId="2" borderId="8" xfId="0" applyFont="1" applyFill="1" applyBorder="1" applyAlignment="1">
      <alignment horizontal="left" vertical="center" wrapText="1"/>
    </xf>
    <xf numFmtId="0" fontId="35" fillId="2" borderId="8" xfId="0" quotePrefix="1" applyFont="1" applyFill="1" applyBorder="1" applyAlignment="1">
      <alignment horizontal="left" vertical="center"/>
    </xf>
    <xf numFmtId="14" fontId="35" fillId="2" borderId="8" xfId="0" applyNumberFormat="1" applyFont="1" applyFill="1" applyBorder="1" applyAlignment="1">
      <alignment horizontal="left" vertical="center"/>
    </xf>
    <xf numFmtId="164" fontId="35" fillId="2" borderId="8" xfId="1" applyFont="1" applyFill="1" applyBorder="1" applyAlignment="1">
      <alignment horizontal="left" vertical="center"/>
    </xf>
    <xf numFmtId="0" fontId="35" fillId="2" borderId="8" xfId="0" applyFont="1" applyFill="1" applyBorder="1" applyAlignment="1">
      <alignment horizontal="center" vertical="center"/>
    </xf>
    <xf numFmtId="49" fontId="35" fillId="2" borderId="8" xfId="0" applyNumberFormat="1" applyFont="1" applyFill="1" applyBorder="1" applyAlignment="1">
      <alignment horizontal="center" vertical="center"/>
    </xf>
    <xf numFmtId="0" fontId="36" fillId="2" borderId="8" xfId="0" applyFont="1" applyFill="1" applyBorder="1" applyAlignment="1">
      <alignment horizontal="left" vertical="center"/>
    </xf>
    <xf numFmtId="0" fontId="36" fillId="2" borderId="8" xfId="0" applyFont="1" applyFill="1" applyBorder="1" applyAlignment="1">
      <alignment horizontal="center" vertical="center"/>
    </xf>
    <xf numFmtId="164" fontId="36" fillId="2" borderId="8" xfId="1" applyFont="1" applyFill="1" applyBorder="1" applyAlignment="1">
      <alignment horizontal="left" vertical="center"/>
    </xf>
    <xf numFmtId="0" fontId="35" fillId="2" borderId="8" xfId="0" applyFont="1" applyFill="1" applyBorder="1" applyAlignment="1">
      <alignment horizontal="left" vertical="center"/>
    </xf>
    <xf numFmtId="0" fontId="35" fillId="17" borderId="10" xfId="0" applyFont="1" applyFill="1" applyBorder="1" applyAlignment="1">
      <alignment horizontal="center" vertical="center" wrapText="1"/>
    </xf>
    <xf numFmtId="0" fontId="35" fillId="17" borderId="10" xfId="0" applyFont="1" applyFill="1" applyBorder="1" applyAlignment="1">
      <alignment horizontal="center" vertical="center"/>
    </xf>
    <xf numFmtId="0" fontId="35" fillId="17" borderId="8" xfId="0" applyFont="1" applyFill="1" applyBorder="1" applyAlignment="1">
      <alignment horizontal="left" vertical="center" wrapText="1"/>
    </xf>
    <xf numFmtId="0" fontId="35" fillId="17" borderId="8" xfId="0" quotePrefix="1" applyFont="1" applyFill="1" applyBorder="1" applyAlignment="1">
      <alignment horizontal="left" vertical="center"/>
    </xf>
    <xf numFmtId="14" fontId="35" fillId="17" borderId="8" xfId="0" applyNumberFormat="1" applyFont="1" applyFill="1" applyBorder="1" applyAlignment="1">
      <alignment horizontal="left" vertical="center"/>
    </xf>
    <xf numFmtId="164" fontId="35" fillId="17" borderId="8" xfId="1" applyFont="1" applyFill="1" applyBorder="1" applyAlignment="1">
      <alignment horizontal="left" vertical="center"/>
    </xf>
    <xf numFmtId="49" fontId="35" fillId="17" borderId="8" xfId="0" applyNumberFormat="1" applyFont="1" applyFill="1" applyBorder="1" applyAlignment="1">
      <alignment horizontal="center" vertical="center"/>
    </xf>
    <xf numFmtId="164" fontId="35" fillId="17" borderId="10" xfId="1" applyFont="1" applyFill="1" applyBorder="1" applyAlignment="1">
      <alignment horizontal="center" vertical="center"/>
    </xf>
    <xf numFmtId="0" fontId="36" fillId="17" borderId="8" xfId="0" applyFont="1" applyFill="1" applyBorder="1" applyAlignment="1">
      <alignment horizontal="left" vertical="center"/>
    </xf>
    <xf numFmtId="0" fontId="36" fillId="17" borderId="8" xfId="0" applyFont="1" applyFill="1" applyBorder="1" applyAlignment="1">
      <alignment horizontal="center" vertical="center"/>
    </xf>
    <xf numFmtId="164" fontId="36" fillId="17" borderId="8" xfId="1" applyFont="1" applyFill="1" applyBorder="1" applyAlignment="1">
      <alignment horizontal="left" vertical="center"/>
    </xf>
    <xf numFmtId="0" fontId="35" fillId="17" borderId="8" xfId="0" applyFont="1" applyFill="1" applyBorder="1" applyAlignment="1">
      <alignment horizontal="left" vertical="center"/>
    </xf>
    <xf numFmtId="0" fontId="36" fillId="0" borderId="8" xfId="0" quotePrefix="1" applyFont="1" applyFill="1" applyBorder="1" applyAlignment="1">
      <alignment horizontal="left" vertical="center"/>
    </xf>
    <xf numFmtId="14" fontId="36" fillId="0" borderId="8" xfId="0" applyNumberFormat="1" applyFont="1" applyFill="1" applyBorder="1" applyAlignment="1">
      <alignment horizontal="left" vertical="center"/>
    </xf>
    <xf numFmtId="0" fontId="35" fillId="28" borderId="10" xfId="0" applyFont="1" applyFill="1" applyBorder="1" applyAlignment="1">
      <alignment horizontal="center" vertical="center" wrapText="1"/>
    </xf>
    <xf numFmtId="0" fontId="35" fillId="28" borderId="10" xfId="0" applyFont="1" applyFill="1" applyBorder="1" applyAlignment="1">
      <alignment horizontal="center" vertical="center"/>
    </xf>
    <xf numFmtId="0" fontId="35" fillId="28" borderId="8" xfId="0" applyFont="1" applyFill="1" applyBorder="1" applyAlignment="1">
      <alignment horizontal="left" vertical="center" wrapText="1"/>
    </xf>
    <xf numFmtId="0" fontId="35" fillId="28" borderId="8" xfId="0" quotePrefix="1" applyFont="1" applyFill="1" applyBorder="1" applyAlignment="1">
      <alignment horizontal="left" vertical="center"/>
    </xf>
    <xf numFmtId="0" fontId="35" fillId="28" borderId="8" xfId="0" quotePrefix="1" applyFont="1" applyFill="1" applyBorder="1" applyAlignment="1">
      <alignment horizontal="center" vertical="center"/>
    </xf>
    <xf numFmtId="14" fontId="35" fillId="28" borderId="8" xfId="0" applyNumberFormat="1" applyFont="1" applyFill="1" applyBorder="1" applyAlignment="1">
      <alignment horizontal="left" vertical="center"/>
    </xf>
    <xf numFmtId="164" fontId="35" fillId="28" borderId="8" xfId="1" applyFont="1" applyFill="1" applyBorder="1" applyAlignment="1">
      <alignment horizontal="left" vertical="center"/>
    </xf>
    <xf numFmtId="0" fontId="35" fillId="28" borderId="8" xfId="0" applyFont="1" applyFill="1" applyBorder="1" applyAlignment="1">
      <alignment horizontal="center" vertical="center"/>
    </xf>
    <xf numFmtId="49" fontId="35" fillId="28" borderId="8" xfId="0" applyNumberFormat="1" applyFont="1" applyFill="1" applyBorder="1" applyAlignment="1">
      <alignment horizontal="center" vertical="center"/>
    </xf>
    <xf numFmtId="164" fontId="35" fillId="28" borderId="10" xfId="1" applyFont="1" applyFill="1" applyBorder="1" applyAlignment="1">
      <alignment horizontal="center" vertical="center"/>
    </xf>
    <xf numFmtId="0" fontId="36" fillId="28" borderId="8" xfId="0" applyFont="1" applyFill="1" applyBorder="1" applyAlignment="1">
      <alignment horizontal="left" vertical="center"/>
    </xf>
    <xf numFmtId="0" fontId="36" fillId="28" borderId="8" xfId="0" applyFont="1" applyFill="1" applyBorder="1" applyAlignment="1">
      <alignment horizontal="center" vertical="center"/>
    </xf>
    <xf numFmtId="164" fontId="36" fillId="28" borderId="8" xfId="1" applyFont="1" applyFill="1" applyBorder="1" applyAlignment="1">
      <alignment horizontal="left" vertical="center"/>
    </xf>
    <xf numFmtId="0" fontId="35" fillId="28" borderId="8" xfId="0" applyFont="1" applyFill="1" applyBorder="1" applyAlignment="1">
      <alignment horizontal="left" vertical="center"/>
    </xf>
    <xf numFmtId="0" fontId="35" fillId="5" borderId="8" xfId="0" applyFont="1" applyFill="1" applyBorder="1" applyAlignment="1">
      <alignment horizontal="center" vertical="center" wrapText="1"/>
    </xf>
    <xf numFmtId="0" fontId="35" fillId="21" borderId="8" xfId="0" applyFont="1" applyFill="1" applyBorder="1" applyAlignment="1">
      <alignment horizontal="center" vertical="center" wrapText="1"/>
    </xf>
    <xf numFmtId="0" fontId="35" fillId="21" borderId="8" xfId="0" applyFont="1" applyFill="1" applyBorder="1" applyAlignment="1">
      <alignment horizontal="center" vertical="center"/>
    </xf>
    <xf numFmtId="0" fontId="35" fillId="21" borderId="8" xfId="0" applyFont="1" applyFill="1" applyBorder="1" applyAlignment="1">
      <alignment horizontal="left" vertical="center" wrapText="1"/>
    </xf>
    <xf numFmtId="0" fontId="35" fillId="21" borderId="8" xfId="0" quotePrefix="1" applyFont="1" applyFill="1" applyBorder="1" applyAlignment="1">
      <alignment horizontal="left" vertical="center"/>
    </xf>
    <xf numFmtId="0" fontId="35" fillId="21" borderId="8" xfId="0" quotePrefix="1" applyFont="1" applyFill="1" applyBorder="1" applyAlignment="1">
      <alignment horizontal="center" vertical="center"/>
    </xf>
    <xf numFmtId="14" fontId="35" fillId="21" borderId="8" xfId="0" applyNumberFormat="1" applyFont="1" applyFill="1" applyBorder="1" applyAlignment="1">
      <alignment horizontal="left" vertical="center"/>
    </xf>
    <xf numFmtId="164" fontId="35" fillId="21" borderId="8" xfId="1" applyFont="1" applyFill="1" applyBorder="1" applyAlignment="1">
      <alignment horizontal="left" vertical="center"/>
    </xf>
    <xf numFmtId="49" fontId="35" fillId="21" borderId="8" xfId="0" applyNumberFormat="1" applyFont="1" applyFill="1" applyBorder="1" applyAlignment="1">
      <alignment horizontal="center" vertical="center"/>
    </xf>
    <xf numFmtId="164" fontId="35" fillId="21" borderId="8" xfId="1" applyFont="1" applyFill="1" applyBorder="1" applyAlignment="1">
      <alignment horizontal="center" vertical="center"/>
    </xf>
    <xf numFmtId="0" fontId="36" fillId="21" borderId="8" xfId="0" applyFont="1" applyFill="1" applyBorder="1" applyAlignment="1">
      <alignment horizontal="left" vertical="center"/>
    </xf>
    <xf numFmtId="0" fontId="36" fillId="21" borderId="8" xfId="0" applyFont="1" applyFill="1" applyBorder="1" applyAlignment="1">
      <alignment horizontal="center" vertical="center"/>
    </xf>
    <xf numFmtId="164" fontId="36" fillId="21" borderId="8" xfId="1" applyFont="1" applyFill="1" applyBorder="1" applyAlignment="1">
      <alignment horizontal="left" vertical="center"/>
    </xf>
    <xf numFmtId="0" fontId="35" fillId="21" borderId="8" xfId="0" applyFont="1" applyFill="1" applyBorder="1" applyAlignment="1">
      <alignment horizontal="left" vertical="center"/>
    </xf>
    <xf numFmtId="0" fontId="35" fillId="22" borderId="8" xfId="0" applyFont="1" applyFill="1" applyBorder="1" applyAlignment="1">
      <alignment horizontal="center" vertical="center" wrapText="1"/>
    </xf>
    <xf numFmtId="0" fontId="35" fillId="22" borderId="8" xfId="0" applyFont="1" applyFill="1" applyBorder="1" applyAlignment="1">
      <alignment horizontal="left" vertical="center" wrapText="1"/>
    </xf>
    <xf numFmtId="0" fontId="35" fillId="22" borderId="10" xfId="0" applyFont="1" applyFill="1" applyBorder="1" applyAlignment="1">
      <alignment horizontal="center" vertical="center" wrapText="1"/>
    </xf>
    <xf numFmtId="0" fontId="35" fillId="22" borderId="8" xfId="0" quotePrefix="1" applyFont="1" applyFill="1" applyBorder="1" applyAlignment="1">
      <alignment horizontal="left" vertical="center"/>
    </xf>
    <xf numFmtId="0" fontId="35" fillId="22" borderId="8" xfId="0" quotePrefix="1" applyFont="1" applyFill="1" applyBorder="1" applyAlignment="1">
      <alignment horizontal="center" vertical="center"/>
    </xf>
    <xf numFmtId="14" fontId="35" fillId="22" borderId="8" xfId="0" applyNumberFormat="1" applyFont="1" applyFill="1" applyBorder="1" applyAlignment="1">
      <alignment horizontal="left" vertical="center"/>
    </xf>
    <xf numFmtId="164" fontId="35" fillId="22" borderId="8" xfId="1" applyFont="1" applyFill="1" applyBorder="1" applyAlignment="1">
      <alignment horizontal="left" vertical="center"/>
    </xf>
    <xf numFmtId="49" fontId="35" fillId="22" borderId="8" xfId="0" applyNumberFormat="1" applyFont="1" applyFill="1" applyBorder="1" applyAlignment="1">
      <alignment horizontal="center" vertical="center"/>
    </xf>
    <xf numFmtId="164" fontId="35" fillId="22" borderId="8" xfId="1" applyFont="1" applyFill="1" applyBorder="1" applyAlignment="1">
      <alignment horizontal="center" vertical="center"/>
    </xf>
    <xf numFmtId="0" fontId="36" fillId="22" borderId="8" xfId="0" applyFont="1" applyFill="1" applyBorder="1" applyAlignment="1">
      <alignment horizontal="left" vertical="center"/>
    </xf>
    <xf numFmtId="164" fontId="36" fillId="22" borderId="8" xfId="1" applyFont="1" applyFill="1" applyBorder="1" applyAlignment="1">
      <alignment horizontal="left" vertical="center"/>
    </xf>
    <xf numFmtId="0" fontId="35" fillId="22" borderId="8" xfId="0" applyFont="1" applyFill="1" applyBorder="1" applyAlignment="1">
      <alignment horizontal="left" vertical="center"/>
    </xf>
    <xf numFmtId="0" fontId="35" fillId="27" borderId="8" xfId="0" applyFont="1" applyFill="1" applyBorder="1" applyAlignment="1">
      <alignment horizontal="center" vertical="center" wrapText="1"/>
    </xf>
    <xf numFmtId="0" fontId="35" fillId="27" borderId="8" xfId="0" applyFont="1" applyFill="1" applyBorder="1" applyAlignment="1">
      <alignment horizontal="left" vertical="center" wrapText="1"/>
    </xf>
    <xf numFmtId="0" fontId="35" fillId="27" borderId="8" xfId="0" quotePrefix="1" applyFont="1" applyFill="1" applyBorder="1" applyAlignment="1">
      <alignment horizontal="left" vertical="center"/>
    </xf>
    <xf numFmtId="0" fontId="35" fillId="27" borderId="8" xfId="0" quotePrefix="1" applyFont="1" applyFill="1" applyBorder="1" applyAlignment="1">
      <alignment horizontal="center" vertical="center"/>
    </xf>
    <xf numFmtId="14" fontId="35" fillId="27" borderId="8" xfId="0" applyNumberFormat="1" applyFont="1" applyFill="1" applyBorder="1" applyAlignment="1">
      <alignment horizontal="left" vertical="center"/>
    </xf>
    <xf numFmtId="49" fontId="35" fillId="27" borderId="8" xfId="0" applyNumberFormat="1" applyFont="1" applyFill="1" applyBorder="1" applyAlignment="1">
      <alignment horizontal="center" vertical="center"/>
    </xf>
    <xf numFmtId="164" fontId="35" fillId="27" borderId="8" xfId="1" applyFont="1" applyFill="1" applyBorder="1" applyAlignment="1">
      <alignment horizontal="center" vertical="center"/>
    </xf>
    <xf numFmtId="0" fontId="35" fillId="5" borderId="9" xfId="0" applyFont="1" applyFill="1" applyBorder="1" applyAlignment="1">
      <alignment vertical="center"/>
    </xf>
    <xf numFmtId="14" fontId="35" fillId="0" borderId="8" xfId="0" quotePrefix="1" applyNumberFormat="1" applyFont="1" applyFill="1" applyBorder="1" applyAlignment="1">
      <alignment horizontal="center" vertical="center"/>
    </xf>
    <xf numFmtId="0" fontId="35" fillId="5" borderId="10" xfId="0" applyFont="1" applyFill="1" applyBorder="1" applyAlignment="1">
      <alignment vertical="center"/>
    </xf>
    <xf numFmtId="0" fontId="35" fillId="0" borderId="8" xfId="0" quotePrefix="1" applyFont="1" applyFill="1" applyBorder="1"/>
    <xf numFmtId="0" fontId="35" fillId="8" borderId="8" xfId="0" applyFont="1" applyFill="1" applyBorder="1"/>
    <xf numFmtId="164" fontId="35" fillId="8" borderId="8" xfId="1" applyFont="1" applyFill="1" applyBorder="1"/>
    <xf numFmtId="0" fontId="35" fillId="8" borderId="8" xfId="0" applyFont="1" applyFill="1" applyBorder="1" applyAlignment="1">
      <alignment horizontal="center"/>
    </xf>
    <xf numFmtId="49" fontId="35" fillId="8" borderId="8" xfId="0" applyNumberFormat="1" applyFont="1" applyFill="1" applyBorder="1" applyAlignment="1">
      <alignment horizontal="center" vertical="center"/>
    </xf>
    <xf numFmtId="0" fontId="36" fillId="8" borderId="8" xfId="0" applyFont="1" applyFill="1" applyBorder="1" applyAlignment="1">
      <alignment horizontal="center" vertical="center"/>
    </xf>
    <xf numFmtId="164" fontId="36" fillId="8" borderId="8" xfId="1" applyFont="1" applyFill="1" applyBorder="1" applyAlignment="1">
      <alignment horizontal="center" vertical="center"/>
    </xf>
    <xf numFmtId="0" fontId="37" fillId="0" borderId="8" xfId="0" applyFont="1" applyFill="1" applyBorder="1" applyAlignment="1">
      <alignment horizontal="center" vertical="center" wrapText="1"/>
    </xf>
    <xf numFmtId="14" fontId="36" fillId="0" borderId="8" xfId="0" quotePrefix="1" applyNumberFormat="1" applyFont="1" applyFill="1" applyBorder="1" applyAlignment="1">
      <alignment horizontal="center" vertical="center"/>
    </xf>
    <xf numFmtId="0" fontId="35" fillId="3" borderId="8" xfId="0" applyFont="1" applyFill="1" applyBorder="1"/>
    <xf numFmtId="0" fontId="37" fillId="3" borderId="8" xfId="0" applyFont="1" applyFill="1" applyBorder="1"/>
    <xf numFmtId="0" fontId="35" fillId="3" borderId="8" xfId="0" applyFont="1" applyFill="1" applyBorder="1" applyAlignment="1">
      <alignment horizontal="center" vertical="center"/>
    </xf>
    <xf numFmtId="164" fontId="35" fillId="3" borderId="8" xfId="1" applyFont="1" applyFill="1" applyBorder="1"/>
    <xf numFmtId="0" fontId="35" fillId="3" borderId="8" xfId="0" applyFont="1" applyFill="1" applyBorder="1" applyAlignment="1">
      <alignment horizontal="center"/>
    </xf>
    <xf numFmtId="49" fontId="35" fillId="3" borderId="8" xfId="0" applyNumberFormat="1" applyFont="1" applyFill="1" applyBorder="1" applyAlignment="1">
      <alignment horizontal="center" vertical="center"/>
    </xf>
    <xf numFmtId="0" fontId="36" fillId="3" borderId="8" xfId="0" applyFont="1" applyFill="1" applyBorder="1" applyAlignment="1">
      <alignment horizontal="center" vertical="center"/>
    </xf>
    <xf numFmtId="164" fontId="36" fillId="3" borderId="8" xfId="1" applyFont="1" applyFill="1" applyBorder="1" applyAlignment="1">
      <alignment horizontal="center" vertical="center"/>
    </xf>
    <xf numFmtId="0" fontId="35" fillId="0" borderId="8" xfId="0" applyFont="1" applyFill="1" applyBorder="1" applyAlignment="1">
      <alignment vertical="top" wrapText="1"/>
    </xf>
    <xf numFmtId="0" fontId="35" fillId="29" borderId="9" xfId="0" applyFont="1" applyFill="1" applyBorder="1"/>
    <xf numFmtId="0" fontId="35" fillId="29" borderId="14" xfId="0" applyFont="1" applyFill="1" applyBorder="1"/>
    <xf numFmtId="0" fontId="35" fillId="29" borderId="8" xfId="0" applyFont="1" applyFill="1" applyBorder="1"/>
    <xf numFmtId="0" fontId="35" fillId="29" borderId="8" xfId="0" applyFont="1" applyFill="1" applyBorder="1" applyAlignment="1">
      <alignment horizontal="center" vertical="center"/>
    </xf>
    <xf numFmtId="164" fontId="35" fillId="29" borderId="8" xfId="1" applyFont="1" applyFill="1" applyBorder="1"/>
    <xf numFmtId="0" fontId="35" fillId="29" borderId="9" xfId="0" applyFont="1" applyFill="1" applyBorder="1" applyAlignment="1">
      <alignment horizontal="center"/>
    </xf>
    <xf numFmtId="49" fontId="35" fillId="29" borderId="8" xfId="0" applyNumberFormat="1" applyFont="1" applyFill="1" applyBorder="1" applyAlignment="1">
      <alignment horizontal="center" vertical="center"/>
    </xf>
    <xf numFmtId="0" fontId="35" fillId="29" borderId="9" xfId="0" applyFont="1" applyFill="1" applyBorder="1" applyAlignment="1">
      <alignment horizontal="center" vertical="center"/>
    </xf>
    <xf numFmtId="0" fontId="36" fillId="29" borderId="8" xfId="0" applyFont="1" applyFill="1" applyBorder="1" applyAlignment="1">
      <alignment horizontal="center" vertical="center"/>
    </xf>
    <xf numFmtId="164" fontId="36" fillId="29" borderId="8" xfId="1" applyFont="1" applyFill="1" applyBorder="1" applyAlignment="1">
      <alignment horizontal="center" vertical="center"/>
    </xf>
    <xf numFmtId="0" fontId="35" fillId="29" borderId="8" xfId="0" applyFont="1" applyFill="1" applyBorder="1" applyAlignment="1">
      <alignment vertical="center"/>
    </xf>
    <xf numFmtId="164" fontId="35" fillId="29" borderId="8" xfId="1" applyFont="1" applyFill="1" applyBorder="1" applyAlignment="1">
      <alignment vertical="center"/>
    </xf>
    <xf numFmtId="0" fontId="45" fillId="0" borderId="14" xfId="0" applyFont="1" applyFill="1" applyBorder="1" applyAlignment="1">
      <alignment vertical="center" wrapText="1"/>
    </xf>
    <xf numFmtId="14" fontId="36" fillId="0" borderId="8" xfId="0" applyNumberFormat="1" applyFont="1" applyFill="1" applyBorder="1" applyAlignment="1">
      <alignment horizontal="center" vertical="center"/>
    </xf>
    <xf numFmtId="0" fontId="45" fillId="0" borderId="10" xfId="0" applyFont="1" applyFill="1" applyBorder="1" applyAlignment="1">
      <alignment vertical="center" wrapText="1"/>
    </xf>
    <xf numFmtId="0" fontId="35" fillId="21" borderId="8" xfId="0" applyFont="1" applyFill="1" applyBorder="1"/>
    <xf numFmtId="164" fontId="35" fillId="21" borderId="8" xfId="1" applyFont="1" applyFill="1" applyBorder="1"/>
    <xf numFmtId="0" fontId="35" fillId="21" borderId="8" xfId="0" applyFont="1" applyFill="1" applyBorder="1" applyAlignment="1">
      <alignment horizontal="center"/>
    </xf>
    <xf numFmtId="164" fontId="36" fillId="21" borderId="8" xfId="1" applyFont="1" applyFill="1" applyBorder="1" applyAlignment="1">
      <alignment horizontal="center" vertical="center"/>
    </xf>
    <xf numFmtId="164" fontId="35" fillId="21" borderId="8" xfId="1" applyFont="1" applyFill="1" applyBorder="1" applyAlignment="1">
      <alignment vertical="center"/>
    </xf>
    <xf numFmtId="0" fontId="35" fillId="23" borderId="8" xfId="0" applyFont="1" applyFill="1" applyBorder="1" applyAlignment="1">
      <alignment horizontal="center" vertical="center" wrapText="1"/>
    </xf>
    <xf numFmtId="0" fontId="35" fillId="23" borderId="8" xfId="0" applyFont="1" applyFill="1" applyBorder="1" applyAlignment="1">
      <alignment horizontal="left" vertical="center" wrapText="1"/>
    </xf>
    <xf numFmtId="0" fontId="35" fillId="23" borderId="8" xfId="0" quotePrefix="1" applyFont="1" applyFill="1" applyBorder="1" applyAlignment="1">
      <alignment horizontal="left" vertical="center"/>
    </xf>
    <xf numFmtId="0" fontId="35" fillId="23" borderId="8" xfId="0" quotePrefix="1" applyFont="1" applyFill="1" applyBorder="1" applyAlignment="1">
      <alignment horizontal="center" vertical="center"/>
    </xf>
    <xf numFmtId="14" fontId="35" fillId="23" borderId="8" xfId="0" applyNumberFormat="1" applyFont="1" applyFill="1" applyBorder="1" applyAlignment="1">
      <alignment horizontal="center" vertical="center"/>
    </xf>
    <xf numFmtId="164" fontId="35" fillId="23" borderId="8" xfId="1" applyFont="1" applyFill="1" applyBorder="1" applyAlignment="1">
      <alignment horizontal="left" vertical="center"/>
    </xf>
    <xf numFmtId="49" fontId="35" fillId="23" borderId="8" xfId="0" applyNumberFormat="1" applyFont="1" applyFill="1" applyBorder="1" applyAlignment="1">
      <alignment horizontal="center" vertical="center"/>
    </xf>
    <xf numFmtId="164" fontId="35" fillId="23" borderId="8" xfId="1" applyFont="1" applyFill="1" applyBorder="1" applyAlignment="1">
      <alignment horizontal="center" vertical="center"/>
    </xf>
    <xf numFmtId="0" fontId="36" fillId="23" borderId="8" xfId="0" applyFont="1" applyFill="1" applyBorder="1" applyAlignment="1">
      <alignment horizontal="left" vertical="center"/>
    </xf>
    <xf numFmtId="164" fontId="36" fillId="23" borderId="8" xfId="1" applyFont="1" applyFill="1" applyBorder="1" applyAlignment="1">
      <alignment horizontal="left" vertical="center"/>
    </xf>
    <xf numFmtId="0" fontId="35" fillId="23" borderId="8" xfId="0" applyFont="1" applyFill="1" applyBorder="1" applyAlignment="1">
      <alignment horizontal="left" vertical="center"/>
    </xf>
    <xf numFmtId="0" fontId="35" fillId="28" borderId="8" xfId="0" applyFont="1" applyFill="1" applyBorder="1" applyAlignment="1">
      <alignment horizontal="center" vertical="center" wrapText="1"/>
    </xf>
    <xf numFmtId="14" fontId="35" fillId="28" borderId="8" xfId="0" applyNumberFormat="1" applyFont="1" applyFill="1" applyBorder="1" applyAlignment="1">
      <alignment horizontal="center" vertical="center"/>
    </xf>
    <xf numFmtId="164" fontId="35" fillId="28" borderId="8" xfId="1" applyFont="1" applyFill="1" applyBorder="1" applyAlignment="1">
      <alignment horizontal="center" vertical="center"/>
    </xf>
    <xf numFmtId="0" fontId="35" fillId="28" borderId="8" xfId="0" applyFont="1" applyFill="1" applyBorder="1" applyAlignment="1">
      <alignment vertical="center" wrapText="1"/>
    </xf>
    <xf numFmtId="14" fontId="35" fillId="22" borderId="8" xfId="0" applyNumberFormat="1" applyFont="1" applyFill="1" applyBorder="1" applyAlignment="1">
      <alignment horizontal="center" vertical="center"/>
    </xf>
    <xf numFmtId="0" fontId="35" fillId="22" borderId="8" xfId="0" applyFont="1" applyFill="1" applyBorder="1" applyAlignment="1">
      <alignment vertical="center" wrapText="1"/>
    </xf>
    <xf numFmtId="0" fontId="35" fillId="14" borderId="8" xfId="0" applyFont="1" applyFill="1" applyBorder="1" applyAlignment="1">
      <alignment horizontal="center" vertical="center" wrapText="1"/>
    </xf>
    <xf numFmtId="0" fontId="35" fillId="14" borderId="8" xfId="0" applyFont="1" applyFill="1" applyBorder="1" applyAlignment="1">
      <alignment horizontal="left" vertical="center" wrapText="1"/>
    </xf>
    <xf numFmtId="0" fontId="35" fillId="14" borderId="8" xfId="0" quotePrefix="1" applyFont="1" applyFill="1" applyBorder="1" applyAlignment="1">
      <alignment horizontal="left" vertical="center"/>
    </xf>
    <xf numFmtId="0" fontId="35" fillId="14" borderId="8" xfId="0" quotePrefix="1" applyFont="1" applyFill="1" applyBorder="1" applyAlignment="1">
      <alignment horizontal="center" vertical="center"/>
    </xf>
    <xf numFmtId="14" fontId="35" fillId="14" borderId="8" xfId="0" applyNumberFormat="1" applyFont="1" applyFill="1" applyBorder="1" applyAlignment="1">
      <alignment horizontal="left" vertical="center"/>
    </xf>
    <xf numFmtId="14" fontId="35" fillId="14" borderId="8" xfId="0" applyNumberFormat="1" applyFont="1" applyFill="1" applyBorder="1" applyAlignment="1">
      <alignment horizontal="center" vertical="center"/>
    </xf>
    <xf numFmtId="49" fontId="35" fillId="14" borderId="8" xfId="0" applyNumberFormat="1" applyFont="1" applyFill="1" applyBorder="1" applyAlignment="1">
      <alignment horizontal="center" vertical="center"/>
    </xf>
    <xf numFmtId="164" fontId="35" fillId="14" borderId="8" xfId="1" applyFont="1" applyFill="1" applyBorder="1" applyAlignment="1">
      <alignment horizontal="center" vertical="center"/>
    </xf>
    <xf numFmtId="0" fontId="35" fillId="14" borderId="8" xfId="0" applyFont="1" applyFill="1" applyBorder="1" applyAlignment="1">
      <alignment vertical="center" wrapText="1"/>
    </xf>
    <xf numFmtId="0" fontId="35" fillId="5" borderId="5" xfId="0" applyFont="1" applyFill="1" applyBorder="1" applyAlignment="1">
      <alignment horizontal="center" vertical="center" wrapText="1"/>
    </xf>
    <xf numFmtId="0" fontId="35" fillId="5" borderId="12" xfId="0" applyFont="1" applyFill="1" applyBorder="1" applyAlignment="1">
      <alignment horizontal="center" vertical="center"/>
    </xf>
    <xf numFmtId="0" fontId="35" fillId="5" borderId="8" xfId="0" applyFont="1" applyFill="1" applyBorder="1" applyAlignment="1">
      <alignment vertical="center" wrapText="1"/>
    </xf>
    <xf numFmtId="0" fontId="35" fillId="0" borderId="1" xfId="0" applyFont="1" applyFill="1" applyBorder="1" applyAlignment="1">
      <alignment vertical="center" wrapText="1"/>
    </xf>
    <xf numFmtId="0" fontId="35" fillId="0" borderId="5" xfId="0" applyFont="1" applyFill="1" applyBorder="1" applyAlignment="1">
      <alignment vertical="center" wrapText="1"/>
    </xf>
    <xf numFmtId="0" fontId="35" fillId="15" borderId="8" xfId="0" applyFont="1" applyFill="1" applyBorder="1" applyAlignment="1">
      <alignment horizontal="center" vertical="center" wrapText="1"/>
    </xf>
    <xf numFmtId="0" fontId="35" fillId="15" borderId="5" xfId="0" applyFont="1" applyFill="1" applyBorder="1" applyAlignment="1">
      <alignment horizontal="center" vertical="center" wrapText="1"/>
    </xf>
    <xf numFmtId="0" fontId="35" fillId="15" borderId="12" xfId="0" applyFont="1" applyFill="1" applyBorder="1" applyAlignment="1">
      <alignment horizontal="center" vertical="center"/>
    </xf>
    <xf numFmtId="14" fontId="35" fillId="15" borderId="8" xfId="0" applyNumberFormat="1" applyFont="1" applyFill="1" applyBorder="1" applyAlignment="1">
      <alignment horizontal="center" vertical="center"/>
    </xf>
    <xf numFmtId="164" fontId="35" fillId="15" borderId="8" xfId="1" applyFont="1" applyFill="1" applyBorder="1" applyAlignment="1">
      <alignment horizontal="center" vertical="center"/>
    </xf>
    <xf numFmtId="0" fontId="35" fillId="15" borderId="8" xfId="0" applyFont="1" applyFill="1" applyBorder="1" applyAlignment="1">
      <alignment vertical="center" wrapText="1"/>
    </xf>
    <xf numFmtId="0" fontId="35" fillId="0" borderId="12" xfId="0" applyFont="1" applyFill="1" applyBorder="1" applyAlignment="1">
      <alignment horizontal="center" vertical="center"/>
    </xf>
    <xf numFmtId="0" fontId="35" fillId="14" borderId="12" xfId="0" applyFont="1" applyFill="1" applyBorder="1" applyAlignment="1">
      <alignment horizontal="center" vertical="center"/>
    </xf>
    <xf numFmtId="0" fontId="35" fillId="22" borderId="12" xfId="0" applyFont="1" applyFill="1" applyBorder="1" applyAlignment="1">
      <alignment horizontal="center" vertical="center"/>
    </xf>
    <xf numFmtId="0" fontId="35" fillId="23" borderId="12" xfId="0" applyFont="1" applyFill="1" applyBorder="1" applyAlignment="1">
      <alignment horizontal="center" vertical="center"/>
    </xf>
    <xf numFmtId="14" fontId="35" fillId="23" borderId="8" xfId="0" applyNumberFormat="1" applyFont="1" applyFill="1" applyBorder="1" applyAlignment="1">
      <alignment horizontal="left" vertical="center"/>
    </xf>
    <xf numFmtId="0" fontId="35" fillId="23" borderId="8" xfId="0" applyFont="1" applyFill="1" applyBorder="1" applyAlignment="1">
      <alignment vertical="center" wrapText="1"/>
    </xf>
    <xf numFmtId="0" fontId="46" fillId="0" borderId="11" xfId="0" applyFont="1" applyFill="1" applyBorder="1" applyAlignment="1">
      <alignment vertical="center" wrapText="1"/>
    </xf>
    <xf numFmtId="0" fontId="46" fillId="0" borderId="12" xfId="0" applyFont="1" applyFill="1" applyBorder="1" applyAlignment="1">
      <alignment vertical="center" wrapText="1"/>
    </xf>
    <xf numFmtId="0" fontId="37" fillId="5" borderId="8" xfId="0" applyFont="1" applyFill="1" applyBorder="1" applyAlignment="1">
      <alignment horizontal="center" vertical="center" wrapText="1"/>
    </xf>
    <xf numFmtId="0" fontId="37" fillId="15" borderId="8" xfId="0" applyFont="1" applyFill="1" applyBorder="1"/>
    <xf numFmtId="14" fontId="36" fillId="0" borderId="8" xfId="0" applyNumberFormat="1" applyFont="1" applyFill="1" applyBorder="1" applyAlignment="1">
      <alignment vertical="center"/>
    </xf>
    <xf numFmtId="1" fontId="35" fillId="0" borderId="8" xfId="0" applyNumberFormat="1" applyFont="1" applyFill="1" applyBorder="1" applyAlignment="1">
      <alignment vertical="center"/>
    </xf>
    <xf numFmtId="0" fontId="35" fillId="12" borderId="8" xfId="0" applyFont="1" applyFill="1" applyBorder="1" applyAlignment="1">
      <alignment vertical="center"/>
    </xf>
    <xf numFmtId="0" fontId="35" fillId="12" borderId="8" xfId="0" applyFont="1" applyFill="1" applyBorder="1" applyAlignment="1">
      <alignment horizontal="center" vertical="center"/>
    </xf>
    <xf numFmtId="164" fontId="35" fillId="12" borderId="8" xfId="1" applyFont="1" applyFill="1" applyBorder="1" applyAlignment="1">
      <alignment vertical="center"/>
    </xf>
    <xf numFmtId="49" fontId="35" fillId="12" borderId="8" xfId="0" applyNumberFormat="1" applyFont="1" applyFill="1" applyBorder="1" applyAlignment="1">
      <alignment horizontal="center" vertical="center"/>
    </xf>
    <xf numFmtId="0" fontId="36" fillId="12" borderId="8" xfId="0" applyFont="1" applyFill="1" applyBorder="1" applyAlignment="1">
      <alignment vertical="center"/>
    </xf>
    <xf numFmtId="0" fontId="36" fillId="12" borderId="8" xfId="0" applyFont="1" applyFill="1" applyBorder="1" applyAlignment="1">
      <alignment horizontal="center" vertical="center"/>
    </xf>
    <xf numFmtId="164" fontId="36" fillId="12" borderId="8" xfId="1" applyFont="1" applyFill="1" applyBorder="1" applyAlignment="1">
      <alignment vertical="center"/>
    </xf>
    <xf numFmtId="0" fontId="35" fillId="4" borderId="9" xfId="0" applyFont="1" applyFill="1" applyBorder="1" applyAlignment="1">
      <alignment vertical="center"/>
    </xf>
    <xf numFmtId="0" fontId="35" fillId="4" borderId="8" xfId="0" applyFont="1" applyFill="1" applyBorder="1" applyAlignment="1">
      <alignment vertical="center"/>
    </xf>
    <xf numFmtId="0" fontId="35" fillId="4" borderId="8" xfId="0" applyFont="1" applyFill="1" applyBorder="1" applyAlignment="1">
      <alignment horizontal="center" vertical="center"/>
    </xf>
    <xf numFmtId="0" fontId="35" fillId="4" borderId="9" xfId="0" applyFont="1" applyFill="1" applyBorder="1" applyAlignment="1">
      <alignment horizontal="center" vertical="center"/>
    </xf>
    <xf numFmtId="49" fontId="35" fillId="4" borderId="8" xfId="0" applyNumberFormat="1" applyFont="1" applyFill="1" applyBorder="1" applyAlignment="1">
      <alignment horizontal="center" vertical="center"/>
    </xf>
    <xf numFmtId="0" fontId="36" fillId="4" borderId="8" xfId="0" applyFont="1" applyFill="1" applyBorder="1" applyAlignment="1">
      <alignment vertical="center"/>
    </xf>
    <xf numFmtId="0" fontId="36" fillId="4" borderId="8" xfId="0" applyFont="1" applyFill="1" applyBorder="1" applyAlignment="1">
      <alignment horizontal="center" vertical="center"/>
    </xf>
    <xf numFmtId="164" fontId="36" fillId="4" borderId="8" xfId="1" applyFont="1" applyFill="1" applyBorder="1" applyAlignment="1">
      <alignment vertical="center"/>
    </xf>
    <xf numFmtId="164" fontId="36" fillId="0" borderId="8" xfId="0" applyNumberFormat="1" applyFont="1" applyFill="1" applyBorder="1" applyAlignment="1">
      <alignment vertical="center"/>
    </xf>
    <xf numFmtId="0" fontId="35" fillId="13" borderId="8" xfId="0" applyFont="1" applyFill="1" applyBorder="1" applyAlignment="1">
      <alignment vertical="center"/>
    </xf>
    <xf numFmtId="49" fontId="35" fillId="13" borderId="8" xfId="0" applyNumberFormat="1" applyFont="1" applyFill="1" applyBorder="1" applyAlignment="1">
      <alignment horizontal="center" vertical="center"/>
    </xf>
    <xf numFmtId="0" fontId="36" fillId="13" borderId="8" xfId="0" applyFont="1" applyFill="1" applyBorder="1" applyAlignment="1">
      <alignment vertical="center"/>
    </xf>
    <xf numFmtId="164" fontId="36" fillId="13" borderId="8" xfId="1" applyFont="1" applyFill="1" applyBorder="1" applyAlignment="1">
      <alignment vertical="center"/>
    </xf>
    <xf numFmtId="0" fontId="35" fillId="15" borderId="8" xfId="0" applyFont="1" applyFill="1" applyBorder="1" applyAlignment="1">
      <alignment vertical="center"/>
    </xf>
    <xf numFmtId="0" fontId="36" fillId="22" borderId="8" xfId="0" applyFont="1" applyFill="1" applyBorder="1" applyAlignment="1">
      <alignment vertical="center"/>
    </xf>
    <xf numFmtId="164" fontId="36" fillId="22" borderId="8" xfId="1" applyFont="1" applyFill="1" applyBorder="1" applyAlignment="1">
      <alignment vertical="center"/>
    </xf>
    <xf numFmtId="0" fontId="35" fillId="26" borderId="8" xfId="0" applyFont="1" applyFill="1" applyBorder="1" applyAlignment="1">
      <alignment vertical="center"/>
    </xf>
    <xf numFmtId="164" fontId="35" fillId="26" borderId="8" xfId="1" applyFont="1" applyFill="1" applyBorder="1" applyAlignment="1">
      <alignment vertical="center"/>
    </xf>
    <xf numFmtId="49" fontId="35" fillId="26" borderId="8" xfId="0" applyNumberFormat="1" applyFont="1" applyFill="1" applyBorder="1" applyAlignment="1">
      <alignment horizontal="center" vertical="center"/>
    </xf>
    <xf numFmtId="0" fontId="36" fillId="2" borderId="8" xfId="0" applyFont="1" applyFill="1" applyBorder="1" applyAlignment="1">
      <alignment vertical="center"/>
    </xf>
    <xf numFmtId="164" fontId="36" fillId="2" borderId="8" xfId="1" applyFont="1" applyFill="1" applyBorder="1" applyAlignment="1">
      <alignment vertical="center"/>
    </xf>
    <xf numFmtId="0" fontId="35" fillId="6" borderId="8" xfId="0" applyFont="1" applyFill="1" applyBorder="1" applyAlignment="1">
      <alignment vertical="center"/>
    </xf>
    <xf numFmtId="0" fontId="35" fillId="6" borderId="8" xfId="0" applyFont="1" applyFill="1" applyBorder="1" applyAlignment="1">
      <alignment horizontal="center" vertical="center"/>
    </xf>
    <xf numFmtId="164" fontId="35" fillId="6" borderId="8" xfId="1" applyFont="1" applyFill="1" applyBorder="1" applyAlignment="1">
      <alignment vertical="center"/>
    </xf>
    <xf numFmtId="49" fontId="35" fillId="6" borderId="8" xfId="0" applyNumberFormat="1" applyFont="1" applyFill="1" applyBorder="1" applyAlignment="1">
      <alignment horizontal="center" vertical="center"/>
    </xf>
    <xf numFmtId="49" fontId="35" fillId="11" borderId="8" xfId="0" applyNumberFormat="1" applyFont="1" applyFill="1" applyBorder="1" applyAlignment="1">
      <alignment horizontal="center" vertical="center"/>
    </xf>
    <xf numFmtId="0" fontId="36" fillId="14" borderId="8" xfId="0" applyFont="1" applyFill="1" applyBorder="1" applyAlignment="1">
      <alignment vertical="center"/>
    </xf>
    <xf numFmtId="164" fontId="36" fillId="14" borderId="8" xfId="1" applyFont="1" applyFill="1" applyBorder="1" applyAlignment="1">
      <alignment vertical="center"/>
    </xf>
    <xf numFmtId="0" fontId="36" fillId="5" borderId="8" xfId="0" applyFont="1" applyFill="1" applyBorder="1" applyAlignment="1">
      <alignment vertical="center"/>
    </xf>
    <xf numFmtId="164" fontId="36" fillId="5" borderId="8" xfId="1" applyFont="1" applyFill="1" applyBorder="1" applyAlignment="1">
      <alignment vertical="center"/>
    </xf>
    <xf numFmtId="0" fontId="35" fillId="23" borderId="10" xfId="0" applyFont="1" applyFill="1" applyBorder="1" applyAlignment="1">
      <alignment vertical="center"/>
    </xf>
    <xf numFmtId="0" fontId="36" fillId="23" borderId="8" xfId="0" applyFont="1" applyFill="1" applyBorder="1" applyAlignment="1">
      <alignment vertical="center"/>
    </xf>
    <xf numFmtId="164" fontId="36" fillId="23" borderId="8" xfId="1" applyFont="1" applyFill="1" applyBorder="1" applyAlignment="1">
      <alignment vertical="center"/>
    </xf>
    <xf numFmtId="0" fontId="35" fillId="15" borderId="10" xfId="0" applyFont="1" applyFill="1" applyBorder="1" applyAlignment="1">
      <alignment vertical="center"/>
    </xf>
    <xf numFmtId="0" fontId="36" fillId="15" borderId="8" xfId="0" applyFont="1" applyFill="1" applyBorder="1" applyAlignment="1">
      <alignment vertical="center"/>
    </xf>
    <xf numFmtId="164" fontId="36" fillId="15" borderId="8" xfId="1" applyFont="1" applyFill="1" applyBorder="1" applyAlignment="1">
      <alignment vertical="center"/>
    </xf>
    <xf numFmtId="0" fontId="36" fillId="0" borderId="9" xfId="0" quotePrefix="1" applyFont="1" applyFill="1" applyBorder="1" applyAlignment="1">
      <alignment vertical="center"/>
    </xf>
    <xf numFmtId="0" fontId="36" fillId="0" borderId="10" xfId="0" quotePrefix="1" applyFont="1" applyFill="1" applyBorder="1" applyAlignment="1">
      <alignment vertical="center"/>
    </xf>
    <xf numFmtId="164" fontId="36" fillId="0" borderId="10" xfId="1" applyFont="1" applyFill="1" applyBorder="1" applyAlignment="1">
      <alignment vertical="center"/>
    </xf>
    <xf numFmtId="0" fontId="35" fillId="30" borderId="8" xfId="0" applyFont="1" applyFill="1" applyBorder="1" applyAlignment="1">
      <alignment vertical="center"/>
    </xf>
    <xf numFmtId="0" fontId="35" fillId="30" borderId="10" xfId="0" applyFont="1" applyFill="1" applyBorder="1" applyAlignment="1">
      <alignment vertical="center"/>
    </xf>
    <xf numFmtId="0" fontId="35" fillId="30" borderId="8" xfId="0" applyFont="1" applyFill="1" applyBorder="1" applyAlignment="1">
      <alignment horizontal="center" vertical="center"/>
    </xf>
    <xf numFmtId="164" fontId="35" fillId="30" borderId="8" xfId="1" applyFont="1" applyFill="1" applyBorder="1" applyAlignment="1">
      <alignment vertical="center"/>
    </xf>
    <xf numFmtId="49" fontId="35" fillId="30" borderId="8" xfId="0" applyNumberFormat="1" applyFont="1" applyFill="1" applyBorder="1" applyAlignment="1">
      <alignment horizontal="center" vertical="center"/>
    </xf>
    <xf numFmtId="0" fontId="36" fillId="30" borderId="8" xfId="0" applyFont="1" applyFill="1" applyBorder="1" applyAlignment="1">
      <alignment vertical="center"/>
    </xf>
    <xf numFmtId="0" fontId="36" fillId="30" borderId="8" xfId="0" applyFont="1" applyFill="1" applyBorder="1" applyAlignment="1">
      <alignment horizontal="center" vertical="center"/>
    </xf>
    <xf numFmtId="164" fontId="36" fillId="30" borderId="8" xfId="1" applyFont="1" applyFill="1" applyBorder="1" applyAlignment="1">
      <alignment vertical="center"/>
    </xf>
    <xf numFmtId="0" fontId="35" fillId="21" borderId="8" xfId="0" applyFont="1" applyFill="1" applyBorder="1" applyAlignment="1">
      <alignment vertical="center"/>
    </xf>
    <xf numFmtId="0" fontId="35" fillId="21" borderId="10" xfId="0" applyFont="1" applyFill="1" applyBorder="1" applyAlignment="1">
      <alignment vertical="center"/>
    </xf>
    <xf numFmtId="0" fontId="36" fillId="21" borderId="8" xfId="0" applyFont="1" applyFill="1" applyBorder="1" applyAlignment="1">
      <alignment vertical="center"/>
    </xf>
    <xf numFmtId="164" fontId="36" fillId="21" borderId="8" xfId="1" applyFont="1" applyFill="1" applyBorder="1" applyAlignment="1">
      <alignment vertical="center"/>
    </xf>
    <xf numFmtId="0" fontId="35" fillId="20" borderId="8" xfId="0" applyFont="1" applyFill="1" applyBorder="1" applyAlignment="1">
      <alignment vertical="center"/>
    </xf>
    <xf numFmtId="0" fontId="35" fillId="20" borderId="10" xfId="0" applyFont="1" applyFill="1" applyBorder="1" applyAlignment="1">
      <alignment vertical="center"/>
    </xf>
    <xf numFmtId="49" fontId="35" fillId="20" borderId="8" xfId="0" applyNumberFormat="1" applyFont="1" applyFill="1" applyBorder="1" applyAlignment="1">
      <alignment horizontal="center" vertical="center"/>
    </xf>
    <xf numFmtId="0" fontId="36" fillId="20" borderId="8" xfId="0" applyFont="1" applyFill="1" applyBorder="1" applyAlignment="1">
      <alignment vertical="center"/>
    </xf>
    <xf numFmtId="164" fontId="36" fillId="20" borderId="8" xfId="1" applyFont="1" applyFill="1" applyBorder="1" applyAlignment="1">
      <alignment vertical="center"/>
    </xf>
    <xf numFmtId="0" fontId="35" fillId="14" borderId="10" xfId="0" applyFont="1" applyFill="1" applyBorder="1" applyAlignment="1">
      <alignment vertical="center"/>
    </xf>
    <xf numFmtId="0" fontId="35" fillId="8" borderId="10" xfId="0" applyFont="1" applyFill="1" applyBorder="1" applyAlignment="1">
      <alignment vertical="center"/>
    </xf>
    <xf numFmtId="0" fontId="35" fillId="22" borderId="10" xfId="0" applyFont="1" applyFill="1" applyBorder="1" applyAlignment="1">
      <alignment vertical="center"/>
    </xf>
    <xf numFmtId="0" fontId="35" fillId="26" borderId="10" xfId="0" applyFont="1" applyFill="1" applyBorder="1" applyAlignment="1">
      <alignment vertical="center"/>
    </xf>
    <xf numFmtId="0" fontId="36" fillId="36" borderId="8" xfId="0" quotePrefix="1" applyFont="1" applyFill="1" applyBorder="1" applyAlignment="1">
      <alignment vertical="center"/>
    </xf>
    <xf numFmtId="14" fontId="36" fillId="36" borderId="8" xfId="0" applyNumberFormat="1" applyFont="1" applyFill="1" applyBorder="1" applyAlignment="1">
      <alignment vertical="center"/>
    </xf>
    <xf numFmtId="0" fontId="35" fillId="16" borderId="8" xfId="0" applyFont="1" applyFill="1" applyBorder="1" applyAlignment="1">
      <alignment horizontal="center" vertical="center"/>
    </xf>
    <xf numFmtId="164" fontId="35" fillId="16" borderId="8" xfId="1" applyFont="1" applyFill="1" applyBorder="1" applyAlignment="1">
      <alignment horizontal="center" vertical="center"/>
    </xf>
    <xf numFmtId="49" fontId="35" fillId="16" borderId="8" xfId="0" applyNumberFormat="1" applyFont="1" applyFill="1" applyBorder="1" applyAlignment="1">
      <alignment horizontal="center" vertical="center"/>
    </xf>
    <xf numFmtId="0" fontId="36" fillId="16" borderId="8" xfId="0" applyFont="1" applyFill="1" applyBorder="1" applyAlignment="1">
      <alignment vertical="center"/>
    </xf>
    <xf numFmtId="0" fontId="36" fillId="16" borderId="8" xfId="0" applyFont="1" applyFill="1" applyBorder="1" applyAlignment="1">
      <alignment horizontal="center" vertical="center"/>
    </xf>
    <xf numFmtId="164" fontId="36" fillId="16" borderId="8" xfId="1" applyFont="1" applyFill="1" applyBorder="1" applyAlignment="1">
      <alignment vertical="center"/>
    </xf>
    <xf numFmtId="14" fontId="36" fillId="0" borderId="8" xfId="0" quotePrefix="1" applyNumberFormat="1" applyFont="1" applyFill="1" applyBorder="1" applyAlignment="1">
      <alignment vertical="center"/>
    </xf>
    <xf numFmtId="14" fontId="35" fillId="0" borderId="9" xfId="1" applyNumberFormat="1" applyFont="1" applyFill="1" applyBorder="1" applyAlignment="1">
      <alignment horizontal="center" vertical="center"/>
    </xf>
    <xf numFmtId="14" fontId="35" fillId="0" borderId="9" xfId="0" applyNumberFormat="1" applyFont="1" applyFill="1" applyBorder="1" applyAlignment="1">
      <alignment horizontal="center" vertical="center"/>
    </xf>
    <xf numFmtId="0" fontId="35" fillId="26" borderId="9" xfId="0" applyFont="1" applyFill="1" applyBorder="1" applyAlignment="1">
      <alignment vertical="center"/>
    </xf>
    <xf numFmtId="164" fontId="35" fillId="26" borderId="9" xfId="1" applyFont="1" applyFill="1" applyBorder="1" applyAlignment="1">
      <alignment horizontal="center" vertical="center"/>
    </xf>
    <xf numFmtId="164" fontId="35" fillId="26" borderId="9" xfId="1" applyFont="1" applyFill="1" applyBorder="1" applyAlignment="1">
      <alignment vertical="center"/>
    </xf>
    <xf numFmtId="0" fontId="36" fillId="26" borderId="8" xfId="0" applyFont="1" applyFill="1" applyBorder="1" applyAlignment="1">
      <alignment vertical="center"/>
    </xf>
    <xf numFmtId="164" fontId="36" fillId="26" borderId="8" xfId="1" applyFont="1" applyFill="1" applyBorder="1" applyAlignment="1">
      <alignment vertical="center"/>
    </xf>
    <xf numFmtId="0" fontId="35" fillId="22" borderId="9" xfId="0" applyFont="1" applyFill="1" applyBorder="1" applyAlignment="1">
      <alignment vertical="center"/>
    </xf>
    <xf numFmtId="164" fontId="35" fillId="22" borderId="9" xfId="1" applyFont="1" applyFill="1" applyBorder="1" applyAlignment="1">
      <alignment horizontal="center" vertical="center"/>
    </xf>
    <xf numFmtId="0" fontId="35" fillId="22" borderId="9" xfId="0" applyFont="1" applyFill="1" applyBorder="1" applyAlignment="1">
      <alignment horizontal="center" vertical="center"/>
    </xf>
    <xf numFmtId="164" fontId="35" fillId="22" borderId="9" xfId="1" applyFont="1" applyFill="1" applyBorder="1" applyAlignment="1">
      <alignment vertical="center"/>
    </xf>
    <xf numFmtId="0" fontId="35" fillId="15" borderId="9" xfId="0" applyFont="1" applyFill="1" applyBorder="1" applyAlignment="1">
      <alignment vertical="center"/>
    </xf>
    <xf numFmtId="164" fontId="35" fillId="15" borderId="9" xfId="1" applyFont="1" applyFill="1" applyBorder="1" applyAlignment="1">
      <alignment horizontal="center" vertical="center"/>
    </xf>
    <xf numFmtId="0" fontId="35" fillId="15" borderId="9" xfId="0" applyFont="1" applyFill="1" applyBorder="1" applyAlignment="1">
      <alignment horizontal="center" vertical="center"/>
    </xf>
    <xf numFmtId="164" fontId="35" fillId="15" borderId="9" xfId="1" applyFont="1" applyFill="1" applyBorder="1" applyAlignment="1">
      <alignment vertical="center"/>
    </xf>
    <xf numFmtId="14" fontId="35" fillId="0" borderId="8" xfId="0" quotePrefix="1" applyNumberFormat="1" applyFont="1" applyFill="1" applyBorder="1" applyAlignment="1">
      <alignment vertical="center"/>
    </xf>
    <xf numFmtId="0" fontId="35" fillId="5" borderId="14" xfId="0" applyFont="1" applyFill="1" applyBorder="1" applyAlignment="1">
      <alignment vertical="center"/>
    </xf>
    <xf numFmtId="164" fontId="35" fillId="5" borderId="9" xfId="1" applyFont="1" applyFill="1" applyBorder="1" applyAlignment="1">
      <alignment horizontal="center" vertical="center"/>
    </xf>
    <xf numFmtId="0" fontId="35" fillId="5" borderId="9" xfId="0" applyFont="1" applyFill="1" applyBorder="1" applyAlignment="1">
      <alignment horizontal="center" vertical="center"/>
    </xf>
    <xf numFmtId="164" fontId="35" fillId="5" borderId="9" xfId="1" applyFont="1" applyFill="1" applyBorder="1" applyAlignment="1">
      <alignment vertical="center"/>
    </xf>
    <xf numFmtId="0" fontId="35" fillId="11" borderId="9" xfId="0" applyFont="1" applyFill="1" applyBorder="1" applyAlignment="1">
      <alignment vertical="center"/>
    </xf>
    <xf numFmtId="164" fontId="35" fillId="11" borderId="9" xfId="1" applyFont="1" applyFill="1" applyBorder="1" applyAlignment="1">
      <alignment horizontal="center" vertical="center"/>
    </xf>
    <xf numFmtId="164" fontId="35" fillId="11" borderId="9" xfId="1" applyFont="1" applyFill="1" applyBorder="1" applyAlignment="1">
      <alignment vertical="center"/>
    </xf>
    <xf numFmtId="0" fontId="36" fillId="11" borderId="8" xfId="0" applyFont="1" applyFill="1" applyBorder="1" applyAlignment="1">
      <alignment vertical="center"/>
    </xf>
    <xf numFmtId="164" fontId="36" fillId="11" borderId="8" xfId="1" applyFont="1" applyFill="1" applyBorder="1" applyAlignment="1">
      <alignment vertical="center"/>
    </xf>
    <xf numFmtId="0" fontId="35" fillId="17" borderId="9" xfId="0" applyFont="1" applyFill="1" applyBorder="1" applyAlignment="1">
      <alignment vertical="center"/>
    </xf>
    <xf numFmtId="164" fontId="35" fillId="17" borderId="9" xfId="1" applyFont="1" applyFill="1" applyBorder="1" applyAlignment="1">
      <alignment horizontal="center" vertical="center"/>
    </xf>
    <xf numFmtId="0" fontId="35" fillId="17" borderId="9" xfId="0" applyFont="1" applyFill="1" applyBorder="1" applyAlignment="1">
      <alignment horizontal="center" vertical="center"/>
    </xf>
    <xf numFmtId="164" fontId="35" fillId="17" borderId="9" xfId="1" applyFont="1" applyFill="1" applyBorder="1" applyAlignment="1">
      <alignment vertical="center"/>
    </xf>
    <xf numFmtId="0" fontId="36" fillId="17" borderId="8" xfId="0" applyFont="1" applyFill="1" applyBorder="1" applyAlignment="1">
      <alignment vertical="center"/>
    </xf>
    <xf numFmtId="164" fontId="36" fillId="17" borderId="8" xfId="1" applyFont="1" applyFill="1" applyBorder="1" applyAlignment="1">
      <alignment vertical="center"/>
    </xf>
    <xf numFmtId="0" fontId="44" fillId="0" borderId="9" xfId="0" applyFont="1" applyFill="1" applyBorder="1" applyAlignment="1">
      <alignment vertical="center" wrapText="1"/>
    </xf>
    <xf numFmtId="0" fontId="35" fillId="0" borderId="9" xfId="0" applyFont="1" applyFill="1" applyBorder="1" applyAlignment="1">
      <alignment horizontal="center" vertical="center" wrapText="1"/>
    </xf>
    <xf numFmtId="0" fontId="44" fillId="0" borderId="10" xfId="0" applyFont="1" applyFill="1" applyBorder="1" applyAlignment="1">
      <alignment vertical="center" wrapText="1"/>
    </xf>
    <xf numFmtId="0" fontId="35" fillId="14" borderId="9" xfId="0" applyFont="1" applyFill="1" applyBorder="1" applyAlignment="1">
      <alignment vertical="center"/>
    </xf>
    <xf numFmtId="164" fontId="35" fillId="14" borderId="9" xfId="1" applyFont="1" applyFill="1" applyBorder="1" applyAlignment="1">
      <alignment horizontal="center" vertical="center"/>
    </xf>
    <xf numFmtId="0" fontId="35" fillId="14" borderId="9" xfId="0" applyFont="1" applyFill="1" applyBorder="1" applyAlignment="1">
      <alignment horizontal="center" vertical="center"/>
    </xf>
    <xf numFmtId="164" fontId="35" fillId="14" borderId="9" xfId="1" applyFont="1" applyFill="1" applyBorder="1" applyAlignment="1">
      <alignment vertical="center"/>
    </xf>
    <xf numFmtId="164" fontId="36" fillId="0" borderId="8" xfId="0" quotePrefix="1" applyNumberFormat="1" applyFont="1" applyFill="1" applyBorder="1" applyAlignment="1">
      <alignment vertical="center"/>
    </xf>
    <xf numFmtId="0" fontId="35" fillId="2" borderId="10" xfId="0" applyFont="1" applyFill="1" applyBorder="1" applyAlignment="1">
      <alignment vertical="center"/>
    </xf>
    <xf numFmtId="0" fontId="37" fillId="27" borderId="8" xfId="0" applyFont="1" applyFill="1" applyBorder="1" applyAlignment="1">
      <alignment vertical="center" wrapText="1"/>
    </xf>
    <xf numFmtId="0" fontId="37" fillId="27" borderId="8" xfId="0" applyFont="1" applyFill="1" applyBorder="1" applyAlignment="1">
      <alignment vertical="center"/>
    </xf>
    <xf numFmtId="0" fontId="37" fillId="27" borderId="10" xfId="0" applyFont="1" applyFill="1" applyBorder="1" applyAlignment="1">
      <alignment vertical="center"/>
    </xf>
    <xf numFmtId="0" fontId="37" fillId="27" borderId="8" xfId="0" applyFont="1" applyFill="1" applyBorder="1" applyAlignment="1">
      <alignment horizontal="center" vertical="center"/>
    </xf>
    <xf numFmtId="164" fontId="37" fillId="27" borderId="8" xfId="1" applyFont="1" applyFill="1" applyBorder="1" applyAlignment="1">
      <alignment vertical="center"/>
    </xf>
    <xf numFmtId="49" fontId="37" fillId="27" borderId="8" xfId="0" applyNumberFormat="1" applyFont="1" applyFill="1" applyBorder="1" applyAlignment="1">
      <alignment horizontal="center" vertical="center"/>
    </xf>
    <xf numFmtId="0" fontId="40" fillId="27" borderId="8" xfId="0" applyFont="1" applyFill="1" applyBorder="1" applyAlignment="1">
      <alignment vertical="center"/>
    </xf>
    <xf numFmtId="0" fontId="40" fillId="27" borderId="8" xfId="0" applyFont="1" applyFill="1" applyBorder="1" applyAlignment="1">
      <alignment horizontal="center" vertical="center"/>
    </xf>
    <xf numFmtId="164" fontId="40" fillId="27" borderId="8" xfId="1" applyFont="1" applyFill="1" applyBorder="1" applyAlignment="1">
      <alignment vertical="center"/>
    </xf>
    <xf numFmtId="0" fontId="35" fillId="0" borderId="9" xfId="0" quotePrefix="1" applyFont="1" applyFill="1" applyBorder="1" applyAlignment="1">
      <alignment horizontal="center" vertical="center"/>
    </xf>
    <xf numFmtId="164" fontId="35" fillId="0" borderId="10" xfId="0" applyNumberFormat="1" applyFont="1" applyFill="1" applyBorder="1" applyAlignment="1">
      <alignment vertical="center"/>
    </xf>
    <xf numFmtId="0" fontId="39" fillId="0" borderId="9" xfId="0" applyFont="1" applyFill="1" applyBorder="1" applyAlignment="1">
      <alignment vertical="center" wrapText="1"/>
    </xf>
    <xf numFmtId="0" fontId="39" fillId="0" borderId="14" xfId="0" applyFont="1" applyFill="1" applyBorder="1" applyAlignment="1">
      <alignment vertical="center" wrapText="1"/>
    </xf>
    <xf numFmtId="0" fontId="39" fillId="0" borderId="10" xfId="0" applyFont="1" applyFill="1" applyBorder="1" applyAlignment="1">
      <alignment vertical="center" wrapText="1"/>
    </xf>
    <xf numFmtId="0" fontId="39" fillId="22" borderId="8" xfId="0" applyFont="1" applyFill="1" applyBorder="1" applyAlignment="1">
      <alignment vertical="center" wrapText="1"/>
    </xf>
    <xf numFmtId="0" fontId="39" fillId="15" borderId="8" xfId="0" applyFont="1" applyFill="1" applyBorder="1" applyAlignment="1">
      <alignment vertical="center" wrapText="1"/>
    </xf>
    <xf numFmtId="49" fontId="35" fillId="0" borderId="9" xfId="0" applyNumberFormat="1" applyFont="1" applyFill="1" applyBorder="1" applyAlignment="1">
      <alignment vertical="center"/>
    </xf>
    <xf numFmtId="0" fontId="40" fillId="0" borderId="8" xfId="0" quotePrefix="1" applyFont="1" applyFill="1" applyBorder="1" applyAlignment="1">
      <alignment vertical="center"/>
    </xf>
    <xf numFmtId="0" fontId="40" fillId="0" borderId="9" xfId="0" quotePrefix="1" applyFont="1" applyFill="1" applyBorder="1" applyAlignment="1">
      <alignment vertical="center"/>
    </xf>
    <xf numFmtId="14" fontId="40" fillId="0" borderId="9" xfId="0" applyNumberFormat="1" applyFont="1" applyFill="1" applyBorder="1" applyAlignment="1">
      <alignment vertical="center"/>
    </xf>
    <xf numFmtId="164" fontId="40" fillId="0" borderId="8" xfId="1" applyFont="1" applyFill="1" applyBorder="1" applyAlignment="1">
      <alignment vertical="center"/>
    </xf>
    <xf numFmtId="49" fontId="35" fillId="0" borderId="10" xfId="0" applyNumberFormat="1" applyFont="1" applyFill="1" applyBorder="1" applyAlignment="1">
      <alignment vertical="center"/>
    </xf>
    <xf numFmtId="0" fontId="40" fillId="0" borderId="10" xfId="0" applyFont="1" applyFill="1" applyBorder="1" applyAlignment="1">
      <alignment vertical="center"/>
    </xf>
    <xf numFmtId="0" fontId="35" fillId="28" borderId="8" xfId="0" applyFont="1" applyFill="1" applyBorder="1" applyAlignment="1">
      <alignment vertical="center"/>
    </xf>
    <xf numFmtId="0" fontId="39" fillId="28" borderId="8" xfId="0" applyFont="1" applyFill="1" applyBorder="1" applyAlignment="1">
      <alignment vertical="center" wrapText="1"/>
    </xf>
    <xf numFmtId="164" fontId="35" fillId="28" borderId="8" xfId="1" applyFont="1" applyFill="1" applyBorder="1" applyAlignment="1">
      <alignment vertical="center"/>
    </xf>
    <xf numFmtId="0" fontId="36" fillId="28" borderId="8" xfId="0" applyFont="1" applyFill="1" applyBorder="1" applyAlignment="1">
      <alignment vertical="center"/>
    </xf>
    <xf numFmtId="164" fontId="36" fillId="28" borderId="8" xfId="1" applyFont="1" applyFill="1" applyBorder="1" applyAlignment="1">
      <alignment vertical="center"/>
    </xf>
    <xf numFmtId="0" fontId="35" fillId="21" borderId="8" xfId="0" applyFont="1" applyFill="1" applyBorder="1" applyAlignment="1">
      <alignment vertical="center" wrapText="1"/>
    </xf>
    <xf numFmtId="0" fontId="39" fillId="21" borderId="8" xfId="0" applyFont="1" applyFill="1" applyBorder="1" applyAlignment="1">
      <alignment vertical="center" wrapText="1"/>
    </xf>
    <xf numFmtId="0" fontId="35" fillId="34" borderId="8" xfId="0" applyFont="1" applyFill="1" applyBorder="1" applyAlignment="1">
      <alignment vertical="center" wrapText="1"/>
    </xf>
    <xf numFmtId="0" fontId="35" fillId="34" borderId="8" xfId="0" applyFont="1" applyFill="1" applyBorder="1" applyAlignment="1">
      <alignment vertical="center"/>
    </xf>
    <xf numFmtId="0" fontId="35" fillId="34" borderId="8" xfId="0" applyFont="1" applyFill="1" applyBorder="1" applyAlignment="1">
      <alignment horizontal="center" vertical="center" wrapText="1"/>
    </xf>
    <xf numFmtId="0" fontId="39" fillId="34" borderId="8" xfId="0" applyFont="1" applyFill="1" applyBorder="1" applyAlignment="1">
      <alignment vertical="center" wrapText="1"/>
    </xf>
    <xf numFmtId="0" fontId="35" fillId="34" borderId="8" xfId="0" applyFont="1" applyFill="1" applyBorder="1" applyAlignment="1">
      <alignment horizontal="center" vertical="center"/>
    </xf>
    <xf numFmtId="164" fontId="35" fillId="34" borderId="8" xfId="1" applyFont="1" applyFill="1" applyBorder="1" applyAlignment="1">
      <alignment vertical="center"/>
    </xf>
    <xf numFmtId="49" fontId="35" fillId="34" borderId="8" xfId="0" applyNumberFormat="1" applyFont="1" applyFill="1" applyBorder="1" applyAlignment="1">
      <alignment horizontal="center" vertical="center"/>
    </xf>
    <xf numFmtId="0" fontId="36" fillId="34" borderId="8" xfId="0" applyFont="1" applyFill="1" applyBorder="1" applyAlignment="1">
      <alignment vertical="center"/>
    </xf>
    <xf numFmtId="0" fontId="36" fillId="34" borderId="8" xfId="0" applyFont="1" applyFill="1" applyBorder="1" applyAlignment="1">
      <alignment horizontal="center" vertical="center"/>
    </xf>
    <xf numFmtId="164" fontId="36" fillId="34" borderId="8" xfId="1" applyFont="1" applyFill="1" applyBorder="1" applyAlignment="1">
      <alignment vertical="center"/>
    </xf>
    <xf numFmtId="0" fontId="47" fillId="0" borderId="0" xfId="0" applyFont="1" applyAlignment="1">
      <alignment vertical="center" wrapText="1"/>
    </xf>
    <xf numFmtId="164" fontId="36" fillId="15" borderId="8" xfId="1" applyFont="1" applyFill="1" applyBorder="1" applyAlignment="1">
      <alignment horizontal="center" vertical="center"/>
    </xf>
    <xf numFmtId="0" fontId="35" fillId="0" borderId="9" xfId="0" applyFont="1" applyFill="1" applyBorder="1" applyAlignment="1">
      <alignment horizontal="center" vertical="center"/>
    </xf>
    <xf numFmtId="0" fontId="35" fillId="32" borderId="9" xfId="0" applyFont="1" applyFill="1" applyBorder="1" applyAlignment="1">
      <alignment vertical="center" wrapText="1"/>
    </xf>
    <xf numFmtId="0" fontId="35" fillId="32" borderId="9" xfId="0" applyFont="1" applyFill="1" applyBorder="1" applyAlignment="1">
      <alignment vertical="center"/>
    </xf>
    <xf numFmtId="0" fontId="35" fillId="32" borderId="9" xfId="0" applyFont="1" applyFill="1" applyBorder="1" applyAlignment="1">
      <alignment horizontal="center" vertical="center" wrapText="1"/>
    </xf>
    <xf numFmtId="0" fontId="47" fillId="32" borderId="0" xfId="0" applyFont="1" applyFill="1" applyAlignment="1">
      <alignment wrapText="1"/>
    </xf>
    <xf numFmtId="0" fontId="35" fillId="32" borderId="8" xfId="0" applyFont="1" applyFill="1" applyBorder="1" applyAlignment="1">
      <alignment vertical="center"/>
    </xf>
    <xf numFmtId="0" fontId="35" fillId="32" borderId="9" xfId="0" applyFont="1" applyFill="1" applyBorder="1" applyAlignment="1">
      <alignment horizontal="center" vertical="center"/>
    </xf>
    <xf numFmtId="164" fontId="35" fillId="32" borderId="8" xfId="1" applyFont="1" applyFill="1" applyBorder="1" applyAlignment="1">
      <alignment vertical="center"/>
    </xf>
    <xf numFmtId="0" fontId="35" fillId="32" borderId="8" xfId="0" applyFont="1" applyFill="1" applyBorder="1" applyAlignment="1">
      <alignment horizontal="center" vertical="center"/>
    </xf>
    <xf numFmtId="49" fontId="35" fillId="32" borderId="8" xfId="0" applyNumberFormat="1" applyFont="1" applyFill="1" applyBorder="1" applyAlignment="1">
      <alignment horizontal="center" vertical="center"/>
    </xf>
    <xf numFmtId="164" fontId="35" fillId="32" borderId="9" xfId="1" applyFont="1" applyFill="1" applyBorder="1" applyAlignment="1">
      <alignment vertical="center"/>
    </xf>
    <xf numFmtId="0" fontId="36" fillId="32" borderId="8" xfId="0" applyFont="1" applyFill="1" applyBorder="1" applyAlignment="1">
      <alignment vertical="center"/>
    </xf>
    <xf numFmtId="0" fontId="36" fillId="32" borderId="8" xfId="0" applyFont="1" applyFill="1" applyBorder="1" applyAlignment="1">
      <alignment horizontal="center" vertical="center"/>
    </xf>
    <xf numFmtId="164" fontId="36" fillId="32" borderId="8" xfId="1" applyFont="1" applyFill="1" applyBorder="1" applyAlignment="1">
      <alignment vertical="center"/>
    </xf>
    <xf numFmtId="164" fontId="36" fillId="0" borderId="9" xfId="1" applyFont="1" applyFill="1" applyBorder="1" applyAlignment="1">
      <alignment vertical="center"/>
    </xf>
    <xf numFmtId="164" fontId="48" fillId="0" borderId="8" xfId="0" applyNumberFormat="1" applyFont="1" applyFill="1" applyBorder="1" applyAlignment="1">
      <alignment vertical="center"/>
    </xf>
    <xf numFmtId="164" fontId="35" fillId="0" borderId="9" xfId="0" quotePrefix="1" applyNumberFormat="1" applyFont="1" applyFill="1" applyBorder="1" applyAlignment="1">
      <alignment vertical="center"/>
    </xf>
    <xf numFmtId="0" fontId="36" fillId="0" borderId="10" xfId="0" applyFont="1" applyFill="1" applyBorder="1" applyAlignment="1">
      <alignment horizontal="center" vertical="center"/>
    </xf>
    <xf numFmtId="0" fontId="35" fillId="31" borderId="8" xfId="0" applyFont="1" applyFill="1" applyBorder="1" applyAlignment="1">
      <alignment vertical="center"/>
    </xf>
    <xf numFmtId="0" fontId="35" fillId="31" borderId="8" xfId="0" applyFont="1" applyFill="1" applyBorder="1" applyAlignment="1">
      <alignment horizontal="center" vertical="center"/>
    </xf>
    <xf numFmtId="164" fontId="35" fillId="31" borderId="8" xfId="1" applyFont="1" applyFill="1" applyBorder="1" applyAlignment="1">
      <alignment vertical="center"/>
    </xf>
    <xf numFmtId="49" fontId="35" fillId="31" borderId="8" xfId="0" applyNumberFormat="1" applyFont="1" applyFill="1" applyBorder="1" applyAlignment="1">
      <alignment horizontal="center" vertical="center"/>
    </xf>
    <xf numFmtId="0" fontId="36" fillId="31" borderId="8" xfId="0" applyFont="1" applyFill="1" applyBorder="1" applyAlignment="1">
      <alignment vertical="center"/>
    </xf>
    <xf numFmtId="0" fontId="36" fillId="31" borderId="8" xfId="0" applyFont="1" applyFill="1" applyBorder="1" applyAlignment="1">
      <alignment horizontal="center" vertical="center"/>
    </xf>
    <xf numFmtId="164" fontId="36" fillId="31" borderId="8" xfId="1" applyFont="1" applyFill="1" applyBorder="1" applyAlignment="1">
      <alignment vertical="center"/>
    </xf>
    <xf numFmtId="0" fontId="35" fillId="27" borderId="8" xfId="0" applyFont="1" applyFill="1" applyBorder="1" applyAlignment="1">
      <alignment vertical="center"/>
    </xf>
    <xf numFmtId="164" fontId="35" fillId="27" borderId="8" xfId="1" applyFont="1" applyFill="1" applyBorder="1" applyAlignment="1">
      <alignment vertical="center"/>
    </xf>
    <xf numFmtId="0" fontId="36" fillId="27" borderId="8" xfId="0" applyFont="1" applyFill="1" applyBorder="1" applyAlignment="1">
      <alignment vertical="center"/>
    </xf>
    <xf numFmtId="164" fontId="36" fillId="27" borderId="8" xfId="1" applyFont="1" applyFill="1" applyBorder="1" applyAlignment="1">
      <alignment vertical="center"/>
    </xf>
    <xf numFmtId="0" fontId="45" fillId="0" borderId="8" xfId="0" applyFont="1" applyFill="1" applyBorder="1" applyAlignment="1">
      <alignment vertical="center" wrapText="1"/>
    </xf>
    <xf numFmtId="49" fontId="35" fillId="0" borderId="10" xfId="0" quotePrefix="1" applyNumberFormat="1" applyFont="1" applyFill="1" applyBorder="1" applyAlignment="1">
      <alignment horizontal="center" vertical="center"/>
    </xf>
    <xf numFmtId="0" fontId="36" fillId="0" borderId="10" xfId="0" quotePrefix="1" applyFont="1" applyFill="1" applyBorder="1" applyAlignment="1">
      <alignment horizontal="center" vertical="center"/>
    </xf>
    <xf numFmtId="0" fontId="35" fillId="32" borderId="10" xfId="0" applyFont="1" applyFill="1" applyBorder="1" applyAlignment="1">
      <alignment horizontal="center" vertical="center"/>
    </xf>
    <xf numFmtId="49" fontId="35" fillId="32" borderId="10" xfId="0" applyNumberFormat="1" applyFont="1" applyFill="1" applyBorder="1" applyAlignment="1">
      <alignment horizontal="center" vertical="center"/>
    </xf>
    <xf numFmtId="0" fontId="35" fillId="32" borderId="10" xfId="0" applyFont="1" applyFill="1" applyBorder="1" applyAlignment="1">
      <alignment vertical="center"/>
    </xf>
    <xf numFmtId="164" fontId="35" fillId="32" borderId="10" xfId="1" applyFont="1" applyFill="1" applyBorder="1" applyAlignment="1">
      <alignment vertical="center"/>
    </xf>
    <xf numFmtId="0" fontId="36" fillId="32" borderId="10" xfId="0" applyFont="1" applyFill="1" applyBorder="1" applyAlignment="1">
      <alignment vertical="center"/>
    </xf>
    <xf numFmtId="0" fontId="36" fillId="32" borderId="10" xfId="0" applyFont="1" applyFill="1" applyBorder="1" applyAlignment="1">
      <alignment horizontal="center" vertical="center"/>
    </xf>
    <xf numFmtId="164" fontId="36" fillId="32" borderId="10" xfId="1" applyFont="1" applyFill="1" applyBorder="1" applyAlignment="1">
      <alignment vertical="center"/>
    </xf>
    <xf numFmtId="164" fontId="35" fillId="4" borderId="10" xfId="1" applyFont="1" applyFill="1" applyBorder="1" applyAlignment="1">
      <alignment vertical="center"/>
    </xf>
    <xf numFmtId="0" fontId="35" fillId="7" borderId="8" xfId="0" applyFont="1" applyFill="1" applyBorder="1"/>
    <xf numFmtId="164" fontId="35" fillId="7" borderId="8" xfId="1" applyFont="1" applyFill="1" applyBorder="1"/>
    <xf numFmtId="0" fontId="35" fillId="7" borderId="8" xfId="0" applyFont="1" applyFill="1" applyBorder="1" applyAlignment="1">
      <alignment horizontal="center"/>
    </xf>
    <xf numFmtId="49" fontId="35" fillId="7" borderId="8" xfId="0" applyNumberFormat="1" applyFont="1" applyFill="1" applyBorder="1" applyAlignment="1">
      <alignment horizontal="center" vertical="center"/>
    </xf>
    <xf numFmtId="0" fontId="36" fillId="7" borderId="8" xfId="0" applyFont="1" applyFill="1" applyBorder="1"/>
    <xf numFmtId="0" fontId="36" fillId="7" borderId="8" xfId="0" applyFont="1" applyFill="1" applyBorder="1" applyAlignment="1">
      <alignment horizontal="center" vertical="center"/>
    </xf>
    <xf numFmtId="164" fontId="36" fillId="7" borderId="8" xfId="1" applyFont="1" applyFill="1" applyBorder="1"/>
    <xf numFmtId="0" fontId="35" fillId="19" borderId="8" xfId="0" applyFont="1" applyFill="1" applyBorder="1"/>
    <xf numFmtId="0" fontId="35" fillId="19" borderId="10" xfId="0" applyFont="1" applyFill="1" applyBorder="1"/>
    <xf numFmtId="0" fontId="35" fillId="19" borderId="8" xfId="0" applyFont="1" applyFill="1" applyBorder="1" applyAlignment="1">
      <alignment horizontal="center" vertical="center"/>
    </xf>
    <xf numFmtId="164" fontId="35" fillId="19" borderId="8" xfId="1" applyFont="1" applyFill="1" applyBorder="1"/>
    <xf numFmtId="0" fontId="35" fillId="19" borderId="8" xfId="0" applyFont="1" applyFill="1" applyBorder="1" applyAlignment="1">
      <alignment horizontal="center"/>
    </xf>
    <xf numFmtId="49" fontId="35" fillId="19" borderId="8" xfId="0" applyNumberFormat="1" applyFont="1" applyFill="1" applyBorder="1" applyAlignment="1">
      <alignment horizontal="center" vertical="center"/>
    </xf>
    <xf numFmtId="0" fontId="36" fillId="19" borderId="8" xfId="0" applyFont="1" applyFill="1" applyBorder="1"/>
    <xf numFmtId="0" fontId="36" fillId="19" borderId="8" xfId="0" applyFont="1" applyFill="1" applyBorder="1" applyAlignment="1">
      <alignment horizontal="center" vertical="center"/>
    </xf>
    <xf numFmtId="164" fontId="36" fillId="19" borderId="8" xfId="1" applyFont="1" applyFill="1" applyBorder="1"/>
    <xf numFmtId="164" fontId="35" fillId="19" borderId="8" xfId="1" applyFont="1" applyFill="1" applyBorder="1" applyAlignment="1">
      <alignment vertical="center"/>
    </xf>
    <xf numFmtId="49" fontId="35" fillId="0" borderId="9" xfId="0" applyNumberFormat="1" applyFont="1" applyFill="1" applyBorder="1" applyAlignment="1">
      <alignment horizontal="center" vertical="center"/>
    </xf>
    <xf numFmtId="0" fontId="35" fillId="5" borderId="9" xfId="0" applyFont="1" applyFill="1" applyBorder="1"/>
    <xf numFmtId="0" fontId="35" fillId="5" borderId="9" xfId="0" applyFont="1" applyFill="1" applyBorder="1" applyAlignment="1">
      <alignment horizontal="center"/>
    </xf>
    <xf numFmtId="49" fontId="35" fillId="5" borderId="9" xfId="0" applyNumberFormat="1" applyFont="1" applyFill="1" applyBorder="1" applyAlignment="1">
      <alignment horizontal="center" vertical="center"/>
    </xf>
    <xf numFmtId="164" fontId="35" fillId="0" borderId="9" xfId="0" applyNumberFormat="1" applyFont="1" applyFill="1" applyBorder="1" applyAlignment="1">
      <alignment vertical="center"/>
    </xf>
    <xf numFmtId="164" fontId="36" fillId="0" borderId="9" xfId="1" quotePrefix="1" applyFont="1" applyFill="1" applyBorder="1" applyAlignment="1">
      <alignment vertical="center"/>
    </xf>
    <xf numFmtId="49" fontId="35" fillId="15" borderId="8" xfId="0" applyNumberFormat="1" applyFont="1" applyFill="1" applyBorder="1" applyAlignment="1">
      <alignment vertical="center"/>
    </xf>
    <xf numFmtId="0" fontId="35" fillId="33" borderId="8" xfId="0" applyFont="1" applyFill="1" applyBorder="1" applyAlignment="1">
      <alignment vertical="center"/>
    </xf>
    <xf numFmtId="0" fontId="35" fillId="33" borderId="8" xfId="0" applyFont="1" applyFill="1" applyBorder="1" applyAlignment="1">
      <alignment horizontal="center" vertical="center"/>
    </xf>
    <xf numFmtId="164" fontId="35" fillId="33" borderId="8" xfId="1" applyFont="1" applyFill="1" applyBorder="1" applyAlignment="1">
      <alignment vertical="center"/>
    </xf>
    <xf numFmtId="49" fontId="35" fillId="33" borderId="8" xfId="0" applyNumberFormat="1" applyFont="1" applyFill="1" applyBorder="1" applyAlignment="1">
      <alignment horizontal="center" vertical="center"/>
    </xf>
    <xf numFmtId="0" fontId="36" fillId="33" borderId="8" xfId="0" applyFont="1" applyFill="1" applyBorder="1" applyAlignment="1">
      <alignment vertical="center"/>
    </xf>
    <xf numFmtId="0" fontId="36" fillId="33" borderId="8" xfId="0" applyFont="1" applyFill="1" applyBorder="1" applyAlignment="1">
      <alignment horizontal="center" vertical="center"/>
    </xf>
    <xf numFmtId="164" fontId="36" fillId="33" borderId="8" xfId="1" applyFont="1" applyFill="1" applyBorder="1" applyAlignment="1">
      <alignment vertical="center"/>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F6F9F1"/>
      <color rgb="FFFFCCFF"/>
      <color rgb="FF00FFCC"/>
      <color rgb="FFCC66FF"/>
      <color rgb="FFCC00CC"/>
      <color rgb="FFFF99FF"/>
      <color rgb="FF00FF9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B4B4B4"/>
      </a:dk1>
      <a:lt1>
        <a:sysClr val="window" lastClr="21212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2"/>
  <sheetViews>
    <sheetView workbookViewId="0">
      <selection activeCell="C8" sqref="C8"/>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5.7109375" style="2" customWidth="1"/>
    <col min="8" max="8" width="12" style="2" customWidth="1"/>
    <col min="9" max="9" width="15.28515625" style="12" customWidth="1"/>
    <col min="10" max="10" width="17.85546875" style="2" bestFit="1" customWidth="1"/>
    <col min="11" max="11" width="18.85546875" style="2" bestFit="1" customWidth="1"/>
    <col min="12" max="12" width="15" style="2" bestFit="1" customWidth="1"/>
    <col min="13" max="13" width="15" style="2" customWidth="1"/>
    <col min="14" max="14" width="15" style="12" customWidth="1"/>
    <col min="15" max="15" width="12.85546875" style="2" bestFit="1" customWidth="1"/>
    <col min="16" max="16" width="15.85546875" style="2" bestFit="1" customWidth="1"/>
    <col min="17" max="17" width="12" style="2" bestFit="1" customWidth="1"/>
    <col min="18" max="18" width="15.7109375" style="2" bestFit="1" customWidth="1"/>
    <col min="19" max="19" width="11.42578125" style="411"/>
    <col min="20" max="20" width="15.7109375" style="2" bestFit="1" customWidth="1"/>
    <col min="21" max="21" width="15.7109375" style="57" customWidth="1"/>
    <col min="22" max="22" width="16.85546875" style="57" customWidth="1"/>
    <col min="23" max="23" width="15.7109375" style="57" customWidth="1"/>
    <col min="24" max="24" width="18" style="57" bestFit="1" customWidth="1"/>
    <col min="25" max="25" width="13.140625" style="2" customWidth="1"/>
    <col min="26" max="28" width="11.42578125" style="2"/>
    <col min="29" max="29" width="14.5703125" style="2" customWidth="1"/>
    <col min="30" max="30" width="13.140625" style="2" customWidth="1"/>
    <col min="31" max="31" width="11.42578125" style="2"/>
    <col min="32" max="32" width="16.85546875" style="2" customWidth="1"/>
    <col min="33" max="34" width="11.42578125" style="2"/>
    <col min="35" max="35" width="16.42578125" style="2" customWidth="1"/>
    <col min="36" max="36" width="9.5703125" style="2" customWidth="1"/>
    <col min="37" max="37" width="8.85546875" style="2" customWidth="1"/>
    <col min="38" max="38" width="15.7109375" style="2" bestFit="1" customWidth="1"/>
    <col min="39" max="40" width="8.85546875" style="2" customWidth="1"/>
    <col min="41" max="41" width="13.85546875" style="2" bestFit="1" customWidth="1"/>
    <col min="42" max="42" width="12.7109375" style="2" customWidth="1"/>
    <col min="43" max="43" width="10.28515625" style="2" customWidth="1"/>
    <col min="44" max="44" width="16.28515625" style="56" customWidth="1"/>
    <col min="45" max="45" width="5.85546875" style="2" customWidth="1"/>
    <col min="46" max="46" width="11.42578125" style="2"/>
    <col min="47" max="48" width="12.28515625" style="2" bestFit="1" customWidth="1"/>
    <col min="49" max="16384" width="11.42578125" style="2"/>
  </cols>
  <sheetData>
    <row r="1" spans="1:46" x14ac:dyDescent="0.2">
      <c r="A1" s="1380" t="s">
        <v>485</v>
      </c>
      <c r="B1" s="1381"/>
      <c r="C1" s="1381"/>
      <c r="D1" s="1381"/>
      <c r="E1" s="1381"/>
      <c r="F1" s="1381"/>
      <c r="G1" s="1381"/>
      <c r="H1" s="1381"/>
      <c r="I1" s="1381"/>
      <c r="J1" s="1381"/>
      <c r="K1" s="1381"/>
      <c r="L1" s="1381"/>
      <c r="M1" s="1381"/>
      <c r="N1" s="1381"/>
      <c r="O1" s="1381"/>
      <c r="P1" s="1381"/>
      <c r="Q1" s="1382"/>
      <c r="R1" s="1383" t="s">
        <v>0</v>
      </c>
      <c r="S1" s="1384"/>
      <c r="T1" s="1384"/>
      <c r="U1" s="1384"/>
      <c r="V1" s="1384"/>
      <c r="W1" s="1384"/>
      <c r="X1" s="1384"/>
      <c r="Y1" s="1384"/>
      <c r="Z1" s="1384"/>
      <c r="AA1" s="1384"/>
      <c r="AB1" s="1384"/>
      <c r="AC1" s="1384"/>
      <c r="AD1" s="1384"/>
      <c r="AE1" s="1384"/>
      <c r="AF1" s="1384"/>
      <c r="AG1" s="1384"/>
      <c r="AH1" s="1384"/>
      <c r="AI1" s="1384"/>
      <c r="AJ1" s="1384"/>
      <c r="AK1" s="1384"/>
      <c r="AL1" s="1384"/>
      <c r="AM1" s="1384"/>
      <c r="AN1" s="1384"/>
      <c r="AO1" s="1384"/>
      <c r="AP1" s="1384"/>
      <c r="AQ1" s="1384"/>
      <c r="AR1" s="1384"/>
      <c r="AS1" s="1384"/>
    </row>
    <row r="2" spans="1:46" x14ac:dyDescent="0.2">
      <c r="A2" s="1385" t="s">
        <v>34</v>
      </c>
      <c r="B2" s="1386"/>
      <c r="C2" s="1386"/>
      <c r="D2" s="1386"/>
      <c r="E2" s="1386"/>
      <c r="F2" s="1386"/>
      <c r="G2" s="1386"/>
      <c r="H2" s="1386"/>
      <c r="I2" s="1386"/>
      <c r="J2" s="1386"/>
      <c r="K2" s="1386"/>
      <c r="L2" s="1386"/>
      <c r="M2" s="1386"/>
      <c r="N2" s="1386"/>
      <c r="O2" s="1386"/>
      <c r="P2" s="1386"/>
      <c r="Q2" s="1387"/>
      <c r="R2" s="1385" t="s">
        <v>1</v>
      </c>
      <c r="S2" s="1386"/>
      <c r="T2" s="1386"/>
      <c r="U2" s="1386"/>
      <c r="V2" s="1386"/>
      <c r="W2" s="1386"/>
      <c r="X2" s="1386"/>
      <c r="Y2" s="1386"/>
      <c r="Z2" s="1386"/>
      <c r="AA2" s="1386"/>
      <c r="AB2" s="1386"/>
      <c r="AC2" s="1386"/>
      <c r="AD2" s="1386"/>
      <c r="AE2" s="1386"/>
      <c r="AF2" s="1386"/>
      <c r="AG2" s="1386"/>
      <c r="AH2" s="1386"/>
      <c r="AI2" s="1386"/>
      <c r="AJ2" s="1386"/>
      <c r="AK2" s="1386"/>
      <c r="AL2" s="1386"/>
      <c r="AM2" s="1386"/>
      <c r="AN2" s="1386"/>
      <c r="AO2" s="1386"/>
      <c r="AP2" s="1386"/>
      <c r="AQ2" s="1386"/>
      <c r="AR2" s="1386"/>
      <c r="AS2" s="1386"/>
    </row>
    <row r="3" spans="1:46" ht="33.75" x14ac:dyDescent="0.2">
      <c r="A3" s="1388" t="s">
        <v>2</v>
      </c>
      <c r="B3" s="1378" t="s">
        <v>33</v>
      </c>
      <c r="C3" s="1388" t="s">
        <v>3</v>
      </c>
      <c r="D3" s="1378" t="s">
        <v>80</v>
      </c>
      <c r="E3" s="1390" t="s">
        <v>4</v>
      </c>
      <c r="F3" s="1390"/>
      <c r="G3" s="1391" t="s">
        <v>27</v>
      </c>
      <c r="H3" s="1392"/>
      <c r="I3" s="1392"/>
      <c r="J3" s="1393"/>
      <c r="K3" s="1394" t="s">
        <v>5</v>
      </c>
      <c r="L3" s="1391" t="s">
        <v>6</v>
      </c>
      <c r="M3" s="1392"/>
      <c r="N3" s="1392"/>
      <c r="O3" s="1392"/>
      <c r="P3" s="1393"/>
      <c r="Q3" s="1394" t="s">
        <v>7</v>
      </c>
      <c r="R3" s="1394" t="s">
        <v>8</v>
      </c>
      <c r="S3" s="1394" t="s">
        <v>9</v>
      </c>
      <c r="T3" s="1378" t="s">
        <v>10</v>
      </c>
      <c r="U3" s="1395" t="s">
        <v>53</v>
      </c>
      <c r="V3" s="1395" t="s">
        <v>32</v>
      </c>
      <c r="W3" s="1395" t="s">
        <v>54</v>
      </c>
      <c r="X3" s="1397" t="s">
        <v>55</v>
      </c>
      <c r="Y3" s="1378" t="s">
        <v>11</v>
      </c>
      <c r="Z3" s="1378" t="s">
        <v>12</v>
      </c>
      <c r="AA3" s="61" t="s">
        <v>13</v>
      </c>
      <c r="AB3" s="4" t="s">
        <v>28</v>
      </c>
      <c r="AC3" s="1392" t="s">
        <v>14</v>
      </c>
      <c r="AD3" s="1392"/>
      <c r="AE3" s="1392"/>
      <c r="AF3" s="1392"/>
      <c r="AG3" s="1392"/>
      <c r="AH3" s="1392"/>
      <c r="AI3" s="1392"/>
      <c r="AJ3" s="1392"/>
      <c r="AK3" s="1392"/>
      <c r="AL3" s="1392"/>
      <c r="AM3" s="1392"/>
      <c r="AN3" s="1392"/>
      <c r="AO3" s="1392"/>
      <c r="AP3" s="1392"/>
      <c r="AQ3" s="1393"/>
      <c r="AR3" s="1391" t="s">
        <v>15</v>
      </c>
      <c r="AS3" s="1393"/>
    </row>
    <row r="4" spans="1:46" ht="22.5" x14ac:dyDescent="0.2">
      <c r="A4" s="1389"/>
      <c r="B4" s="1379"/>
      <c r="C4" s="1389"/>
      <c r="D4" s="1379"/>
      <c r="E4" s="412" t="s">
        <v>16</v>
      </c>
      <c r="F4" s="412" t="s">
        <v>17</v>
      </c>
      <c r="G4" s="412" t="s">
        <v>32</v>
      </c>
      <c r="H4" s="412" t="s">
        <v>18</v>
      </c>
      <c r="I4" s="61" t="s">
        <v>19</v>
      </c>
      <c r="J4" s="412" t="s">
        <v>20</v>
      </c>
      <c r="K4" s="1394"/>
      <c r="L4" s="412" t="s">
        <v>21</v>
      </c>
      <c r="M4" s="412" t="s">
        <v>32</v>
      </c>
      <c r="N4" s="61" t="s">
        <v>43</v>
      </c>
      <c r="O4" s="412" t="s">
        <v>19</v>
      </c>
      <c r="P4" s="412" t="s">
        <v>22</v>
      </c>
      <c r="Q4" s="1394"/>
      <c r="R4" s="1394"/>
      <c r="S4" s="1394"/>
      <c r="T4" s="1379"/>
      <c r="U4" s="1396"/>
      <c r="V4" s="1396"/>
      <c r="W4" s="1396"/>
      <c r="X4" s="1397"/>
      <c r="Y4" s="1379"/>
      <c r="Z4" s="1379"/>
      <c r="AA4" s="412"/>
      <c r="AB4" s="412"/>
      <c r="AC4" s="412" t="s">
        <v>23</v>
      </c>
      <c r="AD4" s="412" t="s">
        <v>19</v>
      </c>
      <c r="AE4" s="3" t="s">
        <v>26</v>
      </c>
      <c r="AF4" s="412" t="s">
        <v>24</v>
      </c>
      <c r="AG4" s="412" t="s">
        <v>19</v>
      </c>
      <c r="AH4" s="3" t="s">
        <v>26</v>
      </c>
      <c r="AI4" s="412" t="s">
        <v>24</v>
      </c>
      <c r="AJ4" s="412" t="s">
        <v>19</v>
      </c>
      <c r="AK4" s="3" t="s">
        <v>26</v>
      </c>
      <c r="AL4" s="412" t="s">
        <v>24</v>
      </c>
      <c r="AM4" s="412" t="s">
        <v>19</v>
      </c>
      <c r="AN4" s="3" t="s">
        <v>26</v>
      </c>
      <c r="AO4" s="412" t="s">
        <v>25</v>
      </c>
      <c r="AP4" s="412" t="s">
        <v>19</v>
      </c>
      <c r="AQ4" s="3" t="s">
        <v>26</v>
      </c>
      <c r="AR4" s="53" t="s">
        <v>29</v>
      </c>
      <c r="AS4" s="412"/>
      <c r="AT4" s="2" t="s">
        <v>31</v>
      </c>
    </row>
    <row r="5" spans="1:46" ht="71.25" customHeight="1" x14ac:dyDescent="0.2">
      <c r="A5" s="416" t="s">
        <v>493</v>
      </c>
      <c r="B5" s="413" t="s">
        <v>486</v>
      </c>
      <c r="C5" s="1" t="s">
        <v>487</v>
      </c>
      <c r="D5" s="404" t="s">
        <v>488</v>
      </c>
      <c r="E5" s="404" t="s">
        <v>489</v>
      </c>
      <c r="F5" s="417" t="s">
        <v>490</v>
      </c>
      <c r="G5" s="408" t="s">
        <v>177</v>
      </c>
      <c r="H5" s="408" t="s">
        <v>491</v>
      </c>
      <c r="I5" s="407">
        <v>41772</v>
      </c>
      <c r="J5" s="409">
        <v>124955843</v>
      </c>
      <c r="K5" s="407">
        <v>41837</v>
      </c>
      <c r="L5" s="63" t="s">
        <v>492</v>
      </c>
      <c r="M5" s="406" t="s">
        <v>177</v>
      </c>
      <c r="N5" s="406">
        <v>10006</v>
      </c>
      <c r="O5" s="407">
        <v>41837</v>
      </c>
      <c r="P5" s="7">
        <v>124955843</v>
      </c>
      <c r="Q5" s="407"/>
      <c r="R5" s="407">
        <v>41870</v>
      </c>
      <c r="S5" s="405">
        <v>2</v>
      </c>
      <c r="T5" s="409">
        <v>124955843</v>
      </c>
      <c r="U5" s="410"/>
      <c r="V5" s="410"/>
      <c r="W5" s="410"/>
      <c r="X5" s="410"/>
      <c r="Y5" s="8"/>
      <c r="Z5" s="8"/>
      <c r="AA5" s="1" t="s">
        <v>269</v>
      </c>
      <c r="AB5" s="1" t="s">
        <v>30</v>
      </c>
      <c r="AC5" s="10">
        <v>124955843</v>
      </c>
      <c r="AD5" s="405">
        <v>0</v>
      </c>
      <c r="AE5" s="405">
        <v>0</v>
      </c>
      <c r="AF5" s="405">
        <v>0</v>
      </c>
      <c r="AG5" s="404">
        <v>0</v>
      </c>
      <c r="AH5" s="404">
        <v>0</v>
      </c>
      <c r="AI5" s="404">
        <v>0</v>
      </c>
      <c r="AJ5" s="404">
        <v>0</v>
      </c>
      <c r="AK5" s="404">
        <v>0</v>
      </c>
      <c r="AL5" s="404"/>
      <c r="AM5" s="404"/>
      <c r="AN5" s="404"/>
      <c r="AO5" s="20"/>
      <c r="AP5" s="60"/>
      <c r="AQ5" s="62"/>
      <c r="AR5" s="10"/>
      <c r="AS5" s="9"/>
      <c r="AT5" s="21"/>
    </row>
    <row r="6" spans="1:46" ht="3" customHeight="1" x14ac:dyDescent="0.2">
      <c r="A6" s="35"/>
      <c r="B6" s="35"/>
      <c r="C6" s="36"/>
      <c r="D6" s="35"/>
      <c r="E6" s="35"/>
      <c r="F6" s="37"/>
      <c r="G6" s="37"/>
      <c r="H6" s="38"/>
      <c r="I6" s="39"/>
      <c r="J6" s="40"/>
      <c r="K6" s="39"/>
      <c r="L6" s="41"/>
      <c r="M6" s="41"/>
      <c r="N6" s="41"/>
      <c r="O6" s="39"/>
      <c r="P6" s="42"/>
      <c r="Q6" s="39"/>
      <c r="R6" s="39"/>
      <c r="S6" s="37"/>
      <c r="T6" s="40"/>
      <c r="U6" s="43"/>
      <c r="V6" s="43"/>
      <c r="W6" s="43"/>
      <c r="X6" s="43"/>
      <c r="Y6" s="44"/>
      <c r="Z6" s="45"/>
      <c r="AA6" s="46"/>
      <c r="AB6" s="47"/>
      <c r="AC6" s="48"/>
      <c r="AD6" s="37"/>
      <c r="AE6" s="37"/>
      <c r="AF6" s="37"/>
      <c r="AG6" s="35"/>
      <c r="AH6" s="35"/>
      <c r="AI6" s="35"/>
      <c r="AJ6" s="35"/>
      <c r="AK6" s="35"/>
      <c r="AL6" s="35"/>
      <c r="AM6" s="35"/>
      <c r="AN6" s="35"/>
      <c r="AO6" s="49"/>
      <c r="AP6" s="50"/>
      <c r="AQ6" s="51"/>
      <c r="AR6" s="55"/>
      <c r="AS6" s="52"/>
      <c r="AT6" s="21"/>
    </row>
    <row r="7" spans="1:46" x14ac:dyDescent="0.2">
      <c r="A7" s="448"/>
      <c r="B7" s="6"/>
      <c r="C7" s="6"/>
      <c r="D7" s="1"/>
      <c r="E7" s="6"/>
      <c r="F7" s="6"/>
      <c r="G7" s="6"/>
      <c r="H7" s="6"/>
      <c r="I7" s="61"/>
      <c r="J7" s="11"/>
      <c r="K7" s="6"/>
      <c r="L7" s="6"/>
      <c r="M7" s="6"/>
      <c r="N7" s="402"/>
      <c r="O7" s="6"/>
      <c r="P7" s="11"/>
      <c r="Q7" s="6"/>
      <c r="R7" s="6"/>
      <c r="S7" s="412"/>
      <c r="T7" s="6"/>
      <c r="U7" s="64"/>
      <c r="V7" s="64"/>
      <c r="W7" s="64"/>
      <c r="X7" s="64"/>
      <c r="Y7" s="6"/>
      <c r="Z7" s="6"/>
      <c r="AA7" s="6"/>
      <c r="AB7" s="6"/>
      <c r="AC7" s="6"/>
      <c r="AD7" s="6"/>
      <c r="AE7" s="6"/>
      <c r="AF7" s="6"/>
      <c r="AG7" s="6"/>
      <c r="AH7" s="6"/>
      <c r="AI7" s="6"/>
      <c r="AJ7" s="6"/>
      <c r="AK7" s="6"/>
      <c r="AL7" s="6"/>
      <c r="AM7" s="6"/>
      <c r="AN7" s="6"/>
      <c r="AO7" s="6"/>
      <c r="AP7" s="6"/>
      <c r="AQ7" s="6"/>
      <c r="AR7" s="11"/>
      <c r="AS7" s="6"/>
    </row>
    <row r="8" spans="1:46" x14ac:dyDescent="0.2">
      <c r="A8" s="6"/>
      <c r="B8" s="6"/>
      <c r="C8" s="6"/>
      <c r="D8" s="6"/>
      <c r="E8" s="6"/>
      <c r="F8" s="6"/>
      <c r="G8" s="6"/>
      <c r="H8" s="6"/>
      <c r="I8" s="61"/>
      <c r="J8" s="11"/>
      <c r="K8" s="6"/>
      <c r="L8" s="6"/>
      <c r="M8" s="6"/>
      <c r="N8" s="402"/>
      <c r="O8" s="6"/>
      <c r="P8" s="11"/>
      <c r="Q8" s="6"/>
      <c r="R8" s="6"/>
      <c r="S8" s="412"/>
      <c r="T8" s="6"/>
      <c r="U8" s="64"/>
      <c r="V8" s="64"/>
      <c r="W8" s="64"/>
      <c r="X8" s="64"/>
      <c r="Y8" s="6"/>
      <c r="Z8" s="6"/>
      <c r="AA8" s="6"/>
      <c r="AB8" s="6"/>
      <c r="AC8" s="6"/>
      <c r="AD8" s="6"/>
      <c r="AE8" s="6"/>
      <c r="AF8" s="6"/>
      <c r="AG8" s="6"/>
      <c r="AH8" s="6"/>
      <c r="AI8" s="6"/>
      <c r="AJ8" s="6"/>
      <c r="AK8" s="6"/>
      <c r="AL8" s="6"/>
      <c r="AM8" s="6"/>
      <c r="AN8" s="6"/>
      <c r="AO8" s="6"/>
      <c r="AP8" s="6"/>
      <c r="AQ8" s="6"/>
      <c r="AR8" s="11"/>
      <c r="AS8" s="6"/>
    </row>
    <row r="9" spans="1:46" x14ac:dyDescent="0.2">
      <c r="A9" s="6"/>
      <c r="B9" s="6"/>
      <c r="C9" s="6"/>
      <c r="D9" s="6"/>
      <c r="E9" s="6"/>
      <c r="F9" s="6"/>
      <c r="G9" s="6"/>
      <c r="H9" s="6"/>
      <c r="I9" s="61"/>
      <c r="J9" s="11"/>
      <c r="K9" s="6"/>
      <c r="L9" s="6"/>
      <c r="M9" s="6"/>
      <c r="N9" s="402"/>
      <c r="O9" s="6"/>
      <c r="P9" s="11"/>
      <c r="Q9" s="6"/>
      <c r="R9" s="6"/>
      <c r="S9" s="412"/>
      <c r="T9" s="6"/>
      <c r="U9" s="64"/>
      <c r="V9" s="64"/>
      <c r="W9" s="64"/>
      <c r="X9" s="64"/>
      <c r="Y9" s="6"/>
      <c r="Z9" s="6"/>
      <c r="AA9" s="6"/>
      <c r="AB9" s="6"/>
      <c r="AC9" s="6"/>
      <c r="AD9" s="6"/>
      <c r="AE9" s="6"/>
      <c r="AF9" s="6"/>
      <c r="AG9" s="6"/>
      <c r="AH9" s="6"/>
      <c r="AI9" s="6"/>
      <c r="AJ9" s="6"/>
      <c r="AK9" s="6"/>
      <c r="AL9" s="6"/>
      <c r="AM9" s="6"/>
      <c r="AN9" s="6"/>
      <c r="AO9" s="6"/>
      <c r="AP9" s="6"/>
      <c r="AQ9" s="6"/>
      <c r="AR9" s="11"/>
      <c r="AS9" s="6"/>
    </row>
    <row r="10" spans="1:46" x14ac:dyDescent="0.2">
      <c r="A10" s="6"/>
      <c r="B10" s="6"/>
      <c r="C10" s="6"/>
      <c r="D10" s="6"/>
      <c r="E10" s="6"/>
      <c r="F10" s="6"/>
      <c r="G10" s="6"/>
      <c r="H10" s="6"/>
      <c r="I10" s="61"/>
      <c r="J10" s="11"/>
      <c r="K10" s="6"/>
      <c r="L10" s="6"/>
      <c r="M10" s="6"/>
      <c r="N10" s="402"/>
      <c r="O10" s="6"/>
      <c r="P10" s="11"/>
      <c r="Q10" s="6"/>
      <c r="R10" s="6"/>
      <c r="S10" s="412"/>
      <c r="T10" s="6"/>
      <c r="U10" s="64"/>
      <c r="V10" s="64"/>
      <c r="W10" s="64"/>
      <c r="X10" s="64"/>
      <c r="Y10" s="6"/>
      <c r="Z10" s="6"/>
      <c r="AA10" s="6"/>
      <c r="AB10" s="6"/>
      <c r="AC10" s="6"/>
      <c r="AD10" s="6"/>
      <c r="AE10" s="6"/>
      <c r="AF10" s="6"/>
      <c r="AG10" s="6"/>
      <c r="AH10" s="6"/>
      <c r="AI10" s="6"/>
      <c r="AJ10" s="6"/>
      <c r="AK10" s="6"/>
      <c r="AL10" s="6"/>
      <c r="AM10" s="6"/>
      <c r="AN10" s="6"/>
      <c r="AO10" s="6"/>
      <c r="AP10" s="6"/>
      <c r="AQ10" s="6"/>
      <c r="AR10" s="11"/>
      <c r="AS10" s="6"/>
    </row>
    <row r="11" spans="1:46" x14ac:dyDescent="0.2">
      <c r="A11" s="6"/>
      <c r="B11" s="6"/>
      <c r="C11" s="6"/>
      <c r="D11" s="6"/>
      <c r="E11" s="6"/>
      <c r="F11" s="6"/>
      <c r="G11" s="6"/>
      <c r="H11" s="6"/>
      <c r="I11" s="61"/>
      <c r="J11" s="11"/>
      <c r="K11" s="6"/>
      <c r="L11" s="6"/>
      <c r="M11" s="6"/>
      <c r="N11" s="402"/>
      <c r="O11" s="6"/>
      <c r="P11" s="11"/>
      <c r="Q11" s="6"/>
      <c r="R11" s="6"/>
      <c r="S11" s="412"/>
      <c r="T11" s="6"/>
      <c r="U11" s="64"/>
      <c r="V11" s="64"/>
      <c r="W11" s="64"/>
      <c r="X11" s="64"/>
      <c r="Y11" s="6"/>
      <c r="Z11" s="6"/>
      <c r="AA11" s="6"/>
      <c r="AB11" s="6"/>
      <c r="AC11" s="6"/>
      <c r="AD11" s="6"/>
      <c r="AE11" s="6"/>
      <c r="AF11" s="6"/>
      <c r="AG11" s="6"/>
      <c r="AH11" s="6"/>
      <c r="AI11" s="6"/>
      <c r="AJ11" s="6"/>
      <c r="AK11" s="6"/>
      <c r="AL11" s="6"/>
      <c r="AM11" s="6"/>
      <c r="AN11" s="6"/>
      <c r="AO11" s="6"/>
      <c r="AP11" s="6"/>
      <c r="AQ11" s="6"/>
      <c r="AR11" s="11"/>
      <c r="AS11" s="6"/>
    </row>
    <row r="12" spans="1:46" x14ac:dyDescent="0.2">
      <c r="A12" s="6"/>
      <c r="B12" s="6"/>
      <c r="C12" s="6"/>
      <c r="D12" s="6"/>
      <c r="E12" s="6"/>
      <c r="F12" s="6"/>
      <c r="G12" s="6"/>
      <c r="H12" s="6"/>
      <c r="I12" s="61"/>
      <c r="J12" s="11"/>
      <c r="K12" s="6"/>
      <c r="L12" s="6"/>
      <c r="M12" s="6"/>
      <c r="N12" s="402"/>
      <c r="O12" s="6"/>
      <c r="P12" s="11"/>
      <c r="Q12" s="6"/>
      <c r="R12" s="6"/>
      <c r="S12" s="412"/>
      <c r="T12" s="6"/>
      <c r="U12" s="64"/>
      <c r="V12" s="64"/>
      <c r="W12" s="64"/>
      <c r="X12" s="64"/>
      <c r="Y12" s="6"/>
      <c r="Z12" s="6"/>
      <c r="AA12" s="6"/>
      <c r="AB12" s="6"/>
      <c r="AC12" s="6"/>
      <c r="AD12" s="6"/>
      <c r="AE12" s="6"/>
      <c r="AF12" s="6"/>
      <c r="AG12" s="6"/>
      <c r="AH12" s="6"/>
      <c r="AI12" s="6"/>
      <c r="AJ12" s="6"/>
      <c r="AK12" s="6"/>
      <c r="AL12" s="6"/>
      <c r="AM12" s="6"/>
      <c r="AN12" s="6"/>
      <c r="AO12" s="6"/>
      <c r="AP12" s="6"/>
      <c r="AQ12" s="6"/>
      <c r="AR12" s="11"/>
      <c r="AS12" s="6"/>
    </row>
    <row r="13" spans="1:46" x14ac:dyDescent="0.2">
      <c r="A13" s="6"/>
      <c r="B13" s="6"/>
      <c r="C13" s="6"/>
      <c r="D13" s="6"/>
      <c r="E13" s="6"/>
      <c r="F13" s="6"/>
      <c r="G13" s="6"/>
      <c r="H13" s="6"/>
      <c r="I13" s="61"/>
      <c r="J13" s="11"/>
      <c r="K13" s="6"/>
      <c r="L13" s="6"/>
      <c r="M13" s="6"/>
      <c r="N13" s="402"/>
      <c r="O13" s="6"/>
      <c r="P13" s="11"/>
      <c r="Q13" s="6"/>
      <c r="R13" s="6"/>
      <c r="S13" s="412"/>
      <c r="T13" s="6"/>
      <c r="U13" s="64"/>
      <c r="V13" s="64"/>
      <c r="W13" s="64"/>
      <c r="X13" s="64"/>
      <c r="Y13" s="6"/>
      <c r="Z13" s="6"/>
      <c r="AA13" s="6"/>
      <c r="AB13" s="6"/>
      <c r="AC13" s="6"/>
      <c r="AD13" s="6"/>
      <c r="AE13" s="6"/>
      <c r="AF13" s="6"/>
      <c r="AG13" s="6"/>
      <c r="AH13" s="6"/>
      <c r="AI13" s="6"/>
      <c r="AJ13" s="6"/>
      <c r="AK13" s="6"/>
      <c r="AL13" s="6"/>
      <c r="AM13" s="6"/>
      <c r="AN13" s="6"/>
      <c r="AO13" s="6"/>
      <c r="AP13" s="6"/>
      <c r="AQ13" s="6"/>
      <c r="AR13" s="11"/>
      <c r="AS13" s="6"/>
    </row>
    <row r="14" spans="1:46" x14ac:dyDescent="0.2">
      <c r="A14" s="6"/>
      <c r="B14" s="6"/>
      <c r="C14" s="6"/>
      <c r="D14" s="6"/>
      <c r="E14" s="6"/>
      <c r="F14" s="6"/>
      <c r="G14" s="6"/>
      <c r="H14" s="6"/>
      <c r="I14" s="61"/>
      <c r="J14" s="11"/>
      <c r="K14" s="6"/>
      <c r="L14" s="6"/>
      <c r="M14" s="6"/>
      <c r="N14" s="402"/>
      <c r="O14" s="6"/>
      <c r="P14" s="11"/>
      <c r="Q14" s="6"/>
      <c r="R14" s="6"/>
      <c r="S14" s="412"/>
      <c r="T14" s="6"/>
      <c r="U14" s="64"/>
      <c r="V14" s="64"/>
      <c r="W14" s="64"/>
      <c r="X14" s="64"/>
      <c r="Y14" s="6"/>
      <c r="Z14" s="6"/>
      <c r="AA14" s="6"/>
      <c r="AB14" s="6"/>
      <c r="AC14" s="6"/>
      <c r="AD14" s="6"/>
      <c r="AE14" s="6"/>
      <c r="AF14" s="6"/>
      <c r="AG14" s="6"/>
      <c r="AH14" s="6"/>
      <c r="AI14" s="6"/>
      <c r="AJ14" s="6"/>
      <c r="AK14" s="6"/>
      <c r="AL14" s="6"/>
      <c r="AM14" s="6"/>
      <c r="AN14" s="6"/>
      <c r="AO14" s="6"/>
      <c r="AP14" s="6"/>
      <c r="AQ14" s="6"/>
      <c r="AR14" s="11"/>
      <c r="AS14" s="6"/>
    </row>
    <row r="15" spans="1:46" x14ac:dyDescent="0.2">
      <c r="A15" s="6"/>
      <c r="B15" s="6"/>
      <c r="C15" s="6"/>
      <c r="D15" s="6"/>
      <c r="E15" s="6"/>
      <c r="F15" s="6"/>
      <c r="G15" s="6"/>
      <c r="H15" s="6"/>
      <c r="I15" s="61"/>
      <c r="J15" s="6"/>
      <c r="K15" s="6"/>
      <c r="L15" s="6"/>
      <c r="M15" s="6"/>
      <c r="N15" s="402"/>
      <c r="O15" s="6"/>
      <c r="P15" s="11"/>
      <c r="Q15" s="6"/>
      <c r="R15" s="6"/>
      <c r="S15" s="412"/>
      <c r="T15" s="6"/>
      <c r="U15" s="64"/>
      <c r="V15" s="64"/>
      <c r="W15" s="64"/>
      <c r="X15" s="64"/>
      <c r="Y15" s="6"/>
      <c r="Z15" s="6"/>
      <c r="AA15" s="6"/>
      <c r="AB15" s="6"/>
      <c r="AC15" s="6"/>
      <c r="AD15" s="6"/>
      <c r="AE15" s="6"/>
      <c r="AF15" s="6"/>
      <c r="AG15" s="6"/>
      <c r="AH15" s="6"/>
      <c r="AI15" s="6"/>
      <c r="AJ15" s="6"/>
      <c r="AK15" s="6"/>
      <c r="AL15" s="6"/>
      <c r="AM15" s="6"/>
      <c r="AN15" s="6"/>
      <c r="AO15" s="6"/>
      <c r="AP15" s="6"/>
      <c r="AQ15" s="6"/>
      <c r="AR15" s="11"/>
      <c r="AS15" s="6"/>
    </row>
    <row r="16" spans="1:46" x14ac:dyDescent="0.2">
      <c r="A16" s="6"/>
      <c r="B16" s="6"/>
      <c r="C16" s="6"/>
      <c r="D16" s="6"/>
      <c r="E16" s="6"/>
      <c r="F16" s="6"/>
      <c r="G16" s="6"/>
      <c r="H16" s="6"/>
      <c r="I16" s="61"/>
      <c r="J16" s="6"/>
      <c r="K16" s="6"/>
      <c r="L16" s="6"/>
      <c r="M16" s="6"/>
      <c r="N16" s="402"/>
      <c r="O16" s="6"/>
      <c r="P16" s="11"/>
      <c r="Q16" s="6"/>
      <c r="R16" s="6"/>
      <c r="S16" s="412"/>
      <c r="T16" s="6"/>
      <c r="U16" s="64"/>
      <c r="V16" s="64"/>
      <c r="W16" s="64"/>
      <c r="X16" s="64"/>
      <c r="Y16" s="6"/>
      <c r="Z16" s="6"/>
      <c r="AA16" s="6"/>
      <c r="AB16" s="6"/>
      <c r="AC16" s="6"/>
      <c r="AD16" s="6"/>
      <c r="AE16" s="6"/>
      <c r="AF16" s="6"/>
      <c r="AG16" s="6"/>
      <c r="AH16" s="6"/>
      <c r="AI16" s="6"/>
      <c r="AJ16" s="6"/>
      <c r="AK16" s="6"/>
      <c r="AL16" s="6"/>
      <c r="AM16" s="6"/>
      <c r="AN16" s="6"/>
      <c r="AO16" s="6"/>
      <c r="AP16" s="6"/>
      <c r="AQ16" s="6"/>
      <c r="AR16" s="11"/>
      <c r="AS16" s="6"/>
    </row>
    <row r="17" spans="1:45" x14ac:dyDescent="0.2">
      <c r="A17" s="6"/>
      <c r="B17" s="6"/>
      <c r="C17" s="6"/>
      <c r="D17" s="6"/>
      <c r="E17" s="6"/>
      <c r="F17" s="6"/>
      <c r="G17" s="6"/>
      <c r="H17" s="6"/>
      <c r="I17" s="61"/>
      <c r="J17" s="6"/>
      <c r="K17" s="6"/>
      <c r="L17" s="6"/>
      <c r="M17" s="6"/>
      <c r="N17" s="402"/>
      <c r="O17" s="6"/>
      <c r="P17" s="11"/>
      <c r="Q17" s="6"/>
      <c r="R17" s="6"/>
      <c r="S17" s="412"/>
      <c r="T17" s="6"/>
      <c r="U17" s="64"/>
      <c r="V17" s="64"/>
      <c r="W17" s="64"/>
      <c r="X17" s="64"/>
      <c r="Y17" s="6"/>
      <c r="Z17" s="6"/>
      <c r="AA17" s="6"/>
      <c r="AB17" s="6"/>
      <c r="AC17" s="6"/>
      <c r="AD17" s="6"/>
      <c r="AE17" s="6"/>
      <c r="AF17" s="6"/>
      <c r="AG17" s="6"/>
      <c r="AH17" s="6"/>
      <c r="AI17" s="6"/>
      <c r="AJ17" s="6"/>
      <c r="AK17" s="6"/>
      <c r="AL17" s="6"/>
      <c r="AM17" s="6"/>
      <c r="AN17" s="6"/>
      <c r="AO17" s="6"/>
      <c r="AP17" s="6"/>
      <c r="AQ17" s="6"/>
      <c r="AR17" s="11"/>
      <c r="AS17" s="6"/>
    </row>
    <row r="18" spans="1:45" x14ac:dyDescent="0.2">
      <c r="A18" s="6"/>
      <c r="B18" s="6"/>
      <c r="C18" s="6"/>
      <c r="D18" s="6"/>
      <c r="E18" s="6"/>
      <c r="F18" s="6"/>
      <c r="G18" s="6"/>
      <c r="H18" s="6"/>
      <c r="I18" s="61"/>
      <c r="J18" s="6"/>
      <c r="K18" s="6"/>
      <c r="L18" s="6"/>
      <c r="M18" s="6"/>
      <c r="N18" s="402"/>
      <c r="O18" s="6"/>
      <c r="P18" s="11"/>
      <c r="Q18" s="6"/>
      <c r="R18" s="6"/>
      <c r="S18" s="412"/>
      <c r="T18" s="6"/>
      <c r="U18" s="64"/>
      <c r="V18" s="64"/>
      <c r="W18" s="64"/>
      <c r="X18" s="64"/>
      <c r="Y18" s="6"/>
      <c r="Z18" s="6"/>
      <c r="AA18" s="6"/>
      <c r="AB18" s="6"/>
      <c r="AC18" s="6"/>
      <c r="AD18" s="6"/>
      <c r="AE18" s="6"/>
      <c r="AF18" s="6"/>
      <c r="AG18" s="6"/>
      <c r="AH18" s="6"/>
      <c r="AI18" s="6"/>
      <c r="AJ18" s="6"/>
      <c r="AK18" s="6"/>
      <c r="AL18" s="6"/>
      <c r="AM18" s="6"/>
      <c r="AN18" s="6"/>
      <c r="AO18" s="6"/>
      <c r="AP18" s="6"/>
      <c r="AQ18" s="6"/>
      <c r="AR18" s="11"/>
      <c r="AS18" s="6"/>
    </row>
    <row r="19" spans="1:45" x14ac:dyDescent="0.2">
      <c r="A19" s="6"/>
      <c r="B19" s="6"/>
      <c r="C19" s="6"/>
      <c r="D19" s="6"/>
      <c r="E19" s="6"/>
      <c r="F19" s="6"/>
      <c r="G19" s="6"/>
      <c r="H19" s="6"/>
      <c r="I19" s="61"/>
      <c r="J19" s="6"/>
      <c r="K19" s="6"/>
      <c r="L19" s="6"/>
      <c r="M19" s="6"/>
      <c r="N19" s="402"/>
      <c r="O19" s="6"/>
      <c r="P19" s="11"/>
      <c r="Q19" s="6"/>
      <c r="R19" s="6"/>
      <c r="S19" s="412"/>
      <c r="T19" s="6"/>
      <c r="U19" s="64"/>
      <c r="V19" s="64"/>
      <c r="W19" s="64"/>
      <c r="X19" s="64"/>
      <c r="Y19" s="6"/>
      <c r="Z19" s="6"/>
      <c r="AA19" s="6"/>
      <c r="AB19" s="6"/>
      <c r="AC19" s="6"/>
      <c r="AD19" s="6"/>
      <c r="AE19" s="6"/>
      <c r="AF19" s="6"/>
      <c r="AG19" s="6"/>
      <c r="AH19" s="6"/>
      <c r="AI19" s="6"/>
      <c r="AJ19" s="6"/>
      <c r="AK19" s="6"/>
      <c r="AL19" s="6"/>
      <c r="AM19" s="6"/>
      <c r="AN19" s="6"/>
      <c r="AO19" s="6"/>
      <c r="AP19" s="6"/>
      <c r="AQ19" s="6"/>
      <c r="AR19" s="11"/>
      <c r="AS19" s="6"/>
    </row>
    <row r="20" spans="1:45" x14ac:dyDescent="0.2">
      <c r="A20" s="6"/>
      <c r="B20" s="6"/>
      <c r="C20" s="6"/>
      <c r="D20" s="6"/>
      <c r="E20" s="6"/>
      <c r="F20" s="6"/>
      <c r="G20" s="6"/>
      <c r="H20" s="6"/>
      <c r="I20" s="61"/>
      <c r="J20" s="6"/>
      <c r="K20" s="6"/>
      <c r="L20" s="6"/>
      <c r="M20" s="6"/>
      <c r="N20" s="402"/>
      <c r="O20" s="6"/>
      <c r="P20" s="11"/>
      <c r="Q20" s="6"/>
      <c r="R20" s="6"/>
      <c r="S20" s="412"/>
      <c r="T20" s="6"/>
      <c r="U20" s="64"/>
      <c r="V20" s="64"/>
      <c r="W20" s="64"/>
      <c r="X20" s="64"/>
      <c r="Y20" s="6"/>
      <c r="Z20" s="6"/>
      <c r="AA20" s="6"/>
      <c r="AB20" s="6"/>
      <c r="AC20" s="6"/>
      <c r="AD20" s="6"/>
      <c r="AE20" s="6"/>
      <c r="AF20" s="6"/>
      <c r="AG20" s="6"/>
      <c r="AH20" s="6"/>
      <c r="AI20" s="6"/>
      <c r="AJ20" s="6"/>
      <c r="AK20" s="6"/>
      <c r="AL20" s="6"/>
      <c r="AM20" s="6"/>
      <c r="AN20" s="6"/>
      <c r="AO20" s="6"/>
      <c r="AP20" s="6"/>
      <c r="AQ20" s="6"/>
      <c r="AR20" s="11"/>
      <c r="AS20" s="6"/>
    </row>
    <row r="21" spans="1:45" x14ac:dyDescent="0.2">
      <c r="A21" s="6"/>
      <c r="B21" s="6"/>
      <c r="C21" s="6"/>
      <c r="D21" s="6"/>
      <c r="E21" s="6"/>
      <c r="F21" s="6"/>
      <c r="G21" s="6"/>
      <c r="H21" s="6"/>
      <c r="I21" s="61"/>
      <c r="J21" s="6"/>
      <c r="K21" s="6"/>
      <c r="L21" s="6"/>
      <c r="M21" s="6"/>
      <c r="N21" s="402"/>
      <c r="O21" s="6"/>
      <c r="P21" s="11"/>
      <c r="Q21" s="6"/>
      <c r="R21" s="6"/>
      <c r="S21" s="412"/>
      <c r="T21" s="6"/>
      <c r="U21" s="64"/>
      <c r="V21" s="64"/>
      <c r="W21" s="64"/>
      <c r="X21" s="64"/>
      <c r="Y21" s="6"/>
      <c r="Z21" s="6"/>
      <c r="AA21" s="6"/>
      <c r="AB21" s="6"/>
      <c r="AC21" s="6"/>
      <c r="AD21" s="6"/>
      <c r="AE21" s="6"/>
      <c r="AF21" s="6"/>
      <c r="AG21" s="6"/>
      <c r="AH21" s="6"/>
      <c r="AI21" s="6"/>
      <c r="AJ21" s="6"/>
      <c r="AK21" s="6"/>
      <c r="AL21" s="6"/>
      <c r="AM21" s="6"/>
      <c r="AN21" s="6"/>
      <c r="AO21" s="6"/>
      <c r="AP21" s="6"/>
      <c r="AQ21" s="6"/>
      <c r="AR21" s="11"/>
      <c r="AS21" s="6"/>
    </row>
    <row r="22" spans="1:45" x14ac:dyDescent="0.2">
      <c r="A22" s="6"/>
      <c r="B22" s="6"/>
      <c r="C22" s="6"/>
      <c r="D22" s="6"/>
      <c r="E22" s="6"/>
      <c r="F22" s="6"/>
      <c r="G22" s="6"/>
      <c r="H22" s="6"/>
      <c r="I22" s="61"/>
      <c r="J22" s="6"/>
      <c r="K22" s="6"/>
      <c r="L22" s="6"/>
      <c r="M22" s="6"/>
      <c r="N22" s="402"/>
      <c r="O22" s="6"/>
      <c r="P22" s="11"/>
      <c r="Q22" s="6"/>
      <c r="R22" s="6"/>
      <c r="S22" s="412"/>
      <c r="T22" s="6"/>
      <c r="U22" s="64"/>
      <c r="V22" s="64"/>
      <c r="W22" s="64"/>
      <c r="X22" s="64"/>
      <c r="Y22" s="6"/>
      <c r="Z22" s="6"/>
      <c r="AA22" s="6"/>
      <c r="AB22" s="6"/>
      <c r="AC22" s="6"/>
      <c r="AD22" s="6"/>
      <c r="AE22" s="6"/>
      <c r="AF22" s="6"/>
      <c r="AG22" s="6"/>
      <c r="AH22" s="6"/>
      <c r="AI22" s="6"/>
      <c r="AJ22" s="6"/>
      <c r="AK22" s="6"/>
      <c r="AL22" s="6"/>
      <c r="AM22" s="6"/>
      <c r="AN22" s="6"/>
      <c r="AO22" s="6"/>
      <c r="AP22" s="6"/>
      <c r="AQ22" s="6"/>
      <c r="AR22" s="11"/>
      <c r="AS22" s="6"/>
    </row>
    <row r="23" spans="1:45" x14ac:dyDescent="0.2">
      <c r="A23" s="6"/>
      <c r="B23" s="6"/>
      <c r="C23" s="6"/>
      <c r="D23" s="6"/>
      <c r="E23" s="6"/>
      <c r="F23" s="6"/>
      <c r="G23" s="6"/>
      <c r="H23" s="6"/>
      <c r="I23" s="61"/>
      <c r="J23" s="6"/>
      <c r="K23" s="6"/>
      <c r="L23" s="6"/>
      <c r="M23" s="6"/>
      <c r="N23" s="402"/>
      <c r="O23" s="6"/>
      <c r="P23" s="11"/>
      <c r="Q23" s="6"/>
      <c r="R23" s="6"/>
      <c r="S23" s="412"/>
      <c r="T23" s="6"/>
      <c r="U23" s="64"/>
      <c r="V23" s="64"/>
      <c r="W23" s="64"/>
      <c r="X23" s="64"/>
      <c r="Y23" s="6"/>
      <c r="Z23" s="6"/>
      <c r="AA23" s="6"/>
      <c r="AB23" s="6"/>
      <c r="AC23" s="6"/>
      <c r="AD23" s="6"/>
      <c r="AE23" s="6"/>
      <c r="AF23" s="6"/>
      <c r="AG23" s="6"/>
      <c r="AH23" s="6"/>
      <c r="AI23" s="6"/>
      <c r="AJ23" s="6"/>
      <c r="AK23" s="6"/>
      <c r="AL23" s="6"/>
      <c r="AM23" s="6"/>
      <c r="AN23" s="6"/>
      <c r="AO23" s="6"/>
      <c r="AP23" s="6"/>
      <c r="AQ23" s="6"/>
      <c r="AR23" s="11"/>
      <c r="AS23" s="6"/>
    </row>
    <row r="24" spans="1:45" x14ac:dyDescent="0.2">
      <c r="A24" s="6"/>
      <c r="B24" s="6"/>
      <c r="C24" s="6"/>
      <c r="D24" s="6"/>
      <c r="E24" s="6"/>
      <c r="F24" s="6"/>
      <c r="G24" s="6"/>
      <c r="H24" s="6"/>
      <c r="I24" s="61"/>
      <c r="J24" s="6"/>
      <c r="K24" s="6"/>
      <c r="L24" s="6"/>
      <c r="M24" s="6"/>
      <c r="N24" s="402"/>
      <c r="O24" s="6"/>
      <c r="P24" s="11"/>
      <c r="Q24" s="6"/>
      <c r="R24" s="6"/>
      <c r="S24" s="412"/>
      <c r="T24" s="6"/>
      <c r="U24" s="64"/>
      <c r="V24" s="64"/>
      <c r="W24" s="64"/>
      <c r="X24" s="64"/>
      <c r="Y24" s="6"/>
      <c r="Z24" s="6"/>
      <c r="AA24" s="6"/>
      <c r="AB24" s="6"/>
      <c r="AC24" s="6"/>
      <c r="AD24" s="6"/>
      <c r="AE24" s="6"/>
      <c r="AF24" s="6"/>
      <c r="AG24" s="6"/>
      <c r="AH24" s="6"/>
      <c r="AI24" s="6"/>
      <c r="AJ24" s="6"/>
      <c r="AK24" s="6"/>
      <c r="AL24" s="6"/>
      <c r="AM24" s="6"/>
      <c r="AN24" s="6"/>
      <c r="AO24" s="6"/>
      <c r="AP24" s="6"/>
      <c r="AQ24" s="6"/>
      <c r="AR24" s="11"/>
      <c r="AS24" s="6"/>
    </row>
    <row r="25" spans="1:45" x14ac:dyDescent="0.2">
      <c r="A25" s="6"/>
      <c r="B25" s="6"/>
      <c r="C25" s="6"/>
      <c r="D25" s="6"/>
      <c r="E25" s="6"/>
      <c r="F25" s="6"/>
      <c r="G25" s="6"/>
      <c r="H25" s="6"/>
      <c r="I25" s="61"/>
      <c r="J25" s="6"/>
      <c r="K25" s="6"/>
      <c r="L25" s="6"/>
      <c r="M25" s="6"/>
      <c r="N25" s="402"/>
      <c r="O25" s="6"/>
      <c r="P25" s="11"/>
      <c r="Q25" s="6"/>
      <c r="R25" s="6"/>
      <c r="S25" s="412"/>
      <c r="T25" s="6"/>
      <c r="U25" s="64"/>
      <c r="V25" s="64"/>
      <c r="W25" s="64"/>
      <c r="X25" s="64"/>
      <c r="Y25" s="6"/>
      <c r="Z25" s="6"/>
      <c r="AA25" s="6"/>
      <c r="AB25" s="6"/>
      <c r="AC25" s="6"/>
      <c r="AD25" s="6"/>
      <c r="AE25" s="6"/>
      <c r="AF25" s="6"/>
      <c r="AG25" s="6"/>
      <c r="AH25" s="6"/>
      <c r="AI25" s="6"/>
      <c r="AJ25" s="6"/>
      <c r="AK25" s="6"/>
      <c r="AL25" s="6"/>
      <c r="AM25" s="6"/>
      <c r="AN25" s="6"/>
      <c r="AO25" s="6"/>
      <c r="AP25" s="6"/>
      <c r="AQ25" s="6"/>
      <c r="AR25" s="11"/>
      <c r="AS25" s="6"/>
    </row>
    <row r="26" spans="1:45" x14ac:dyDescent="0.2">
      <c r="A26" s="6"/>
      <c r="B26" s="6"/>
      <c r="C26" s="6"/>
      <c r="D26" s="6"/>
      <c r="E26" s="6"/>
      <c r="F26" s="6"/>
      <c r="G26" s="6"/>
      <c r="H26" s="6"/>
      <c r="I26" s="61"/>
      <c r="J26" s="6"/>
      <c r="K26" s="6"/>
      <c r="L26" s="6"/>
      <c r="M26" s="6"/>
      <c r="N26" s="402"/>
      <c r="O26" s="6"/>
      <c r="P26" s="11"/>
      <c r="Q26" s="6"/>
      <c r="R26" s="6"/>
      <c r="S26" s="412"/>
      <c r="T26" s="6"/>
      <c r="U26" s="64"/>
      <c r="V26" s="64"/>
      <c r="W26" s="64"/>
      <c r="X26" s="64"/>
      <c r="Y26" s="6"/>
      <c r="Z26" s="6"/>
      <c r="AA26" s="6"/>
      <c r="AB26" s="6"/>
      <c r="AC26" s="6"/>
      <c r="AD26" s="6"/>
      <c r="AE26" s="6"/>
      <c r="AF26" s="6"/>
      <c r="AG26" s="6"/>
      <c r="AH26" s="6"/>
      <c r="AI26" s="6"/>
      <c r="AJ26" s="6"/>
      <c r="AK26" s="6"/>
      <c r="AL26" s="6"/>
      <c r="AM26" s="6"/>
      <c r="AN26" s="6"/>
      <c r="AO26" s="6"/>
      <c r="AP26" s="6"/>
      <c r="AQ26" s="6"/>
      <c r="AR26" s="11"/>
      <c r="AS26" s="6"/>
    </row>
    <row r="27" spans="1:45" x14ac:dyDescent="0.2">
      <c r="A27" s="6"/>
      <c r="B27" s="6"/>
      <c r="C27" s="6"/>
      <c r="D27" s="6"/>
      <c r="E27" s="6"/>
      <c r="F27" s="6"/>
      <c r="G27" s="6"/>
      <c r="H27" s="6"/>
      <c r="I27" s="61"/>
      <c r="J27" s="6"/>
      <c r="K27" s="6"/>
      <c r="L27" s="6"/>
      <c r="M27" s="6"/>
      <c r="N27" s="402"/>
      <c r="O27" s="6"/>
      <c r="P27" s="11"/>
      <c r="Q27" s="6"/>
      <c r="R27" s="6"/>
      <c r="S27" s="412"/>
      <c r="T27" s="6"/>
      <c r="U27" s="64"/>
      <c r="V27" s="64"/>
      <c r="W27" s="64"/>
      <c r="X27" s="64"/>
      <c r="Y27" s="6"/>
      <c r="Z27" s="6"/>
      <c r="AA27" s="6"/>
      <c r="AB27" s="6"/>
      <c r="AC27" s="6"/>
      <c r="AD27" s="6"/>
      <c r="AE27" s="6"/>
      <c r="AF27" s="6"/>
      <c r="AG27" s="6"/>
      <c r="AH27" s="6"/>
      <c r="AI27" s="6"/>
      <c r="AJ27" s="6"/>
      <c r="AK27" s="6"/>
      <c r="AL27" s="6"/>
      <c r="AM27" s="6"/>
      <c r="AN27" s="6"/>
      <c r="AO27" s="6"/>
      <c r="AP27" s="6"/>
      <c r="AQ27" s="6"/>
      <c r="AR27" s="11"/>
      <c r="AS27" s="6"/>
    </row>
    <row r="28" spans="1:45" x14ac:dyDescent="0.2">
      <c r="A28" s="6"/>
      <c r="B28" s="6"/>
      <c r="C28" s="6"/>
      <c r="D28" s="6"/>
      <c r="E28" s="6"/>
      <c r="F28" s="6"/>
      <c r="G28" s="6"/>
      <c r="H28" s="6"/>
      <c r="I28" s="61"/>
      <c r="J28" s="6"/>
      <c r="K28" s="6"/>
      <c r="L28" s="6"/>
      <c r="M28" s="6"/>
      <c r="N28" s="402"/>
      <c r="O28" s="6"/>
      <c r="P28" s="11"/>
      <c r="Q28" s="6"/>
      <c r="R28" s="6"/>
      <c r="S28" s="412"/>
      <c r="T28" s="6"/>
      <c r="U28" s="64"/>
      <c r="V28" s="64"/>
      <c r="W28" s="64"/>
      <c r="X28" s="64"/>
      <c r="Y28" s="6"/>
      <c r="Z28" s="6"/>
      <c r="AA28" s="6"/>
      <c r="AB28" s="6"/>
      <c r="AC28" s="6"/>
      <c r="AD28" s="6"/>
      <c r="AE28" s="6"/>
      <c r="AF28" s="6"/>
      <c r="AG28" s="6"/>
      <c r="AH28" s="6"/>
      <c r="AI28" s="6"/>
      <c r="AJ28" s="6"/>
      <c r="AK28" s="6"/>
      <c r="AL28" s="6"/>
      <c r="AM28" s="6"/>
      <c r="AN28" s="6"/>
      <c r="AO28" s="6"/>
      <c r="AP28" s="6"/>
      <c r="AQ28" s="6"/>
      <c r="AR28" s="11"/>
      <c r="AS28" s="6"/>
    </row>
    <row r="29" spans="1:45" x14ac:dyDescent="0.2">
      <c r="A29" s="6"/>
      <c r="B29" s="6"/>
      <c r="C29" s="6"/>
      <c r="D29" s="6"/>
      <c r="E29" s="6"/>
      <c r="F29" s="6"/>
      <c r="G29" s="6"/>
      <c r="H29" s="6"/>
      <c r="I29" s="61"/>
      <c r="J29" s="6"/>
      <c r="K29" s="6"/>
      <c r="L29" s="6"/>
      <c r="M29" s="6"/>
      <c r="N29" s="402"/>
      <c r="O29" s="6"/>
      <c r="P29" s="11"/>
      <c r="Q29" s="6"/>
      <c r="R29" s="6"/>
      <c r="S29" s="412"/>
      <c r="T29" s="6"/>
      <c r="U29" s="64"/>
      <c r="V29" s="64"/>
      <c r="W29" s="64"/>
      <c r="X29" s="64"/>
      <c r="Y29" s="6"/>
      <c r="Z29" s="6"/>
      <c r="AA29" s="6"/>
      <c r="AB29" s="6"/>
      <c r="AC29" s="6"/>
      <c r="AD29" s="6"/>
      <c r="AE29" s="6"/>
      <c r="AF29" s="6"/>
      <c r="AG29" s="6"/>
      <c r="AH29" s="6"/>
      <c r="AI29" s="6"/>
      <c r="AJ29" s="6"/>
      <c r="AK29" s="6"/>
      <c r="AL29" s="6"/>
      <c r="AM29" s="6"/>
      <c r="AN29" s="6"/>
      <c r="AO29" s="6"/>
      <c r="AP29" s="6"/>
      <c r="AQ29" s="6"/>
      <c r="AR29" s="11"/>
      <c r="AS29" s="6"/>
    </row>
    <row r="30" spans="1:45" x14ac:dyDescent="0.2">
      <c r="A30" s="6"/>
      <c r="B30" s="6"/>
      <c r="C30" s="6"/>
      <c r="D30" s="6"/>
      <c r="E30" s="6"/>
      <c r="F30" s="6"/>
      <c r="G30" s="6"/>
      <c r="H30" s="6"/>
      <c r="I30" s="61"/>
      <c r="J30" s="6"/>
      <c r="K30" s="6"/>
      <c r="L30" s="6"/>
      <c r="M30" s="6"/>
      <c r="N30" s="402"/>
      <c r="O30" s="6"/>
      <c r="P30" s="11"/>
      <c r="Q30" s="6"/>
      <c r="R30" s="6"/>
      <c r="S30" s="412"/>
      <c r="T30" s="6"/>
      <c r="U30" s="64"/>
      <c r="V30" s="64"/>
      <c r="W30" s="64"/>
      <c r="X30" s="64"/>
      <c r="Y30" s="6"/>
      <c r="Z30" s="6"/>
      <c r="AA30" s="6"/>
      <c r="AB30" s="6"/>
      <c r="AC30" s="6"/>
      <c r="AD30" s="6"/>
      <c r="AE30" s="6"/>
      <c r="AF30" s="6"/>
      <c r="AG30" s="6"/>
      <c r="AH30" s="6"/>
      <c r="AI30" s="6"/>
      <c r="AJ30" s="6"/>
      <c r="AK30" s="6"/>
      <c r="AL30" s="6"/>
      <c r="AM30" s="6"/>
      <c r="AN30" s="6"/>
      <c r="AO30" s="6"/>
      <c r="AP30" s="6"/>
      <c r="AQ30" s="6"/>
      <c r="AR30" s="11"/>
      <c r="AS30" s="6"/>
    </row>
    <row r="31" spans="1:45" x14ac:dyDescent="0.2">
      <c r="A31" s="6"/>
      <c r="B31" s="6"/>
      <c r="C31" s="6"/>
      <c r="D31" s="6"/>
      <c r="E31" s="6"/>
      <c r="F31" s="6"/>
      <c r="G31" s="6"/>
      <c r="H31" s="6"/>
      <c r="I31" s="61"/>
      <c r="J31" s="6"/>
      <c r="K31" s="6"/>
      <c r="L31" s="6"/>
      <c r="M31" s="6"/>
      <c r="N31" s="402"/>
      <c r="O31" s="6"/>
      <c r="P31" s="11"/>
      <c r="Q31" s="6"/>
      <c r="R31" s="6"/>
      <c r="S31" s="412"/>
      <c r="T31" s="6"/>
      <c r="U31" s="64"/>
      <c r="V31" s="64"/>
      <c r="W31" s="64"/>
      <c r="X31" s="64"/>
      <c r="Y31" s="6"/>
      <c r="Z31" s="6"/>
      <c r="AA31" s="6"/>
      <c r="AB31" s="6"/>
      <c r="AC31" s="6"/>
      <c r="AD31" s="6"/>
      <c r="AE31" s="6"/>
      <c r="AF31" s="6"/>
      <c r="AG31" s="6"/>
      <c r="AH31" s="6"/>
      <c r="AI31" s="6"/>
      <c r="AJ31" s="6"/>
      <c r="AK31" s="6"/>
      <c r="AL31" s="6"/>
      <c r="AM31" s="6"/>
      <c r="AN31" s="6"/>
      <c r="AO31" s="6"/>
      <c r="AP31" s="6"/>
      <c r="AQ31" s="6"/>
      <c r="AR31" s="11"/>
      <c r="AS31" s="6"/>
    </row>
    <row r="32" spans="1:45" x14ac:dyDescent="0.2">
      <c r="A32" s="6"/>
      <c r="B32" s="6"/>
      <c r="C32" s="6"/>
      <c r="D32" s="6"/>
      <c r="E32" s="6"/>
      <c r="F32" s="6"/>
      <c r="G32" s="6"/>
      <c r="H32" s="6"/>
      <c r="I32" s="61"/>
      <c r="J32" s="6"/>
      <c r="K32" s="6"/>
      <c r="L32" s="6"/>
      <c r="M32" s="6"/>
      <c r="N32" s="402"/>
      <c r="O32" s="6"/>
      <c r="P32" s="11"/>
      <c r="Q32" s="6"/>
      <c r="R32" s="6"/>
      <c r="S32" s="412"/>
      <c r="T32" s="6"/>
      <c r="U32" s="64"/>
      <c r="V32" s="64"/>
      <c r="W32" s="64"/>
      <c r="X32" s="64"/>
      <c r="Y32" s="6"/>
      <c r="Z32" s="6"/>
      <c r="AA32" s="6"/>
      <c r="AB32" s="6"/>
      <c r="AC32" s="6"/>
      <c r="AD32" s="6"/>
      <c r="AE32" s="6"/>
      <c r="AF32" s="6"/>
      <c r="AG32" s="6"/>
      <c r="AH32" s="6"/>
      <c r="AI32" s="6"/>
      <c r="AJ32" s="6"/>
      <c r="AK32" s="6"/>
      <c r="AL32" s="6"/>
      <c r="AM32" s="6"/>
      <c r="AN32" s="6"/>
      <c r="AO32" s="6"/>
      <c r="AP32" s="6"/>
      <c r="AQ32" s="6"/>
      <c r="AR32" s="11"/>
      <c r="AS32" s="6"/>
    </row>
    <row r="33" spans="1:45" x14ac:dyDescent="0.2">
      <c r="A33" s="6"/>
      <c r="B33" s="6"/>
      <c r="C33" s="6"/>
      <c r="D33" s="6"/>
      <c r="E33" s="6"/>
      <c r="F33" s="6"/>
      <c r="G33" s="6"/>
      <c r="H33" s="6"/>
      <c r="I33" s="61"/>
      <c r="J33" s="6"/>
      <c r="K33" s="6"/>
      <c r="L33" s="6"/>
      <c r="M33" s="6"/>
      <c r="N33" s="402"/>
      <c r="O33" s="6"/>
      <c r="P33" s="11"/>
      <c r="Q33" s="6"/>
      <c r="R33" s="6"/>
      <c r="S33" s="412"/>
      <c r="T33" s="6"/>
      <c r="U33" s="64"/>
      <c r="V33" s="64"/>
      <c r="W33" s="64"/>
      <c r="X33" s="64"/>
      <c r="Y33" s="6"/>
      <c r="Z33" s="6"/>
      <c r="AA33" s="6"/>
      <c r="AB33" s="6"/>
      <c r="AC33" s="6"/>
      <c r="AD33" s="6"/>
      <c r="AE33" s="6"/>
      <c r="AF33" s="6"/>
      <c r="AG33" s="6"/>
      <c r="AH33" s="6"/>
      <c r="AI33" s="6"/>
      <c r="AJ33" s="6"/>
      <c r="AK33" s="6"/>
      <c r="AL33" s="6"/>
      <c r="AM33" s="6"/>
      <c r="AN33" s="6"/>
      <c r="AO33" s="6"/>
      <c r="AP33" s="6"/>
      <c r="AQ33" s="6"/>
      <c r="AR33" s="11"/>
      <c r="AS33" s="6"/>
    </row>
    <row r="34" spans="1:45" x14ac:dyDescent="0.2">
      <c r="A34" s="6"/>
      <c r="B34" s="6"/>
      <c r="C34" s="6"/>
      <c r="D34" s="6"/>
      <c r="E34" s="6"/>
      <c r="F34" s="6"/>
      <c r="G34" s="6"/>
      <c r="H34" s="6"/>
      <c r="I34" s="61"/>
      <c r="J34" s="6"/>
      <c r="K34" s="6"/>
      <c r="L34" s="6"/>
      <c r="M34" s="6"/>
      <c r="N34" s="402"/>
      <c r="O34" s="6"/>
      <c r="P34" s="11"/>
      <c r="Q34" s="6"/>
      <c r="R34" s="6"/>
      <c r="S34" s="412"/>
      <c r="T34" s="6"/>
      <c r="U34" s="64"/>
      <c r="V34" s="64"/>
      <c r="W34" s="64"/>
      <c r="X34" s="64"/>
      <c r="Y34" s="6"/>
      <c r="Z34" s="6"/>
      <c r="AA34" s="6"/>
      <c r="AB34" s="6"/>
      <c r="AC34" s="6"/>
      <c r="AD34" s="6"/>
      <c r="AE34" s="6"/>
      <c r="AF34" s="6"/>
      <c r="AG34" s="6"/>
      <c r="AH34" s="6"/>
      <c r="AI34" s="6"/>
      <c r="AJ34" s="6"/>
      <c r="AK34" s="6"/>
      <c r="AL34" s="6"/>
      <c r="AM34" s="6"/>
      <c r="AN34" s="6"/>
      <c r="AO34" s="6"/>
      <c r="AP34" s="6"/>
      <c r="AQ34" s="6"/>
      <c r="AR34" s="11"/>
      <c r="AS34" s="6"/>
    </row>
    <row r="35" spans="1:45" x14ac:dyDescent="0.2">
      <c r="A35" s="6"/>
      <c r="B35" s="6"/>
      <c r="C35" s="6"/>
      <c r="D35" s="6"/>
      <c r="E35" s="6"/>
      <c r="F35" s="6"/>
      <c r="G35" s="6"/>
      <c r="H35" s="6"/>
      <c r="I35" s="61"/>
      <c r="J35" s="6"/>
      <c r="K35" s="6"/>
      <c r="L35" s="6"/>
      <c r="M35" s="6"/>
      <c r="N35" s="402"/>
      <c r="O35" s="6"/>
      <c r="P35" s="11"/>
      <c r="Q35" s="6"/>
      <c r="R35" s="6"/>
      <c r="S35" s="412"/>
      <c r="T35" s="6"/>
      <c r="U35" s="64"/>
      <c r="V35" s="64"/>
      <c r="W35" s="64"/>
      <c r="X35" s="64"/>
      <c r="Y35" s="6"/>
      <c r="Z35" s="6"/>
      <c r="AA35" s="6"/>
      <c r="AB35" s="6"/>
      <c r="AC35" s="6"/>
      <c r="AD35" s="6"/>
      <c r="AE35" s="6"/>
      <c r="AF35" s="6"/>
      <c r="AG35" s="6"/>
      <c r="AH35" s="6"/>
      <c r="AI35" s="6"/>
      <c r="AJ35" s="6"/>
      <c r="AK35" s="6"/>
      <c r="AL35" s="6"/>
      <c r="AM35" s="6"/>
      <c r="AN35" s="6"/>
      <c r="AO35" s="6"/>
      <c r="AP35" s="6"/>
      <c r="AQ35" s="6"/>
      <c r="AR35" s="11"/>
      <c r="AS35" s="6"/>
    </row>
    <row r="36" spans="1:45" x14ac:dyDescent="0.2">
      <c r="A36" s="6"/>
      <c r="B36" s="6"/>
      <c r="C36" s="6"/>
      <c r="D36" s="6"/>
      <c r="E36" s="6"/>
      <c r="F36" s="6"/>
      <c r="G36" s="6"/>
      <c r="H36" s="6"/>
      <c r="I36" s="61"/>
      <c r="J36" s="6"/>
      <c r="K36" s="6"/>
      <c r="L36" s="6"/>
      <c r="M36" s="6"/>
      <c r="N36" s="402"/>
      <c r="O36" s="6"/>
      <c r="P36" s="11"/>
      <c r="Q36" s="6"/>
      <c r="R36" s="6"/>
      <c r="S36" s="412"/>
      <c r="T36" s="6"/>
      <c r="U36" s="64"/>
      <c r="V36" s="64"/>
      <c r="W36" s="64"/>
      <c r="X36" s="64"/>
      <c r="Y36" s="6"/>
      <c r="Z36" s="6"/>
      <c r="AA36" s="6"/>
      <c r="AB36" s="6"/>
      <c r="AC36" s="6"/>
      <c r="AD36" s="6"/>
      <c r="AE36" s="6"/>
      <c r="AF36" s="6"/>
      <c r="AG36" s="6"/>
      <c r="AH36" s="6"/>
      <c r="AI36" s="6"/>
      <c r="AJ36" s="6"/>
      <c r="AK36" s="6"/>
      <c r="AL36" s="6"/>
      <c r="AM36" s="6"/>
      <c r="AN36" s="6"/>
      <c r="AO36" s="6"/>
      <c r="AP36" s="6"/>
      <c r="AQ36" s="6"/>
      <c r="AR36" s="11"/>
      <c r="AS36" s="6"/>
    </row>
    <row r="37" spans="1:45" x14ac:dyDescent="0.2">
      <c r="A37" s="6"/>
      <c r="B37" s="6"/>
      <c r="C37" s="6"/>
      <c r="D37" s="6"/>
      <c r="E37" s="6"/>
      <c r="F37" s="6"/>
      <c r="G37" s="6"/>
      <c r="H37" s="6"/>
      <c r="I37" s="61"/>
      <c r="J37" s="6"/>
      <c r="K37" s="6"/>
      <c r="L37" s="6"/>
      <c r="M37" s="6"/>
      <c r="N37" s="402"/>
      <c r="O37" s="6"/>
      <c r="P37" s="6"/>
      <c r="Q37" s="6"/>
      <c r="R37" s="6"/>
      <c r="S37" s="412"/>
      <c r="T37" s="6"/>
      <c r="U37" s="64"/>
      <c r="V37" s="64"/>
      <c r="W37" s="64"/>
      <c r="X37" s="64"/>
      <c r="Y37" s="6"/>
      <c r="Z37" s="6"/>
      <c r="AA37" s="6"/>
      <c r="AB37" s="6"/>
      <c r="AC37" s="6"/>
      <c r="AD37" s="6"/>
      <c r="AE37" s="6"/>
      <c r="AF37" s="6"/>
      <c r="AG37" s="6"/>
      <c r="AH37" s="6"/>
      <c r="AI37" s="6"/>
      <c r="AJ37" s="6"/>
      <c r="AK37" s="6"/>
      <c r="AL37" s="6"/>
      <c r="AM37" s="6"/>
      <c r="AN37" s="6"/>
      <c r="AO37" s="6"/>
      <c r="AP37" s="6"/>
      <c r="AQ37" s="6"/>
      <c r="AR37" s="11"/>
      <c r="AS37" s="6"/>
    </row>
    <row r="38" spans="1:45" x14ac:dyDescent="0.2">
      <c r="A38" s="6"/>
      <c r="B38" s="6"/>
      <c r="C38" s="6"/>
      <c r="D38" s="6"/>
      <c r="E38" s="6"/>
      <c r="F38" s="6"/>
      <c r="G38" s="6"/>
      <c r="H38" s="6"/>
      <c r="I38" s="61"/>
      <c r="J38" s="6"/>
      <c r="K38" s="6"/>
      <c r="L38" s="6"/>
      <c r="M38" s="6"/>
      <c r="N38" s="402"/>
      <c r="O38" s="6"/>
      <c r="P38" s="6"/>
      <c r="Q38" s="6"/>
      <c r="R38" s="6"/>
      <c r="S38" s="412"/>
      <c r="T38" s="6"/>
      <c r="U38" s="64"/>
      <c r="V38" s="64"/>
      <c r="W38" s="64"/>
      <c r="X38" s="64"/>
      <c r="Y38" s="6"/>
      <c r="Z38" s="6"/>
      <c r="AA38" s="6"/>
      <c r="AB38" s="6"/>
      <c r="AC38" s="6"/>
      <c r="AD38" s="6"/>
      <c r="AE38" s="6"/>
      <c r="AF38" s="6"/>
      <c r="AG38" s="6"/>
      <c r="AH38" s="6"/>
      <c r="AI38" s="6"/>
      <c r="AJ38" s="6"/>
      <c r="AK38" s="6"/>
      <c r="AL38" s="6"/>
      <c r="AM38" s="6"/>
      <c r="AN38" s="6"/>
      <c r="AO38" s="6"/>
      <c r="AP38" s="6"/>
      <c r="AQ38" s="6"/>
      <c r="AR38" s="11"/>
      <c r="AS38" s="6"/>
    </row>
    <row r="39" spans="1:45" x14ac:dyDescent="0.2">
      <c r="A39" s="6"/>
      <c r="B39" s="6"/>
      <c r="C39" s="6"/>
      <c r="D39" s="6"/>
      <c r="E39" s="6"/>
      <c r="F39" s="6"/>
      <c r="G39" s="6"/>
      <c r="H39" s="6"/>
      <c r="I39" s="61"/>
      <c r="J39" s="6"/>
      <c r="K39" s="6"/>
      <c r="L39" s="6"/>
      <c r="M39" s="6"/>
      <c r="N39" s="402"/>
      <c r="O39" s="6"/>
      <c r="P39" s="6"/>
      <c r="Q39" s="6"/>
      <c r="R39" s="6"/>
      <c r="S39" s="412"/>
      <c r="T39" s="6"/>
      <c r="U39" s="64"/>
      <c r="V39" s="64"/>
      <c r="W39" s="64"/>
      <c r="X39" s="64"/>
      <c r="Y39" s="6"/>
      <c r="Z39" s="6"/>
      <c r="AA39" s="6"/>
      <c r="AB39" s="6"/>
      <c r="AC39" s="6"/>
      <c r="AD39" s="6"/>
      <c r="AE39" s="6"/>
      <c r="AF39" s="6"/>
      <c r="AG39" s="6"/>
      <c r="AH39" s="6"/>
      <c r="AI39" s="6"/>
      <c r="AJ39" s="6"/>
      <c r="AK39" s="6"/>
      <c r="AL39" s="6"/>
      <c r="AM39" s="6"/>
      <c r="AN39" s="6"/>
      <c r="AO39" s="6"/>
      <c r="AP39" s="6"/>
      <c r="AQ39" s="6"/>
      <c r="AR39" s="11"/>
      <c r="AS39" s="6"/>
    </row>
    <row r="40" spans="1:45" x14ac:dyDescent="0.2">
      <c r="A40" s="6"/>
      <c r="B40" s="6"/>
      <c r="C40" s="6"/>
      <c r="D40" s="6"/>
      <c r="E40" s="6"/>
      <c r="F40" s="6"/>
      <c r="G40" s="6"/>
      <c r="H40" s="6"/>
      <c r="I40" s="61"/>
      <c r="J40" s="6"/>
      <c r="K40" s="6"/>
      <c r="L40" s="6"/>
      <c r="M40" s="6"/>
      <c r="N40" s="402"/>
      <c r="O40" s="6"/>
      <c r="P40" s="6"/>
      <c r="Q40" s="6"/>
      <c r="R40" s="6"/>
      <c r="S40" s="412"/>
      <c r="T40" s="6"/>
      <c r="U40" s="64"/>
      <c r="V40" s="64"/>
      <c r="W40" s="64"/>
      <c r="X40" s="64"/>
      <c r="Y40" s="6"/>
      <c r="Z40" s="6"/>
      <c r="AA40" s="6"/>
      <c r="AB40" s="6"/>
      <c r="AC40" s="6"/>
      <c r="AD40" s="6"/>
      <c r="AE40" s="6"/>
      <c r="AF40" s="6"/>
      <c r="AG40" s="6"/>
      <c r="AH40" s="6"/>
      <c r="AI40" s="6"/>
      <c r="AJ40" s="6"/>
      <c r="AK40" s="6"/>
      <c r="AL40" s="6"/>
      <c r="AM40" s="6"/>
      <c r="AN40" s="6"/>
      <c r="AO40" s="6"/>
      <c r="AP40" s="6"/>
      <c r="AQ40" s="6"/>
      <c r="AR40" s="11"/>
      <c r="AS40" s="6"/>
    </row>
    <row r="41" spans="1:45" x14ac:dyDescent="0.2">
      <c r="A41" s="6"/>
      <c r="B41" s="6"/>
      <c r="C41" s="6"/>
      <c r="D41" s="6"/>
      <c r="E41" s="6"/>
      <c r="F41" s="6"/>
      <c r="G41" s="6"/>
      <c r="H41" s="6"/>
      <c r="I41" s="61"/>
      <c r="J41" s="6"/>
      <c r="K41" s="6"/>
      <c r="L41" s="6"/>
      <c r="M41" s="6"/>
      <c r="N41" s="402"/>
      <c r="O41" s="6"/>
      <c r="P41" s="6"/>
      <c r="Q41" s="6"/>
      <c r="R41" s="6"/>
      <c r="S41" s="412"/>
      <c r="T41" s="6"/>
      <c r="U41" s="64"/>
      <c r="V41" s="64"/>
      <c r="W41" s="64"/>
      <c r="X41" s="64"/>
      <c r="Y41" s="6"/>
      <c r="Z41" s="6"/>
      <c r="AA41" s="6"/>
      <c r="AB41" s="6"/>
      <c r="AC41" s="6"/>
      <c r="AD41" s="6"/>
      <c r="AE41" s="6"/>
      <c r="AF41" s="6"/>
      <c r="AG41" s="6"/>
      <c r="AH41" s="6"/>
      <c r="AI41" s="6"/>
      <c r="AJ41" s="6"/>
      <c r="AK41" s="6"/>
      <c r="AL41" s="6"/>
      <c r="AM41" s="6"/>
      <c r="AN41" s="6"/>
      <c r="AO41" s="6"/>
      <c r="AP41" s="6"/>
      <c r="AQ41" s="6"/>
      <c r="AR41" s="11"/>
      <c r="AS41" s="6"/>
    </row>
    <row r="42" spans="1:45" x14ac:dyDescent="0.2">
      <c r="A42" s="6"/>
      <c r="B42" s="6"/>
      <c r="C42" s="6"/>
      <c r="D42" s="6"/>
      <c r="E42" s="6"/>
      <c r="F42" s="6"/>
      <c r="G42" s="6"/>
      <c r="H42" s="6"/>
      <c r="I42" s="61"/>
      <c r="J42" s="6"/>
      <c r="K42" s="6"/>
      <c r="L42" s="6"/>
      <c r="M42" s="6"/>
      <c r="N42" s="402"/>
      <c r="O42" s="6"/>
      <c r="P42" s="6"/>
      <c r="Q42" s="6"/>
      <c r="R42" s="6"/>
      <c r="S42" s="412"/>
      <c r="T42" s="6"/>
      <c r="U42" s="64"/>
      <c r="V42" s="64"/>
      <c r="W42" s="64"/>
      <c r="X42" s="64"/>
      <c r="Y42" s="6"/>
      <c r="Z42" s="6"/>
      <c r="AA42" s="6"/>
      <c r="AB42" s="6"/>
      <c r="AC42" s="6"/>
      <c r="AD42" s="6"/>
      <c r="AE42" s="6"/>
      <c r="AF42" s="6"/>
      <c r="AG42" s="6"/>
      <c r="AH42" s="6"/>
      <c r="AI42" s="6"/>
      <c r="AJ42" s="6"/>
      <c r="AK42" s="6"/>
      <c r="AL42" s="6"/>
      <c r="AM42" s="6"/>
      <c r="AN42" s="6"/>
      <c r="AO42" s="6"/>
      <c r="AP42" s="6"/>
      <c r="AQ42" s="6"/>
      <c r="AR42" s="11"/>
      <c r="AS42" s="6"/>
    </row>
    <row r="43" spans="1:45" x14ac:dyDescent="0.2">
      <c r="A43" s="6"/>
      <c r="B43" s="6"/>
      <c r="C43" s="6"/>
      <c r="D43" s="6"/>
      <c r="E43" s="6"/>
      <c r="F43" s="6"/>
      <c r="G43" s="6"/>
      <c r="H43" s="6"/>
      <c r="I43" s="61"/>
      <c r="J43" s="6"/>
      <c r="K43" s="6"/>
      <c r="L43" s="6"/>
      <c r="M43" s="6"/>
      <c r="N43" s="402"/>
      <c r="O43" s="6"/>
      <c r="P43" s="6"/>
      <c r="Q43" s="6"/>
      <c r="R43" s="6"/>
      <c r="S43" s="412"/>
      <c r="T43" s="6"/>
      <c r="U43" s="64"/>
      <c r="V43" s="64"/>
      <c r="W43" s="64"/>
      <c r="X43" s="64"/>
      <c r="Y43" s="6"/>
      <c r="Z43" s="6"/>
      <c r="AA43" s="6"/>
      <c r="AB43" s="6"/>
      <c r="AC43" s="6"/>
      <c r="AD43" s="6"/>
      <c r="AE43" s="6"/>
      <c r="AF43" s="6"/>
      <c r="AG43" s="6"/>
      <c r="AH43" s="6"/>
      <c r="AI43" s="6"/>
      <c r="AJ43" s="6"/>
      <c r="AK43" s="6"/>
      <c r="AL43" s="6"/>
      <c r="AM43" s="6"/>
      <c r="AN43" s="6"/>
      <c r="AO43" s="6"/>
      <c r="AP43" s="6"/>
      <c r="AQ43" s="6"/>
      <c r="AR43" s="11"/>
      <c r="AS43" s="6"/>
    </row>
    <row r="44" spans="1:45" x14ac:dyDescent="0.2">
      <c r="A44" s="6"/>
      <c r="B44" s="6"/>
      <c r="C44" s="6"/>
      <c r="D44" s="6"/>
      <c r="E44" s="6"/>
      <c r="F44" s="6"/>
      <c r="G44" s="6"/>
      <c r="H44" s="6"/>
      <c r="I44" s="61"/>
      <c r="J44" s="6"/>
      <c r="K44" s="6"/>
      <c r="L44" s="6"/>
      <c r="M44" s="6"/>
      <c r="N44" s="402"/>
      <c r="O44" s="6"/>
      <c r="P44" s="6"/>
      <c r="Q44" s="6"/>
      <c r="R44" s="6"/>
      <c r="S44" s="412"/>
      <c r="T44" s="6"/>
      <c r="U44" s="64"/>
      <c r="V44" s="64"/>
      <c r="W44" s="64"/>
      <c r="X44" s="64"/>
      <c r="Y44" s="6"/>
      <c r="Z44" s="6"/>
      <c r="AA44" s="6"/>
      <c r="AB44" s="6"/>
      <c r="AC44" s="6"/>
      <c r="AD44" s="6"/>
      <c r="AE44" s="6"/>
      <c r="AF44" s="6"/>
      <c r="AG44" s="6"/>
      <c r="AH44" s="6"/>
      <c r="AI44" s="6"/>
      <c r="AJ44" s="6"/>
      <c r="AK44" s="6"/>
      <c r="AL44" s="6"/>
      <c r="AM44" s="6"/>
      <c r="AN44" s="6"/>
      <c r="AO44" s="6"/>
      <c r="AP44" s="6"/>
      <c r="AQ44" s="6"/>
      <c r="AR44" s="11"/>
      <c r="AS44" s="6"/>
    </row>
    <row r="45" spans="1:45" x14ac:dyDescent="0.2">
      <c r="A45" s="6"/>
      <c r="B45" s="6"/>
      <c r="C45" s="6"/>
      <c r="D45" s="6"/>
      <c r="E45" s="6"/>
      <c r="F45" s="6"/>
      <c r="G45" s="6"/>
      <c r="H45" s="6"/>
      <c r="I45" s="61"/>
      <c r="J45" s="6"/>
      <c r="K45" s="6"/>
      <c r="L45" s="6"/>
      <c r="M45" s="6"/>
      <c r="N45" s="402"/>
      <c r="O45" s="6"/>
      <c r="P45" s="6"/>
      <c r="Q45" s="6"/>
      <c r="R45" s="6"/>
      <c r="S45" s="412"/>
      <c r="T45" s="6"/>
      <c r="U45" s="64"/>
      <c r="V45" s="64"/>
      <c r="W45" s="64"/>
      <c r="X45" s="64"/>
      <c r="Y45" s="6"/>
      <c r="Z45" s="6"/>
      <c r="AA45" s="6"/>
      <c r="AB45" s="6"/>
      <c r="AC45" s="6"/>
      <c r="AD45" s="6"/>
      <c r="AE45" s="6"/>
      <c r="AF45" s="6"/>
      <c r="AG45" s="6"/>
      <c r="AH45" s="6"/>
      <c r="AI45" s="6"/>
      <c r="AJ45" s="6"/>
      <c r="AK45" s="6"/>
      <c r="AL45" s="6"/>
      <c r="AM45" s="6"/>
      <c r="AN45" s="6"/>
      <c r="AO45" s="6"/>
      <c r="AP45" s="6"/>
      <c r="AQ45" s="6"/>
      <c r="AR45" s="11"/>
      <c r="AS45" s="6"/>
    </row>
    <row r="46" spans="1:45" x14ac:dyDescent="0.2">
      <c r="A46" s="6"/>
      <c r="B46" s="6"/>
      <c r="C46" s="6"/>
      <c r="D46" s="6"/>
      <c r="E46" s="6"/>
      <c r="F46" s="6"/>
      <c r="G46" s="6"/>
      <c r="H46" s="6"/>
      <c r="I46" s="61"/>
      <c r="J46" s="6"/>
      <c r="K46" s="6"/>
      <c r="L46" s="6"/>
      <c r="M46" s="6"/>
      <c r="N46" s="402"/>
      <c r="O46" s="6"/>
      <c r="P46" s="6"/>
      <c r="Q46" s="6"/>
      <c r="R46" s="6"/>
      <c r="S46" s="412"/>
      <c r="T46" s="6"/>
      <c r="U46" s="64"/>
      <c r="V46" s="64"/>
      <c r="W46" s="64"/>
      <c r="X46" s="64"/>
      <c r="Y46" s="6"/>
      <c r="Z46" s="6"/>
      <c r="AA46" s="6"/>
      <c r="AB46" s="6"/>
      <c r="AC46" s="6"/>
      <c r="AD46" s="6"/>
      <c r="AE46" s="6"/>
      <c r="AF46" s="6"/>
      <c r="AG46" s="6"/>
      <c r="AH46" s="6"/>
      <c r="AI46" s="6"/>
      <c r="AJ46" s="6"/>
      <c r="AK46" s="6"/>
      <c r="AL46" s="6"/>
      <c r="AM46" s="6"/>
      <c r="AN46" s="6"/>
      <c r="AO46" s="6"/>
      <c r="AP46" s="6"/>
      <c r="AQ46" s="6"/>
      <c r="AR46" s="11"/>
      <c r="AS46" s="6"/>
    </row>
    <row r="47" spans="1:45" x14ac:dyDescent="0.2">
      <c r="N47" s="403"/>
      <c r="AR47" s="137"/>
    </row>
    <row r="48" spans="1:45" x14ac:dyDescent="0.2">
      <c r="N48" s="403"/>
      <c r="AR48" s="137"/>
    </row>
    <row r="49" spans="4:44" x14ac:dyDescent="0.2">
      <c r="N49" s="403"/>
      <c r="AR49" s="137"/>
    </row>
    <row r="50" spans="4:44" x14ac:dyDescent="0.2">
      <c r="N50" s="403"/>
      <c r="AR50" s="137"/>
    </row>
    <row r="51" spans="4:44" x14ac:dyDescent="0.2">
      <c r="N51" s="403"/>
      <c r="AR51" s="137"/>
    </row>
    <row r="52" spans="4:44" x14ac:dyDescent="0.2">
      <c r="N52" s="403"/>
      <c r="AR52" s="137"/>
    </row>
    <row r="53" spans="4:44" x14ac:dyDescent="0.2">
      <c r="N53" s="403"/>
      <c r="AD53" s="137">
        <f>1312500*3</f>
        <v>3937500</v>
      </c>
      <c r="AR53" s="137"/>
    </row>
    <row r="54" spans="4:44" x14ac:dyDescent="0.2">
      <c r="AR54" s="137"/>
    </row>
    <row r="55" spans="4:44" x14ac:dyDescent="0.2">
      <c r="J55" s="137"/>
      <c r="K55" s="137"/>
      <c r="L55" s="137"/>
      <c r="M55" s="137"/>
      <c r="AR55" s="137"/>
    </row>
    <row r="56" spans="4:44" x14ac:dyDescent="0.2">
      <c r="J56" s="137"/>
      <c r="K56" s="137"/>
      <c r="L56" s="137"/>
      <c r="M56" s="137"/>
      <c r="AR56" s="137"/>
    </row>
    <row r="57" spans="4:44" x14ac:dyDescent="0.2">
      <c r="J57" s="137"/>
      <c r="K57" s="137"/>
      <c r="L57" s="137"/>
      <c r="M57" s="137"/>
      <c r="AR57" s="137"/>
    </row>
    <row r="58" spans="4:44" x14ac:dyDescent="0.2">
      <c r="J58" s="137"/>
      <c r="K58" s="137"/>
      <c r="L58" s="137"/>
      <c r="M58" s="137"/>
      <c r="Q58" s="137"/>
      <c r="R58" s="137"/>
      <c r="S58" s="289"/>
      <c r="T58" s="137"/>
      <c r="U58" s="220"/>
      <c r="V58" s="220"/>
      <c r="W58" s="220"/>
      <c r="X58" s="220"/>
      <c r="Y58" s="137"/>
      <c r="Z58" s="137"/>
      <c r="AA58" s="137"/>
      <c r="AB58" s="137"/>
      <c r="AC58" s="137"/>
      <c r="AR58" s="137"/>
    </row>
    <row r="59" spans="4:44" x14ac:dyDescent="0.2">
      <c r="J59" s="137"/>
      <c r="K59" s="137"/>
      <c r="L59" s="137"/>
      <c r="M59" s="137"/>
      <c r="Q59" s="137"/>
      <c r="R59" s="137"/>
      <c r="S59" s="289"/>
      <c r="T59" s="137"/>
      <c r="U59" s="220"/>
      <c r="V59" s="220"/>
      <c r="W59" s="220"/>
      <c r="X59" s="220"/>
      <c r="Y59" s="137"/>
      <c r="Z59" s="137"/>
      <c r="AA59" s="137"/>
      <c r="AB59" s="137"/>
      <c r="AC59" s="137"/>
      <c r="AR59" s="137"/>
    </row>
    <row r="60" spans="4:44" x14ac:dyDescent="0.2">
      <c r="J60" s="137"/>
      <c r="K60" s="137"/>
      <c r="L60" s="137"/>
      <c r="M60" s="137"/>
      <c r="Q60" s="137"/>
      <c r="R60" s="137"/>
      <c r="S60" s="289"/>
      <c r="T60" s="137"/>
      <c r="U60" s="220"/>
      <c r="V60" s="220"/>
      <c r="W60" s="220"/>
      <c r="X60" s="220"/>
      <c r="Y60" s="137"/>
      <c r="Z60" s="137"/>
      <c r="AA60" s="137"/>
      <c r="AB60" s="137"/>
      <c r="AC60" s="137"/>
      <c r="AR60" s="137"/>
    </row>
    <row r="61" spans="4:44" x14ac:dyDescent="0.2">
      <c r="D61" s="2" t="s">
        <v>411</v>
      </c>
      <c r="J61" s="137"/>
      <c r="K61" s="137"/>
      <c r="L61" s="137"/>
      <c r="M61" s="137"/>
      <c r="Q61" s="137"/>
      <c r="R61" s="137"/>
      <c r="S61" s="289"/>
      <c r="T61" s="137"/>
      <c r="U61" s="220"/>
      <c r="V61" s="220"/>
      <c r="W61" s="220"/>
      <c r="X61" s="220"/>
      <c r="Y61" s="137"/>
      <c r="Z61" s="137"/>
      <c r="AA61" s="137"/>
      <c r="AB61" s="137"/>
      <c r="AC61" s="137"/>
      <c r="AR61" s="137"/>
    </row>
    <row r="62" spans="4:44" x14ac:dyDescent="0.2">
      <c r="J62" s="137"/>
      <c r="K62" s="137"/>
      <c r="L62" s="137"/>
      <c r="M62" s="137"/>
      <c r="Q62" s="137"/>
      <c r="R62" s="137"/>
      <c r="S62" s="289"/>
      <c r="T62" s="137"/>
      <c r="U62" s="220"/>
      <c r="V62" s="220" t="s">
        <v>353</v>
      </c>
      <c r="W62" s="220">
        <v>44237816.520000003</v>
      </c>
      <c r="X62" s="220"/>
      <c r="Y62" s="137"/>
      <c r="Z62" s="137"/>
      <c r="AA62" s="137"/>
      <c r="AB62" s="137"/>
      <c r="AC62" s="137"/>
      <c r="AR62" s="137"/>
    </row>
    <row r="63" spans="4:44" x14ac:dyDescent="0.2">
      <c r="J63" s="137"/>
      <c r="K63" s="137"/>
      <c r="L63" s="137"/>
      <c r="M63" s="137"/>
      <c r="Q63" s="137"/>
      <c r="R63" s="137"/>
      <c r="S63" s="289"/>
      <c r="T63" s="137"/>
      <c r="U63" s="220"/>
      <c r="V63" s="220" t="s">
        <v>354</v>
      </c>
      <c r="W63" s="220">
        <v>37853716.520000003</v>
      </c>
      <c r="X63" s="220"/>
      <c r="Y63" s="137"/>
      <c r="Z63" s="137"/>
      <c r="AA63" s="137"/>
      <c r="AB63" s="137"/>
      <c r="AC63" s="137"/>
      <c r="AR63" s="137"/>
    </row>
    <row r="64" spans="4:44" x14ac:dyDescent="0.2">
      <c r="J64" s="137"/>
      <c r="K64" s="137"/>
      <c r="L64" s="137"/>
      <c r="M64" s="137"/>
      <c r="Q64" s="137"/>
      <c r="R64" s="137"/>
      <c r="S64" s="289"/>
      <c r="T64" s="137"/>
      <c r="U64" s="220"/>
      <c r="V64" s="220" t="s">
        <v>355</v>
      </c>
      <c r="W64" s="220">
        <v>37853716.520000003</v>
      </c>
      <c r="X64" s="220"/>
      <c r="Y64" s="137"/>
      <c r="Z64" s="137"/>
      <c r="AA64" s="137"/>
      <c r="AB64" s="137"/>
      <c r="AC64" s="137"/>
      <c r="AR64" s="137"/>
    </row>
    <row r="65" spans="10:44" x14ac:dyDescent="0.2">
      <c r="J65" s="137"/>
      <c r="K65" s="137"/>
      <c r="L65" s="137"/>
      <c r="M65" s="137"/>
      <c r="Q65" s="137"/>
      <c r="R65" s="137"/>
      <c r="S65" s="289"/>
      <c r="T65" s="137"/>
      <c r="U65" s="220"/>
      <c r="V65" s="220"/>
      <c r="W65" s="220">
        <f>SUM(W62:W64)</f>
        <v>119945249.56</v>
      </c>
      <c r="X65" s="220"/>
      <c r="Y65" s="137"/>
      <c r="Z65" s="137"/>
      <c r="AA65" s="137"/>
      <c r="AB65" s="137"/>
      <c r="AC65" s="137"/>
      <c r="AR65" s="137"/>
    </row>
    <row r="66" spans="10:44" x14ac:dyDescent="0.2">
      <c r="J66" s="137"/>
      <c r="K66" s="137"/>
      <c r="L66" s="137"/>
      <c r="M66" s="137"/>
      <c r="Q66" s="137"/>
      <c r="R66" s="137"/>
      <c r="S66" s="289"/>
      <c r="T66" s="137"/>
      <c r="U66" s="220"/>
      <c r="V66" s="220"/>
      <c r="W66" s="220"/>
      <c r="X66" s="220"/>
      <c r="Y66" s="137"/>
      <c r="Z66" s="137"/>
      <c r="AA66" s="137"/>
      <c r="AB66" s="137"/>
      <c r="AC66" s="137"/>
      <c r="AR66" s="137"/>
    </row>
    <row r="67" spans="10:44" x14ac:dyDescent="0.2">
      <c r="J67" s="137"/>
      <c r="K67" s="137"/>
      <c r="L67" s="137"/>
      <c r="M67" s="137"/>
      <c r="Q67" s="137"/>
      <c r="R67" s="137"/>
      <c r="S67" s="289"/>
      <c r="T67" s="137"/>
      <c r="U67" s="220"/>
      <c r="V67" s="220"/>
      <c r="W67" s="220"/>
      <c r="X67" s="220"/>
      <c r="Y67" s="137"/>
      <c r="Z67" s="137"/>
      <c r="AA67" s="137"/>
      <c r="AB67" s="137"/>
      <c r="AC67" s="137"/>
      <c r="AD67" s="137"/>
      <c r="AE67" s="137"/>
      <c r="AF67" s="137"/>
      <c r="AG67" s="137"/>
      <c r="AH67" s="137"/>
      <c r="AI67" s="137"/>
      <c r="AJ67" s="137"/>
      <c r="AR67" s="137"/>
    </row>
    <row r="68" spans="10:44" x14ac:dyDescent="0.2">
      <c r="J68" s="137"/>
      <c r="K68" s="137">
        <v>104799114</v>
      </c>
      <c r="L68" s="137"/>
      <c r="M68" s="137"/>
      <c r="Q68" s="137"/>
      <c r="R68" s="137"/>
      <c r="S68" s="289"/>
      <c r="T68" s="137"/>
      <c r="U68" s="220"/>
      <c r="V68" s="220"/>
      <c r="W68" s="220">
        <v>362993064</v>
      </c>
      <c r="X68" s="220"/>
      <c r="Y68" s="137"/>
      <c r="Z68" s="137"/>
      <c r="AA68" s="137"/>
      <c r="AB68" s="137"/>
      <c r="AC68" s="137"/>
      <c r="AD68" s="137"/>
      <c r="AE68" s="137"/>
      <c r="AF68" s="137"/>
      <c r="AG68" s="137"/>
      <c r="AH68" s="137"/>
      <c r="AI68" s="137"/>
      <c r="AJ68" s="137"/>
      <c r="AR68" s="137"/>
    </row>
    <row r="69" spans="10:44" x14ac:dyDescent="0.2">
      <c r="J69" s="137"/>
      <c r="K69" s="137"/>
      <c r="L69" s="137"/>
      <c r="M69" s="137"/>
      <c r="Q69" s="137"/>
      <c r="R69" s="137"/>
      <c r="S69" s="289"/>
      <c r="T69" s="137"/>
      <c r="U69" s="220"/>
      <c r="V69" s="220"/>
      <c r="W69" s="220">
        <f>W68*30%</f>
        <v>108897919.2</v>
      </c>
      <c r="X69" s="220"/>
      <c r="Y69" s="137"/>
      <c r="Z69" s="137"/>
      <c r="AA69" s="137"/>
      <c r="AB69" s="137"/>
      <c r="AC69" s="137"/>
      <c r="AD69" s="137"/>
      <c r="AE69" s="137"/>
      <c r="AF69" s="137"/>
      <c r="AG69" s="137"/>
      <c r="AH69" s="137"/>
      <c r="AI69" s="137"/>
      <c r="AJ69" s="137"/>
      <c r="AR69" s="137"/>
    </row>
    <row r="70" spans="10:44" x14ac:dyDescent="0.2">
      <c r="J70" s="137"/>
      <c r="K70" s="137">
        <f>K68/2</f>
        <v>52399557</v>
      </c>
      <c r="L70" s="137"/>
      <c r="M70" s="137"/>
      <c r="Q70" s="137"/>
      <c r="R70" s="137"/>
      <c r="S70" s="289"/>
      <c r="T70" s="137"/>
      <c r="U70" s="220"/>
      <c r="V70" s="220"/>
      <c r="W70" s="220"/>
      <c r="X70" s="220"/>
      <c r="Y70" s="137"/>
      <c r="Z70" s="137"/>
      <c r="AA70" s="137"/>
      <c r="AB70" s="137"/>
      <c r="AC70" s="137"/>
      <c r="AD70" s="137"/>
      <c r="AE70" s="137"/>
      <c r="AF70" s="137"/>
      <c r="AG70" s="137"/>
      <c r="AH70" s="137"/>
      <c r="AI70" s="137"/>
      <c r="AJ70" s="137"/>
      <c r="AR70" s="137"/>
    </row>
    <row r="71" spans="10:44" x14ac:dyDescent="0.2">
      <c r="J71" s="137"/>
      <c r="K71" s="137">
        <v>41883645.600000001</v>
      </c>
      <c r="L71" s="137"/>
      <c r="M71" s="137"/>
      <c r="Q71" s="137"/>
      <c r="R71" s="137"/>
      <c r="S71" s="289"/>
      <c r="T71" s="137"/>
      <c r="U71" s="220"/>
      <c r="V71" s="220"/>
      <c r="W71" s="220"/>
      <c r="X71" s="220"/>
      <c r="Y71" s="137"/>
      <c r="Z71" s="137"/>
      <c r="AA71" s="137"/>
      <c r="AB71" s="137"/>
      <c r="AC71" s="137"/>
      <c r="AD71" s="137"/>
      <c r="AE71" s="137"/>
      <c r="AF71" s="137"/>
      <c r="AG71" s="137"/>
      <c r="AH71" s="137"/>
      <c r="AI71" s="137"/>
      <c r="AJ71" s="137"/>
      <c r="AR71" s="137"/>
    </row>
    <row r="72" spans="10:44" x14ac:dyDescent="0.2">
      <c r="J72" s="137"/>
      <c r="K72" s="137">
        <f>SUM(K70:K71)</f>
        <v>94283202.599999994</v>
      </c>
      <c r="L72" s="137">
        <f>K68-K72</f>
        <v>10515911.400000006</v>
      </c>
      <c r="M72" s="137"/>
      <c r="Q72" s="137"/>
      <c r="R72" s="137"/>
      <c r="S72" s="289"/>
      <c r="T72" s="137"/>
      <c r="U72" s="220"/>
      <c r="V72" s="220"/>
      <c r="W72" s="220"/>
      <c r="X72" s="220"/>
      <c r="Y72" s="137"/>
      <c r="Z72" s="137"/>
      <c r="AA72" s="137"/>
      <c r="AB72" s="137"/>
      <c r="AC72" s="137"/>
      <c r="AD72" s="137"/>
      <c r="AE72" s="137"/>
      <c r="AF72" s="137"/>
      <c r="AG72" s="137"/>
      <c r="AH72" s="137"/>
      <c r="AI72" s="137"/>
      <c r="AJ72" s="137"/>
      <c r="AR72" s="137"/>
    </row>
    <row r="73" spans="10:44" x14ac:dyDescent="0.2">
      <c r="J73" s="137"/>
      <c r="K73" s="137">
        <v>10515911.4</v>
      </c>
      <c r="L73" s="137"/>
      <c r="M73" s="137"/>
      <c r="Q73" s="137"/>
      <c r="R73" s="137"/>
      <c r="S73" s="289"/>
      <c r="T73" s="137"/>
      <c r="U73" s="220"/>
      <c r="V73" s="220"/>
      <c r="W73" s="220"/>
      <c r="X73" s="220"/>
      <c r="Y73" s="137"/>
      <c r="Z73" s="137"/>
      <c r="AA73" s="137"/>
      <c r="AB73" s="137"/>
      <c r="AC73" s="137"/>
      <c r="AD73" s="137"/>
      <c r="AE73" s="137"/>
      <c r="AF73" s="137"/>
      <c r="AG73" s="137"/>
      <c r="AH73" s="137"/>
      <c r="AI73" s="137"/>
      <c r="AJ73" s="137"/>
      <c r="AR73" s="137"/>
    </row>
    <row r="74" spans="10:44" x14ac:dyDescent="0.2">
      <c r="J74" s="137"/>
      <c r="K74" s="137">
        <f>SUM(K72:K73)</f>
        <v>104799114</v>
      </c>
      <c r="L74" s="137"/>
      <c r="M74" s="137"/>
      <c r="Q74" s="137"/>
      <c r="R74" s="137"/>
      <c r="S74" s="289"/>
      <c r="T74" s="137"/>
      <c r="U74" s="220"/>
      <c r="V74" s="220"/>
      <c r="W74" s="220"/>
      <c r="X74" s="220"/>
      <c r="Y74" s="137"/>
      <c r="Z74" s="137"/>
      <c r="AA74" s="137"/>
      <c r="AB74" s="137"/>
      <c r="AC74" s="137"/>
      <c r="AD74" s="137"/>
      <c r="AE74" s="137"/>
      <c r="AF74" s="137"/>
      <c r="AG74" s="137"/>
      <c r="AH74" s="137"/>
      <c r="AI74" s="137"/>
      <c r="AJ74" s="137"/>
      <c r="AR74" s="137"/>
    </row>
    <row r="75" spans="10:44" x14ac:dyDescent="0.2">
      <c r="J75" s="137"/>
      <c r="K75" s="137"/>
      <c r="L75" s="137"/>
      <c r="M75" s="137"/>
      <c r="Q75" s="137"/>
      <c r="R75" s="137"/>
      <c r="S75" s="289"/>
      <c r="T75" s="137"/>
      <c r="U75" s="220"/>
      <c r="V75" s="221"/>
      <c r="W75" s="220"/>
      <c r="X75" s="220"/>
      <c r="Y75" s="137"/>
      <c r="Z75" s="137"/>
      <c r="AA75" s="137"/>
      <c r="AB75" s="137"/>
      <c r="AC75" s="137"/>
      <c r="AD75" s="137"/>
      <c r="AE75" s="137"/>
      <c r="AF75" s="137"/>
      <c r="AG75" s="137"/>
      <c r="AH75" s="137"/>
      <c r="AI75" s="137"/>
      <c r="AJ75" s="137"/>
      <c r="AR75" s="137"/>
    </row>
    <row r="76" spans="10:44" x14ac:dyDescent="0.2">
      <c r="J76" s="137"/>
      <c r="K76" s="137"/>
      <c r="L76" s="137"/>
      <c r="M76" s="137"/>
      <c r="Q76" s="137"/>
      <c r="R76" s="137"/>
      <c r="S76" s="289"/>
      <c r="T76" s="137"/>
      <c r="U76" s="220"/>
      <c r="V76" s="220"/>
      <c r="W76" s="220"/>
      <c r="X76" s="220"/>
      <c r="Y76" s="137"/>
      <c r="Z76" s="137"/>
      <c r="AA76" s="137"/>
      <c r="AB76" s="137"/>
      <c r="AC76" s="137"/>
      <c r="AD76" s="137"/>
      <c r="AE76" s="137"/>
      <c r="AF76" s="137"/>
      <c r="AG76" s="137"/>
      <c r="AH76" s="137"/>
      <c r="AI76" s="137"/>
      <c r="AJ76" s="137"/>
      <c r="AR76" s="137"/>
    </row>
    <row r="77" spans="10:44" x14ac:dyDescent="0.2">
      <c r="J77" s="137"/>
      <c r="K77" s="137"/>
      <c r="L77" s="137"/>
      <c r="M77" s="137"/>
      <c r="Q77" s="137"/>
      <c r="R77" s="137"/>
      <c r="S77" s="289"/>
      <c r="T77" s="137"/>
      <c r="U77" s="220"/>
      <c r="V77" s="220"/>
      <c r="W77" s="220"/>
      <c r="X77" s="220"/>
      <c r="Y77" s="137"/>
      <c r="Z77" s="137"/>
      <c r="AA77" s="137"/>
      <c r="AB77" s="137"/>
      <c r="AC77" s="137"/>
      <c r="AD77" s="137"/>
      <c r="AE77" s="137"/>
      <c r="AF77" s="137"/>
      <c r="AG77" s="137"/>
      <c r="AH77" s="137"/>
      <c r="AI77" s="137"/>
      <c r="AJ77" s="137"/>
    </row>
    <row r="78" spans="10:44" x14ac:dyDescent="0.2">
      <c r="J78" s="137"/>
      <c r="K78" s="137"/>
      <c r="L78" s="137"/>
      <c r="M78" s="137"/>
      <c r="Q78" s="137"/>
      <c r="R78" s="137"/>
      <c r="S78" s="289"/>
      <c r="T78" s="137"/>
      <c r="U78" s="220"/>
      <c r="V78" s="220"/>
      <c r="W78" s="220"/>
      <c r="X78" s="220"/>
      <c r="Y78" s="137"/>
      <c r="Z78" s="137"/>
      <c r="AA78" s="137"/>
      <c r="AB78" s="137"/>
      <c r="AC78" s="137"/>
      <c r="AD78" s="137"/>
      <c r="AE78" s="137"/>
      <c r="AF78" s="137"/>
      <c r="AG78" s="137"/>
      <c r="AH78" s="137"/>
      <c r="AI78" s="137"/>
      <c r="AJ78" s="137"/>
    </row>
    <row r="79" spans="10:44" x14ac:dyDescent="0.2">
      <c r="J79" s="137"/>
      <c r="K79" s="137"/>
      <c r="L79" s="137"/>
      <c r="M79" s="137"/>
      <c r="Q79" s="137"/>
      <c r="R79" s="137"/>
      <c r="S79" s="289"/>
      <c r="T79" s="137"/>
      <c r="U79" s="220"/>
      <c r="V79" s="220"/>
      <c r="W79" s="220"/>
      <c r="X79" s="220"/>
      <c r="Y79" s="137"/>
      <c r="Z79" s="137"/>
      <c r="AA79" s="137"/>
      <c r="AB79" s="137"/>
      <c r="AC79" s="137"/>
      <c r="AD79" s="137"/>
      <c r="AE79" s="137"/>
      <c r="AF79" s="137"/>
      <c r="AG79" s="137"/>
      <c r="AH79" s="137"/>
      <c r="AI79" s="137"/>
      <c r="AJ79" s="137"/>
    </row>
    <row r="80" spans="10:44" x14ac:dyDescent="0.2">
      <c r="J80" s="137"/>
      <c r="K80" s="137"/>
      <c r="L80" s="137"/>
      <c r="M80" s="137"/>
      <c r="Q80" s="137"/>
      <c r="R80" s="137"/>
      <c r="S80" s="289"/>
      <c r="T80" s="137"/>
      <c r="U80" s="220"/>
      <c r="V80" s="220"/>
      <c r="W80" s="220"/>
      <c r="X80" s="220"/>
      <c r="Y80" s="137"/>
      <c r="Z80" s="137"/>
      <c r="AA80" s="137"/>
      <c r="AB80" s="137"/>
      <c r="AC80" s="137"/>
      <c r="AD80" s="137"/>
      <c r="AE80" s="137"/>
      <c r="AF80" s="137">
        <v>41442230</v>
      </c>
      <c r="AG80" s="137"/>
      <c r="AH80" s="137"/>
      <c r="AI80" s="137"/>
      <c r="AJ80" s="137"/>
    </row>
    <row r="81" spans="10:36" x14ac:dyDescent="0.2">
      <c r="J81" s="137"/>
      <c r="K81" s="137"/>
      <c r="L81" s="137"/>
      <c r="M81" s="137"/>
      <c r="Q81" s="137"/>
      <c r="R81" s="137"/>
      <c r="S81" s="289"/>
      <c r="T81" s="137"/>
      <c r="U81" s="220"/>
      <c r="V81" s="220"/>
      <c r="W81" s="220"/>
      <c r="X81" s="220"/>
      <c r="Y81" s="137"/>
      <c r="Z81" s="137"/>
      <c r="AA81" s="137"/>
      <c r="AB81" s="137"/>
      <c r="AC81" s="137"/>
      <c r="AD81" s="137"/>
      <c r="AE81" s="137"/>
      <c r="AF81" s="137">
        <f>AF80/2</f>
        <v>20721115</v>
      </c>
      <c r="AG81" s="137"/>
      <c r="AH81" s="137"/>
      <c r="AI81" s="137"/>
      <c r="AJ81" s="137"/>
    </row>
    <row r="82" spans="10:36" x14ac:dyDescent="0.2">
      <c r="J82" s="137"/>
      <c r="K82" s="137"/>
      <c r="L82" s="137"/>
      <c r="M82" s="137"/>
      <c r="Q82" s="137"/>
      <c r="R82" s="137"/>
      <c r="S82" s="289"/>
      <c r="T82" s="137"/>
      <c r="U82" s="220"/>
      <c r="V82" s="220"/>
      <c r="W82" s="220"/>
      <c r="X82" s="220"/>
      <c r="Y82" s="137"/>
      <c r="Z82" s="137"/>
      <c r="AA82" s="137"/>
      <c r="AB82" s="137"/>
      <c r="AC82" s="137"/>
      <c r="AD82" s="137"/>
      <c r="AE82" s="137"/>
      <c r="AF82" s="137"/>
      <c r="AG82" s="137"/>
      <c r="AH82" s="137"/>
      <c r="AI82" s="137"/>
      <c r="AJ82" s="137"/>
    </row>
    <row r="83" spans="10:36" x14ac:dyDescent="0.2">
      <c r="J83" s="137"/>
      <c r="K83" s="137"/>
      <c r="L83" s="137"/>
      <c r="M83" s="137"/>
      <c r="Q83" s="137"/>
      <c r="R83" s="137"/>
      <c r="S83" s="289"/>
      <c r="T83" s="137"/>
      <c r="U83" s="220"/>
      <c r="V83" s="220"/>
      <c r="W83" s="220"/>
      <c r="X83" s="220"/>
      <c r="Y83" s="137"/>
      <c r="Z83" s="137"/>
      <c r="AA83" s="137"/>
      <c r="AB83" s="137"/>
      <c r="AC83" s="137"/>
      <c r="AD83" s="137"/>
      <c r="AE83" s="137"/>
      <c r="AF83" s="137"/>
      <c r="AG83" s="137"/>
      <c r="AH83" s="137"/>
      <c r="AI83" s="137"/>
      <c r="AJ83" s="137"/>
    </row>
    <row r="84" spans="10:36" x14ac:dyDescent="0.2">
      <c r="J84" s="137"/>
      <c r="K84" s="137"/>
      <c r="L84" s="137"/>
      <c r="M84" s="137"/>
      <c r="Q84" s="137"/>
      <c r="R84" s="137"/>
      <c r="S84" s="289"/>
      <c r="T84" s="137"/>
      <c r="U84" s="220"/>
      <c r="V84" s="220"/>
      <c r="W84" s="220"/>
      <c r="X84" s="220"/>
      <c r="Y84" s="137"/>
      <c r="Z84" s="137"/>
      <c r="AA84" s="137"/>
      <c r="AB84" s="137"/>
      <c r="AC84" s="137"/>
      <c r="AD84" s="137"/>
      <c r="AE84" s="137"/>
      <c r="AF84" s="137"/>
      <c r="AG84" s="137"/>
      <c r="AH84" s="137"/>
      <c r="AI84" s="137"/>
      <c r="AJ84" s="137"/>
    </row>
    <row r="85" spans="10:36" x14ac:dyDescent="0.2">
      <c r="Q85" s="137"/>
      <c r="R85" s="137"/>
      <c r="S85" s="289"/>
      <c r="T85" s="137"/>
      <c r="U85" s="220"/>
      <c r="V85" s="220"/>
      <c r="W85" s="220"/>
      <c r="X85" s="220"/>
      <c r="Y85" s="137"/>
      <c r="Z85" s="137"/>
      <c r="AA85" s="137"/>
      <c r="AB85" s="137"/>
      <c r="AC85" s="137"/>
      <c r="AD85" s="137"/>
      <c r="AE85" s="137"/>
      <c r="AF85" s="137"/>
      <c r="AG85" s="137"/>
      <c r="AH85" s="137"/>
      <c r="AI85" s="137"/>
      <c r="AJ85" s="137"/>
    </row>
    <row r="86" spans="10:36" x14ac:dyDescent="0.2">
      <c r="Q86" s="137"/>
      <c r="R86" s="137"/>
      <c r="S86" s="289"/>
      <c r="T86" s="137"/>
      <c r="U86" s="220"/>
      <c r="V86" s="220"/>
      <c r="W86" s="220"/>
      <c r="X86" s="220"/>
      <c r="Y86" s="137"/>
      <c r="Z86" s="137"/>
      <c r="AA86" s="137"/>
      <c r="AB86" s="137"/>
      <c r="AC86" s="137"/>
      <c r="AD86" s="137"/>
      <c r="AE86" s="137"/>
      <c r="AF86" s="137"/>
      <c r="AG86" s="137"/>
      <c r="AH86" s="137"/>
      <c r="AI86" s="137"/>
      <c r="AJ86" s="137"/>
    </row>
    <row r="87" spans="10:36" x14ac:dyDescent="0.2">
      <c r="Q87" s="137"/>
      <c r="R87" s="137"/>
      <c r="S87" s="289"/>
      <c r="T87" s="137"/>
      <c r="U87" s="220"/>
      <c r="V87" s="220"/>
      <c r="W87" s="220"/>
      <c r="X87" s="220"/>
      <c r="Y87" s="137"/>
      <c r="Z87" s="137"/>
      <c r="AA87" s="137"/>
      <c r="AB87" s="137"/>
      <c r="AC87" s="137"/>
      <c r="AD87" s="137"/>
      <c r="AE87" s="137"/>
      <c r="AF87" s="137"/>
      <c r="AG87" s="137"/>
      <c r="AH87" s="137"/>
      <c r="AI87" s="137"/>
      <c r="AJ87" s="137"/>
    </row>
    <row r="88" spans="10:36" x14ac:dyDescent="0.2">
      <c r="Q88" s="137"/>
      <c r="R88" s="137"/>
      <c r="S88" s="289"/>
      <c r="T88" s="137"/>
      <c r="U88" s="220"/>
      <c r="V88" s="220"/>
      <c r="W88" s="220"/>
      <c r="X88" s="220"/>
      <c r="Y88" s="137"/>
      <c r="Z88" s="137"/>
      <c r="AA88" s="137"/>
      <c r="AB88" s="137"/>
      <c r="AC88" s="137"/>
      <c r="AD88" s="137"/>
      <c r="AE88" s="137"/>
      <c r="AF88" s="137"/>
      <c r="AG88" s="137"/>
      <c r="AH88" s="137"/>
      <c r="AI88" s="137"/>
      <c r="AJ88" s="137"/>
    </row>
    <row r="89" spans="10:36" x14ac:dyDescent="0.2">
      <c r="Q89" s="137"/>
      <c r="R89" s="137"/>
      <c r="S89" s="289"/>
      <c r="T89" s="137"/>
      <c r="U89" s="220"/>
      <c r="V89" s="220"/>
      <c r="W89" s="220"/>
      <c r="X89" s="220"/>
      <c r="Y89" s="137"/>
      <c r="Z89" s="137"/>
      <c r="AA89" s="137"/>
      <c r="AB89" s="137"/>
      <c r="AC89" s="137"/>
      <c r="AD89" s="137"/>
      <c r="AE89" s="137"/>
      <c r="AF89" s="137"/>
      <c r="AG89" s="137"/>
      <c r="AH89" s="137"/>
      <c r="AI89" s="137"/>
      <c r="AJ89" s="137"/>
    </row>
    <row r="90" spans="10:36" x14ac:dyDescent="0.2">
      <c r="Q90" s="137"/>
      <c r="R90" s="137"/>
      <c r="S90" s="289"/>
      <c r="T90" s="137"/>
      <c r="U90" s="220"/>
      <c r="V90" s="220"/>
      <c r="W90" s="220"/>
      <c r="X90" s="220"/>
      <c r="Y90" s="137"/>
      <c r="Z90" s="137"/>
      <c r="AA90" s="137"/>
      <c r="AB90" s="137"/>
      <c r="AC90" s="137"/>
      <c r="AD90" s="137"/>
      <c r="AE90" s="137"/>
      <c r="AF90" s="137"/>
      <c r="AG90" s="137"/>
      <c r="AH90" s="137"/>
      <c r="AI90" s="137"/>
      <c r="AJ90" s="137"/>
    </row>
    <row r="91" spans="10:36" x14ac:dyDescent="0.2">
      <c r="Q91" s="137"/>
      <c r="R91" s="137"/>
      <c r="S91" s="289"/>
      <c r="T91" s="137"/>
      <c r="U91" s="220"/>
      <c r="V91" s="220"/>
      <c r="W91" s="220"/>
      <c r="X91" s="220"/>
      <c r="Y91" s="137"/>
      <c r="Z91" s="137"/>
      <c r="AA91" s="137"/>
      <c r="AB91" s="137"/>
      <c r="AC91" s="137"/>
      <c r="AD91" s="137"/>
      <c r="AE91" s="137"/>
      <c r="AF91" s="137"/>
      <c r="AG91" s="137"/>
      <c r="AH91" s="137"/>
      <c r="AI91" s="137"/>
      <c r="AJ91" s="137"/>
    </row>
    <row r="92" spans="10:36" x14ac:dyDescent="0.2">
      <c r="Q92" s="137"/>
      <c r="R92" s="137"/>
      <c r="S92" s="289"/>
      <c r="T92" s="137"/>
      <c r="U92" s="220"/>
      <c r="V92" s="220"/>
      <c r="W92" s="220"/>
      <c r="X92" s="220"/>
      <c r="Y92" s="137"/>
      <c r="Z92" s="137"/>
      <c r="AA92" s="137"/>
      <c r="AB92" s="137"/>
      <c r="AC92" s="137"/>
      <c r="AD92" s="137"/>
      <c r="AE92" s="137"/>
      <c r="AF92" s="137"/>
      <c r="AG92" s="137"/>
      <c r="AH92" s="137"/>
      <c r="AI92" s="137"/>
      <c r="AJ92" s="137"/>
    </row>
    <row r="93" spans="10:36" x14ac:dyDescent="0.2">
      <c r="Q93" s="137"/>
      <c r="R93" s="137"/>
      <c r="S93" s="289"/>
      <c r="T93" s="137"/>
      <c r="U93" s="220"/>
      <c r="V93" s="220"/>
      <c r="W93" s="220"/>
      <c r="X93" s="220"/>
      <c r="Y93" s="137"/>
      <c r="Z93" s="137"/>
      <c r="AA93" s="137"/>
      <c r="AB93" s="137"/>
      <c r="AC93" s="137"/>
      <c r="AD93" s="137"/>
      <c r="AE93" s="137"/>
      <c r="AF93" s="137"/>
      <c r="AG93" s="137"/>
      <c r="AH93" s="137"/>
      <c r="AI93" s="137"/>
      <c r="AJ93" s="137"/>
    </row>
    <row r="94" spans="10:36" x14ac:dyDescent="0.2">
      <c r="Q94" s="137"/>
      <c r="R94" s="137"/>
      <c r="S94" s="289"/>
      <c r="T94" s="137"/>
      <c r="U94" s="220"/>
      <c r="V94" s="220"/>
      <c r="W94" s="220"/>
      <c r="X94" s="220"/>
      <c r="Y94" s="137"/>
      <c r="Z94" s="137"/>
      <c r="AA94" s="137"/>
      <c r="AB94" s="137"/>
      <c r="AC94" s="137"/>
      <c r="AD94" s="137"/>
      <c r="AE94" s="137"/>
      <c r="AF94" s="137"/>
      <c r="AG94" s="137"/>
      <c r="AH94" s="137"/>
      <c r="AI94" s="137"/>
      <c r="AJ94" s="137"/>
    </row>
    <row r="95" spans="10:36" x14ac:dyDescent="0.2">
      <c r="Q95" s="137"/>
      <c r="R95" s="137"/>
      <c r="S95" s="289"/>
      <c r="T95" s="137"/>
      <c r="U95" s="220"/>
      <c r="V95" s="220"/>
      <c r="W95" s="220"/>
      <c r="X95" s="220"/>
      <c r="Y95" s="137"/>
      <c r="Z95" s="137"/>
      <c r="AA95" s="137"/>
      <c r="AB95" s="137"/>
      <c r="AC95" s="137"/>
      <c r="AD95" s="137"/>
      <c r="AE95" s="137"/>
      <c r="AF95" s="137"/>
      <c r="AG95" s="137"/>
      <c r="AH95" s="137"/>
      <c r="AI95" s="137"/>
      <c r="AJ95" s="137"/>
    </row>
    <row r="96" spans="10:36" x14ac:dyDescent="0.2">
      <c r="AC96" s="137"/>
      <c r="AD96" s="137"/>
      <c r="AE96" s="137"/>
      <c r="AF96" s="137"/>
      <c r="AG96" s="137"/>
      <c r="AH96" s="137"/>
      <c r="AI96" s="137"/>
      <c r="AJ96" s="137"/>
    </row>
    <row r="97" spans="29:36" x14ac:dyDescent="0.2">
      <c r="AC97" s="137"/>
      <c r="AD97" s="137"/>
      <c r="AE97" s="137"/>
      <c r="AF97" s="137"/>
      <c r="AG97" s="137"/>
      <c r="AH97" s="137"/>
      <c r="AI97" s="137"/>
      <c r="AJ97" s="137"/>
    </row>
    <row r="98" spans="29:36" x14ac:dyDescent="0.2">
      <c r="AC98" s="137"/>
      <c r="AD98" s="137"/>
      <c r="AE98" s="137"/>
      <c r="AF98" s="137"/>
      <c r="AG98" s="137"/>
      <c r="AH98" s="137"/>
      <c r="AI98" s="137"/>
      <c r="AJ98" s="137"/>
    </row>
    <row r="99" spans="29:36" x14ac:dyDescent="0.2">
      <c r="AC99" s="137"/>
      <c r="AD99" s="137"/>
      <c r="AE99" s="137"/>
      <c r="AF99" s="137"/>
      <c r="AG99" s="137"/>
      <c r="AH99" s="137"/>
      <c r="AI99" s="137"/>
      <c r="AJ99" s="137"/>
    </row>
    <row r="100" spans="29:36" x14ac:dyDescent="0.2">
      <c r="AC100" s="137"/>
      <c r="AD100" s="137"/>
      <c r="AE100" s="137"/>
      <c r="AF100" s="137"/>
      <c r="AG100" s="137"/>
      <c r="AH100" s="137"/>
      <c r="AI100" s="137"/>
      <c r="AJ100" s="137"/>
    </row>
    <row r="101" spans="29:36" x14ac:dyDescent="0.2">
      <c r="AC101" s="137"/>
      <c r="AD101" s="137"/>
      <c r="AE101" s="137"/>
      <c r="AF101" s="137"/>
      <c r="AG101" s="137"/>
      <c r="AH101" s="137"/>
      <c r="AI101" s="137"/>
      <c r="AJ101" s="137"/>
    </row>
    <row r="102" spans="29:36" x14ac:dyDescent="0.2">
      <c r="AC102" s="137"/>
      <c r="AD102" s="137"/>
      <c r="AE102" s="137"/>
      <c r="AF102" s="137"/>
      <c r="AG102" s="137"/>
      <c r="AH102" s="137"/>
      <c r="AI102" s="137"/>
      <c r="AJ102" s="137"/>
    </row>
  </sheetData>
  <mergeCells count="24">
    <mergeCell ref="AC3:AQ3"/>
    <mergeCell ref="AR3:AS3"/>
    <mergeCell ref="U3:U4"/>
    <mergeCell ref="V3:V4"/>
    <mergeCell ref="W3:W4"/>
    <mergeCell ref="X3:X4"/>
    <mergeCell ref="Y3:Y4"/>
    <mergeCell ref="Z3:Z4"/>
    <mergeCell ref="T3:T4"/>
    <mergeCell ref="A1:Q1"/>
    <mergeCell ref="R1:AS1"/>
    <mergeCell ref="A2:Q2"/>
    <mergeCell ref="R2:AS2"/>
    <mergeCell ref="A3:A4"/>
    <mergeCell ref="B3:B4"/>
    <mergeCell ref="C3:C4"/>
    <mergeCell ref="D3:D4"/>
    <mergeCell ref="E3:F3"/>
    <mergeCell ref="G3:J3"/>
    <mergeCell ref="K3:K4"/>
    <mergeCell ref="L3:P3"/>
    <mergeCell ref="Q3:Q4"/>
    <mergeCell ref="R3:R4"/>
    <mergeCell ref="S3:S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6:D9"/>
  <sheetViews>
    <sheetView workbookViewId="0">
      <selection activeCell="E24" sqref="E24"/>
    </sheetView>
  </sheetViews>
  <sheetFormatPr baseColWidth="10" defaultRowHeight="11.25" x14ac:dyDescent="0.2"/>
  <cols>
    <col min="1" max="1" width="13.85546875" style="432" customWidth="1"/>
    <col min="2" max="2" width="32.5703125" style="432" customWidth="1"/>
    <col min="3" max="3" width="14.7109375" style="432" customWidth="1"/>
    <col min="4" max="4" width="19.7109375" style="433" customWidth="1"/>
    <col min="5" max="16384" width="11.42578125" style="432"/>
  </cols>
  <sheetData>
    <row r="6" spans="1:4" s="2" customFormat="1" ht="33.75" x14ac:dyDescent="0.2">
      <c r="A6" s="1" t="s">
        <v>189</v>
      </c>
      <c r="B6" s="1" t="s">
        <v>191</v>
      </c>
      <c r="C6" s="431" t="s">
        <v>192</v>
      </c>
      <c r="D6" s="211" t="s">
        <v>193</v>
      </c>
    </row>
    <row r="7" spans="1:4" s="215" customFormat="1" ht="56.25" x14ac:dyDescent="0.25">
      <c r="A7" s="211" t="s">
        <v>344</v>
      </c>
      <c r="B7" s="211" t="s">
        <v>291</v>
      </c>
      <c r="C7" s="211" t="s">
        <v>292</v>
      </c>
      <c r="D7" s="211" t="s">
        <v>293</v>
      </c>
    </row>
    <row r="8" spans="1:4" s="215" customFormat="1" ht="45" x14ac:dyDescent="0.25">
      <c r="A8" s="430" t="s">
        <v>396</v>
      </c>
      <c r="B8" s="211" t="s">
        <v>383</v>
      </c>
      <c r="C8" s="431" t="s">
        <v>384</v>
      </c>
      <c r="D8" s="211" t="s">
        <v>385</v>
      </c>
    </row>
    <row r="9" spans="1:4" s="215" customFormat="1" ht="45" x14ac:dyDescent="0.25">
      <c r="A9" s="431" t="s">
        <v>470</v>
      </c>
      <c r="B9" s="211" t="s">
        <v>472</v>
      </c>
      <c r="C9" s="431" t="s">
        <v>473</v>
      </c>
      <c r="D9" s="211" t="s">
        <v>474</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5:F13"/>
  <sheetViews>
    <sheetView workbookViewId="0">
      <selection activeCell="A5" sqref="A5:F13"/>
    </sheetView>
  </sheetViews>
  <sheetFormatPr baseColWidth="10" defaultRowHeight="15" x14ac:dyDescent="0.25"/>
  <cols>
    <col min="6" max="6" width="13.7109375" customWidth="1"/>
  </cols>
  <sheetData>
    <row r="5" spans="1:6" x14ac:dyDescent="0.25">
      <c r="A5" s="419" t="s">
        <v>228</v>
      </c>
      <c r="B5" s="419" t="s">
        <v>3</v>
      </c>
      <c r="C5" s="419" t="s">
        <v>828</v>
      </c>
      <c r="D5" s="419" t="s">
        <v>829</v>
      </c>
      <c r="E5" s="419" t="s">
        <v>830</v>
      </c>
      <c r="F5" s="419" t="s">
        <v>831</v>
      </c>
    </row>
    <row r="6" spans="1:6" ht="90" x14ac:dyDescent="0.25">
      <c r="A6" s="1" t="s">
        <v>787</v>
      </c>
      <c r="B6" s="1" t="s">
        <v>784</v>
      </c>
      <c r="C6" s="8">
        <v>41977</v>
      </c>
      <c r="D6" s="60">
        <v>41978</v>
      </c>
      <c r="E6" s="438">
        <v>15</v>
      </c>
      <c r="F6" s="10">
        <v>5998798.1500000004</v>
      </c>
    </row>
    <row r="7" spans="1:6" ht="101.25" x14ac:dyDescent="0.25">
      <c r="A7" s="1" t="s">
        <v>788</v>
      </c>
      <c r="B7" s="1" t="s">
        <v>790</v>
      </c>
      <c r="C7" s="8">
        <v>41977</v>
      </c>
      <c r="D7" s="438"/>
      <c r="E7" s="438">
        <v>15</v>
      </c>
      <c r="F7" s="10">
        <v>5999852.2999999998</v>
      </c>
    </row>
    <row r="8" spans="1:6" ht="90" x14ac:dyDescent="0.25">
      <c r="A8" s="1" t="s">
        <v>794</v>
      </c>
      <c r="B8" s="1" t="s">
        <v>796</v>
      </c>
      <c r="C8" s="8">
        <v>41977</v>
      </c>
      <c r="D8" s="438"/>
      <c r="E8" s="438">
        <v>15</v>
      </c>
      <c r="F8" s="9">
        <v>16995388.800000001</v>
      </c>
    </row>
    <row r="9" spans="1:6" ht="78.75" x14ac:dyDescent="0.25">
      <c r="A9" s="1" t="s">
        <v>799</v>
      </c>
      <c r="B9" s="1" t="s">
        <v>801</v>
      </c>
      <c r="C9" s="8">
        <v>41947</v>
      </c>
      <c r="D9" s="60">
        <v>41978</v>
      </c>
      <c r="E9" s="438">
        <v>15</v>
      </c>
      <c r="F9" s="10">
        <v>16997594</v>
      </c>
    </row>
    <row r="10" spans="1:6" ht="90" x14ac:dyDescent="0.25">
      <c r="A10" s="1" t="s">
        <v>804</v>
      </c>
      <c r="B10" s="1" t="s">
        <v>805</v>
      </c>
      <c r="C10" s="8">
        <v>41977</v>
      </c>
      <c r="D10" s="60">
        <v>41978</v>
      </c>
      <c r="E10" s="438">
        <v>15</v>
      </c>
      <c r="F10" s="10">
        <v>17196925.199999999</v>
      </c>
    </row>
    <row r="11" spans="1:6" ht="123.75" x14ac:dyDescent="0.25">
      <c r="A11" s="1" t="s">
        <v>806</v>
      </c>
      <c r="B11" s="1" t="s">
        <v>716</v>
      </c>
      <c r="C11" s="8">
        <v>41977</v>
      </c>
      <c r="D11" s="60">
        <v>41978</v>
      </c>
      <c r="E11" s="438">
        <v>15</v>
      </c>
      <c r="F11" s="10">
        <v>17198310</v>
      </c>
    </row>
    <row r="12" spans="1:6" ht="101.25" x14ac:dyDescent="0.25">
      <c r="A12" s="1" t="s">
        <v>807</v>
      </c>
      <c r="B12" s="1" t="s">
        <v>809</v>
      </c>
      <c r="C12" s="8">
        <v>41947</v>
      </c>
      <c r="D12" s="60">
        <v>41978</v>
      </c>
      <c r="E12" s="438">
        <v>15</v>
      </c>
      <c r="F12" s="10">
        <v>17199131</v>
      </c>
    </row>
    <row r="13" spans="1:6" ht="78.75" x14ac:dyDescent="0.25">
      <c r="A13" s="1" t="s">
        <v>813</v>
      </c>
      <c r="B13" s="1" t="s">
        <v>815</v>
      </c>
      <c r="C13" s="8">
        <v>41977</v>
      </c>
      <c r="D13" s="438"/>
      <c r="E13" s="438">
        <v>15</v>
      </c>
      <c r="F13" s="10">
        <v>17192789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C429"/>
  <sheetViews>
    <sheetView topLeftCell="A292" workbookViewId="0">
      <selection activeCell="AA282" sqref="AA282:AA286"/>
    </sheetView>
  </sheetViews>
  <sheetFormatPr baseColWidth="10" defaultRowHeight="9.75" x14ac:dyDescent="0.15"/>
  <cols>
    <col min="1" max="1" width="11.42578125" style="463"/>
    <col min="2" max="2" width="17.7109375" style="463" hidden="1" customWidth="1"/>
    <col min="3" max="3" width="28.28515625" style="463" customWidth="1"/>
    <col min="4" max="5" width="11.42578125" style="463"/>
    <col min="6" max="6" width="12.85546875" style="463" customWidth="1"/>
    <col min="7" max="7" width="15.7109375" style="463" hidden="1" customWidth="1"/>
    <col min="8" max="8" width="12" style="1298" hidden="1" customWidth="1"/>
    <col min="9" max="9" width="15.28515625" style="1298" hidden="1" customWidth="1"/>
    <col min="10" max="10" width="17.85546875" style="463" hidden="1" customWidth="1"/>
    <col min="11" max="11" width="18.85546875" style="1300" hidden="1" customWidth="1"/>
    <col min="12" max="12" width="15" style="1300" hidden="1" customWidth="1"/>
    <col min="13" max="14" width="15" style="1298" hidden="1" customWidth="1"/>
    <col min="15" max="15" width="12.85546875" style="463" hidden="1" customWidth="1"/>
    <col min="16" max="16" width="15.85546875" style="463" hidden="1" customWidth="1"/>
    <col min="17" max="17" width="12" style="463" hidden="1" customWidth="1"/>
    <col min="18" max="18" width="15.7109375" style="1298" hidden="1" customWidth="1"/>
    <col min="19" max="19" width="0" style="1300" hidden="1" customWidth="1"/>
    <col min="20" max="20" width="16.7109375" style="463" hidden="1" customWidth="1"/>
    <col min="21" max="21" width="15.7109375" style="1302" hidden="1" customWidth="1"/>
    <col min="22" max="22" width="16.85546875" style="1302" hidden="1" customWidth="1"/>
    <col min="23" max="23" width="15.7109375" style="1302" hidden="1" customWidth="1"/>
    <col min="24" max="24" width="18" style="1302" hidden="1" customWidth="1"/>
    <col min="25" max="25" width="18" style="1303" hidden="1" customWidth="1"/>
    <col min="26" max="26" width="8" style="1303" customWidth="1"/>
    <col min="27" max="27" width="10.7109375" style="463" customWidth="1"/>
    <col min="28" max="28" width="11.42578125" style="463"/>
    <col min="29" max="30" width="0" style="463" hidden="1" customWidth="1"/>
    <col min="31" max="31" width="14.5703125" style="463" hidden="1" customWidth="1"/>
    <col min="32" max="32" width="13.140625" style="463" hidden="1" customWidth="1"/>
    <col min="33" max="33" width="0" style="463" hidden="1" customWidth="1"/>
    <col min="34" max="34" width="16.85546875" style="1299" hidden="1" customWidth="1"/>
    <col min="35" max="35" width="0" style="463" hidden="1" customWidth="1"/>
    <col min="36" max="36" width="13.28515625" style="463" hidden="1" customWidth="1"/>
    <col min="37" max="37" width="16.42578125" style="1299" hidden="1" customWidth="1"/>
    <col min="38" max="38" width="9.5703125" style="463" hidden="1" customWidth="1"/>
    <col min="39" max="39" width="8.85546875" style="463" hidden="1" customWidth="1"/>
    <col min="40" max="40" width="15.7109375" style="463" hidden="1" customWidth="1"/>
    <col min="41" max="42" width="8.85546875" style="463" hidden="1" customWidth="1"/>
    <col min="43" max="43" width="12.7109375" style="463" hidden="1" customWidth="1"/>
    <col min="44" max="45" width="8.85546875" style="463" hidden="1" customWidth="1"/>
    <col min="46" max="46" width="12.85546875" style="463" hidden="1" customWidth="1"/>
    <col min="47" max="48" width="8.85546875" style="463" hidden="1" customWidth="1"/>
    <col min="49" max="49" width="13.85546875" style="1304" hidden="1" customWidth="1"/>
    <col min="50" max="50" width="12.7109375" style="463" hidden="1" customWidth="1"/>
    <col min="51" max="51" width="10.28515625" style="463" hidden="1" customWidth="1"/>
    <col min="52" max="52" width="16.28515625" style="1308" hidden="1" customWidth="1"/>
    <col min="53" max="53" width="5.85546875" style="463" hidden="1" customWidth="1"/>
    <col min="54" max="54" width="0" style="463" hidden="1" customWidth="1"/>
    <col min="55" max="56" width="12.28515625" style="463" bestFit="1" customWidth="1"/>
    <col min="57" max="16384" width="11.42578125" style="463"/>
  </cols>
  <sheetData>
    <row r="1" spans="1:55" x14ac:dyDescent="0.15">
      <c r="A1" s="1464" t="s">
        <v>0</v>
      </c>
      <c r="B1" s="1465"/>
      <c r="C1" s="1465"/>
      <c r="D1" s="1465"/>
      <c r="E1" s="1465"/>
      <c r="F1" s="1465"/>
      <c r="G1" s="1465"/>
      <c r="H1" s="1465"/>
      <c r="I1" s="1465"/>
      <c r="J1" s="1465"/>
      <c r="K1" s="1465"/>
      <c r="L1" s="1465"/>
      <c r="M1" s="1465"/>
      <c r="N1" s="1465"/>
      <c r="O1" s="1465"/>
      <c r="P1" s="1465"/>
      <c r="Q1" s="1466"/>
      <c r="R1" s="1467"/>
      <c r="S1" s="1468"/>
      <c r="T1" s="1468"/>
      <c r="U1" s="1468"/>
      <c r="V1" s="1468"/>
      <c r="W1" s="1468"/>
      <c r="X1" s="1468"/>
      <c r="Y1" s="1468"/>
      <c r="Z1" s="1468"/>
      <c r="AA1" s="1468"/>
      <c r="AB1" s="1468"/>
      <c r="AC1" s="1468"/>
      <c r="AD1" s="1468"/>
      <c r="AE1" s="1468"/>
      <c r="AF1" s="1468"/>
      <c r="AG1" s="1468"/>
      <c r="AH1" s="1468"/>
      <c r="AI1" s="1468"/>
      <c r="AJ1" s="1468"/>
      <c r="AK1" s="1468"/>
      <c r="AL1" s="1468"/>
      <c r="AM1" s="1468"/>
      <c r="AN1" s="1468"/>
      <c r="AO1" s="1468"/>
      <c r="AP1" s="1468"/>
      <c r="AQ1" s="1468"/>
      <c r="AR1" s="1468"/>
      <c r="AS1" s="1468"/>
      <c r="AT1" s="1468"/>
      <c r="AU1" s="1468"/>
      <c r="AV1" s="1468"/>
      <c r="AW1" s="1468"/>
      <c r="AX1" s="1468"/>
      <c r="AY1" s="1468"/>
      <c r="AZ1" s="1468"/>
      <c r="BA1" s="1468"/>
    </row>
    <row r="2" spans="1:55" x14ac:dyDescent="0.15">
      <c r="A2" s="1469" t="s">
        <v>34</v>
      </c>
      <c r="B2" s="1470"/>
      <c r="C2" s="1470"/>
      <c r="D2" s="1470"/>
      <c r="E2" s="1470"/>
      <c r="F2" s="1470"/>
      <c r="G2" s="1470"/>
      <c r="H2" s="1470"/>
      <c r="I2" s="1470"/>
      <c r="J2" s="1470"/>
      <c r="K2" s="1470"/>
      <c r="L2" s="1470"/>
      <c r="M2" s="1470"/>
      <c r="N2" s="1470"/>
      <c r="O2" s="1470"/>
      <c r="P2" s="1470"/>
      <c r="Q2" s="1471"/>
      <c r="R2" s="1469"/>
      <c r="S2" s="1470"/>
      <c r="T2" s="1470"/>
      <c r="U2" s="1470"/>
      <c r="V2" s="1470"/>
      <c r="W2" s="1470"/>
      <c r="X2" s="1470"/>
      <c r="Y2" s="1470"/>
      <c r="Z2" s="1470"/>
      <c r="AA2" s="1470"/>
      <c r="AB2" s="1470"/>
      <c r="AC2" s="1470"/>
      <c r="AD2" s="1470"/>
      <c r="AE2" s="1470"/>
      <c r="AF2" s="1470"/>
      <c r="AG2" s="1470"/>
      <c r="AH2" s="1470"/>
      <c r="AI2" s="1470"/>
      <c r="AJ2" s="1470"/>
      <c r="AK2" s="1470"/>
      <c r="AL2" s="1470"/>
      <c r="AM2" s="1470"/>
      <c r="AN2" s="1470"/>
      <c r="AO2" s="1470"/>
      <c r="AP2" s="1470"/>
      <c r="AQ2" s="1470"/>
      <c r="AR2" s="1470"/>
      <c r="AS2" s="1470"/>
      <c r="AT2" s="1470"/>
      <c r="AU2" s="1470"/>
      <c r="AV2" s="1470"/>
      <c r="AW2" s="1470"/>
      <c r="AX2" s="1470"/>
      <c r="AY2" s="1470"/>
      <c r="AZ2" s="1470"/>
      <c r="BA2" s="1470"/>
    </row>
    <row r="3" spans="1:55" ht="20.25" customHeight="1" x14ac:dyDescent="0.15">
      <c r="A3" s="1472" t="s">
        <v>2</v>
      </c>
      <c r="B3" s="1424" t="s">
        <v>33</v>
      </c>
      <c r="C3" s="1472" t="s">
        <v>3</v>
      </c>
      <c r="D3" s="1424" t="s">
        <v>80</v>
      </c>
      <c r="E3" s="1474" t="s">
        <v>4</v>
      </c>
      <c r="F3" s="1474"/>
      <c r="G3" s="1475" t="s">
        <v>27</v>
      </c>
      <c r="H3" s="1476"/>
      <c r="I3" s="1476"/>
      <c r="J3" s="1477"/>
      <c r="K3" s="1484" t="s">
        <v>5</v>
      </c>
      <c r="L3" s="1475" t="s">
        <v>6</v>
      </c>
      <c r="M3" s="1476"/>
      <c r="N3" s="1476"/>
      <c r="O3" s="1476"/>
      <c r="P3" s="1477"/>
      <c r="Q3" s="1484" t="s">
        <v>7</v>
      </c>
      <c r="R3" s="1484" t="s">
        <v>8</v>
      </c>
      <c r="S3" s="1484" t="s">
        <v>9</v>
      </c>
      <c r="T3" s="1424" t="s">
        <v>10</v>
      </c>
      <c r="U3" s="1478" t="s">
        <v>53</v>
      </c>
      <c r="V3" s="1478" t="s">
        <v>32</v>
      </c>
      <c r="W3" s="1478" t="s">
        <v>54</v>
      </c>
      <c r="X3" s="1480" t="s">
        <v>55</v>
      </c>
      <c r="Y3" s="1478" t="s">
        <v>15</v>
      </c>
      <c r="Z3" s="1424" t="s">
        <v>1518</v>
      </c>
      <c r="AA3" s="1424" t="s">
        <v>11</v>
      </c>
      <c r="AB3" s="1424" t="s">
        <v>12</v>
      </c>
      <c r="AC3" s="464" t="s">
        <v>13</v>
      </c>
      <c r="AD3" s="465" t="s">
        <v>28</v>
      </c>
      <c r="AE3" s="1476" t="s">
        <v>14</v>
      </c>
      <c r="AF3" s="1476"/>
      <c r="AG3" s="1476"/>
      <c r="AH3" s="1476"/>
      <c r="AI3" s="1476"/>
      <c r="AJ3" s="1476"/>
      <c r="AK3" s="1476"/>
      <c r="AL3" s="1476"/>
      <c r="AM3" s="1476"/>
      <c r="AN3" s="1476"/>
      <c r="AO3" s="1476"/>
      <c r="AP3" s="1476"/>
      <c r="AQ3" s="1476"/>
      <c r="AR3" s="1476"/>
      <c r="AS3" s="1476"/>
      <c r="AT3" s="1476"/>
      <c r="AU3" s="1476"/>
      <c r="AV3" s="1476"/>
      <c r="AW3" s="1476"/>
      <c r="AX3" s="1476"/>
      <c r="AY3" s="1477"/>
      <c r="AZ3" s="1475" t="s">
        <v>15</v>
      </c>
      <c r="BA3" s="1477"/>
    </row>
    <row r="4" spans="1:55" ht="17.25" customHeight="1" x14ac:dyDescent="0.15">
      <c r="A4" s="1473"/>
      <c r="B4" s="1426"/>
      <c r="C4" s="1473"/>
      <c r="D4" s="1426"/>
      <c r="E4" s="466" t="s">
        <v>16</v>
      </c>
      <c r="F4" s="466" t="s">
        <v>17</v>
      </c>
      <c r="G4" s="466" t="s">
        <v>32</v>
      </c>
      <c r="H4" s="464" t="s">
        <v>18</v>
      </c>
      <c r="I4" s="464" t="s">
        <v>19</v>
      </c>
      <c r="J4" s="466" t="s">
        <v>20</v>
      </c>
      <c r="K4" s="1484"/>
      <c r="L4" s="466" t="s">
        <v>21</v>
      </c>
      <c r="M4" s="464" t="s">
        <v>32</v>
      </c>
      <c r="N4" s="464" t="s">
        <v>43</v>
      </c>
      <c r="O4" s="466" t="s">
        <v>19</v>
      </c>
      <c r="P4" s="466" t="s">
        <v>22</v>
      </c>
      <c r="Q4" s="1484"/>
      <c r="R4" s="1484"/>
      <c r="S4" s="1484"/>
      <c r="T4" s="1426"/>
      <c r="U4" s="1479"/>
      <c r="V4" s="1479"/>
      <c r="W4" s="1479"/>
      <c r="X4" s="1480"/>
      <c r="Y4" s="1479"/>
      <c r="Z4" s="1426"/>
      <c r="AA4" s="1426"/>
      <c r="AB4" s="1426"/>
      <c r="AC4" s="466"/>
      <c r="AD4" s="466"/>
      <c r="AE4" s="466" t="s">
        <v>23</v>
      </c>
      <c r="AF4" s="466" t="s">
        <v>19</v>
      </c>
      <c r="AG4" s="467" t="s">
        <v>26</v>
      </c>
      <c r="AH4" s="468" t="s">
        <v>24</v>
      </c>
      <c r="AI4" s="466" t="s">
        <v>19</v>
      </c>
      <c r="AJ4" s="467" t="s">
        <v>26</v>
      </c>
      <c r="AK4" s="468" t="s">
        <v>24</v>
      </c>
      <c r="AL4" s="466" t="s">
        <v>19</v>
      </c>
      <c r="AM4" s="467" t="s">
        <v>26</v>
      </c>
      <c r="AN4" s="466" t="s">
        <v>24</v>
      </c>
      <c r="AO4" s="466" t="s">
        <v>19</v>
      </c>
      <c r="AP4" s="467" t="s">
        <v>26</v>
      </c>
      <c r="AQ4" s="466" t="s">
        <v>24</v>
      </c>
      <c r="AR4" s="466" t="s">
        <v>19</v>
      </c>
      <c r="AS4" s="467" t="s">
        <v>26</v>
      </c>
      <c r="AT4" s="466" t="s">
        <v>24</v>
      </c>
      <c r="AU4" s="466" t="s">
        <v>19</v>
      </c>
      <c r="AV4" s="467" t="s">
        <v>26</v>
      </c>
      <c r="AW4" s="469" t="s">
        <v>25</v>
      </c>
      <c r="AX4" s="466" t="s">
        <v>19</v>
      </c>
      <c r="AY4" s="467" t="s">
        <v>26</v>
      </c>
      <c r="AZ4" s="470" t="s">
        <v>29</v>
      </c>
      <c r="BA4" s="466"/>
      <c r="BB4" s="463" t="s">
        <v>31</v>
      </c>
    </row>
    <row r="5" spans="1:55" ht="5.25" customHeight="1" x14ac:dyDescent="0.15">
      <c r="A5" s="471"/>
      <c r="B5" s="471"/>
      <c r="C5" s="472"/>
      <c r="D5" s="473"/>
      <c r="E5" s="473"/>
      <c r="F5" s="474"/>
      <c r="G5" s="474"/>
      <c r="H5" s="475"/>
      <c r="I5" s="476"/>
      <c r="J5" s="477"/>
      <c r="K5" s="476"/>
      <c r="L5" s="478"/>
      <c r="M5" s="479"/>
      <c r="N5" s="479"/>
      <c r="O5" s="476"/>
      <c r="P5" s="480"/>
      <c r="Q5" s="481"/>
      <c r="R5" s="476"/>
      <c r="S5" s="473"/>
      <c r="T5" s="477"/>
      <c r="U5" s="482"/>
      <c r="V5" s="482"/>
      <c r="W5" s="482"/>
      <c r="X5" s="482"/>
      <c r="Y5" s="482"/>
      <c r="Z5" s="482"/>
      <c r="AA5" s="483"/>
      <c r="AB5" s="484"/>
      <c r="AC5" s="485"/>
      <c r="AD5" s="472"/>
      <c r="AE5" s="486"/>
      <c r="AF5" s="476"/>
      <c r="AG5" s="475"/>
      <c r="AH5" s="487"/>
      <c r="AI5" s="473"/>
      <c r="AJ5" s="473"/>
      <c r="AK5" s="488"/>
      <c r="AL5" s="473"/>
      <c r="AM5" s="473"/>
      <c r="AN5" s="473"/>
      <c r="AO5" s="473"/>
      <c r="AP5" s="473"/>
      <c r="AQ5" s="473"/>
      <c r="AR5" s="473"/>
      <c r="AS5" s="473"/>
      <c r="AT5" s="473"/>
      <c r="AU5" s="473"/>
      <c r="AV5" s="473"/>
      <c r="AW5" s="488"/>
      <c r="AX5" s="489"/>
      <c r="AY5" s="490"/>
      <c r="AZ5" s="491"/>
      <c r="BA5" s="492"/>
    </row>
    <row r="6" spans="1:55" ht="68.25" x14ac:dyDescent="0.15">
      <c r="A6" s="421" t="s">
        <v>1267</v>
      </c>
      <c r="B6" s="421" t="s">
        <v>35</v>
      </c>
      <c r="C6" s="196" t="s">
        <v>36</v>
      </c>
      <c r="D6" s="462" t="s">
        <v>37</v>
      </c>
      <c r="E6" s="462" t="s">
        <v>38</v>
      </c>
      <c r="F6" s="493" t="s">
        <v>39</v>
      </c>
      <c r="G6" s="494" t="s">
        <v>40</v>
      </c>
      <c r="H6" s="494" t="s">
        <v>41</v>
      </c>
      <c r="I6" s="495">
        <v>41698</v>
      </c>
      <c r="J6" s="496">
        <v>2335087682</v>
      </c>
      <c r="K6" s="495">
        <v>41774</v>
      </c>
      <c r="L6" s="497" t="s">
        <v>42</v>
      </c>
      <c r="M6" s="498" t="s">
        <v>40</v>
      </c>
      <c r="N6" s="498">
        <v>29006</v>
      </c>
      <c r="O6" s="495">
        <v>41774</v>
      </c>
      <c r="P6" s="499">
        <v>2334641894</v>
      </c>
      <c r="Q6" s="495">
        <v>41789</v>
      </c>
      <c r="R6" s="495">
        <v>41835</v>
      </c>
      <c r="S6" s="493">
        <v>7</v>
      </c>
      <c r="T6" s="496">
        <v>2334641894</v>
      </c>
      <c r="U6" s="500"/>
      <c r="V6" s="500"/>
      <c r="W6" s="500"/>
      <c r="X6" s="500"/>
      <c r="Y6" s="500" t="s">
        <v>1258</v>
      </c>
      <c r="Z6" s="1330" t="s">
        <v>1519</v>
      </c>
      <c r="AA6" s="1315"/>
      <c r="AB6" s="1315"/>
      <c r="AC6" s="196" t="s">
        <v>44</v>
      </c>
      <c r="AD6" s="196" t="s">
        <v>30</v>
      </c>
      <c r="AE6" s="502">
        <v>0</v>
      </c>
      <c r="AF6" s="493">
        <v>0</v>
      </c>
      <c r="AG6" s="493">
        <v>0</v>
      </c>
      <c r="AH6" s="503">
        <v>490437334</v>
      </c>
      <c r="AI6" s="504">
        <v>0</v>
      </c>
      <c r="AJ6" s="504">
        <v>0</v>
      </c>
      <c r="AK6" s="505"/>
      <c r="AL6" s="462">
        <v>0</v>
      </c>
      <c r="AM6" s="462">
        <v>0</v>
      </c>
      <c r="AN6" s="462"/>
      <c r="AO6" s="462"/>
      <c r="AP6" s="462"/>
      <c r="AQ6" s="462"/>
      <c r="AR6" s="462"/>
      <c r="AS6" s="462"/>
      <c r="AT6" s="462"/>
      <c r="AU6" s="462"/>
      <c r="AV6" s="462"/>
      <c r="AW6" s="505"/>
      <c r="AX6" s="506"/>
      <c r="AY6" s="507"/>
      <c r="AZ6" s="502"/>
      <c r="BA6" s="508"/>
      <c r="BB6" s="509"/>
    </row>
    <row r="7" spans="1:55" ht="4.5" customHeight="1" x14ac:dyDescent="0.15">
      <c r="A7" s="510"/>
      <c r="B7" s="510"/>
      <c r="C7" s="511"/>
      <c r="D7" s="510"/>
      <c r="E7" s="510"/>
      <c r="F7" s="512"/>
      <c r="G7" s="512"/>
      <c r="H7" s="513"/>
      <c r="I7" s="514"/>
      <c r="J7" s="515"/>
      <c r="K7" s="514"/>
      <c r="L7" s="516"/>
      <c r="M7" s="517"/>
      <c r="N7" s="517"/>
      <c r="O7" s="514"/>
      <c r="P7" s="518"/>
      <c r="Q7" s="514"/>
      <c r="R7" s="514"/>
      <c r="S7" s="512"/>
      <c r="T7" s="515"/>
      <c r="U7" s="519"/>
      <c r="V7" s="519"/>
      <c r="W7" s="519"/>
      <c r="X7" s="519"/>
      <c r="Y7" s="519"/>
      <c r="Z7" s="519"/>
      <c r="AA7" s="1316"/>
      <c r="AB7" s="1315"/>
      <c r="AC7" s="520"/>
      <c r="AD7" s="521"/>
      <c r="AE7" s="522"/>
      <c r="AF7" s="512"/>
      <c r="AG7" s="512"/>
      <c r="AH7" s="523"/>
      <c r="AI7" s="510"/>
      <c r="AJ7" s="510"/>
      <c r="AK7" s="524"/>
      <c r="AL7" s="510"/>
      <c r="AM7" s="510"/>
      <c r="AN7" s="510"/>
      <c r="AO7" s="510"/>
      <c r="AP7" s="510"/>
      <c r="AQ7" s="510"/>
      <c r="AR7" s="510"/>
      <c r="AS7" s="510"/>
      <c r="AT7" s="510"/>
      <c r="AU7" s="510"/>
      <c r="AV7" s="510"/>
      <c r="AW7" s="524"/>
      <c r="AX7" s="525"/>
      <c r="AY7" s="526"/>
      <c r="AZ7" s="527"/>
      <c r="BA7" s="528"/>
      <c r="BB7" s="509"/>
    </row>
    <row r="8" spans="1:55" ht="29.25" x14ac:dyDescent="0.15">
      <c r="A8" s="1424" t="s">
        <v>1268</v>
      </c>
      <c r="B8" s="1424" t="s">
        <v>78</v>
      </c>
      <c r="C8" s="1424" t="s">
        <v>79</v>
      </c>
      <c r="D8" s="1424" t="s">
        <v>81</v>
      </c>
      <c r="E8" s="1424" t="s">
        <v>82</v>
      </c>
      <c r="F8" s="1472" t="s">
        <v>83</v>
      </c>
      <c r="G8" s="494" t="s">
        <v>84</v>
      </c>
      <c r="H8" s="494" t="s">
        <v>85</v>
      </c>
      <c r="I8" s="495">
        <v>41738</v>
      </c>
      <c r="J8" s="496">
        <v>50000000</v>
      </c>
      <c r="K8" s="1482">
        <v>41807</v>
      </c>
      <c r="L8" s="498" t="s">
        <v>88</v>
      </c>
      <c r="M8" s="498" t="s">
        <v>84</v>
      </c>
      <c r="N8" s="498">
        <v>100001</v>
      </c>
      <c r="O8" s="495">
        <v>41807</v>
      </c>
      <c r="P8" s="499">
        <v>50000000</v>
      </c>
      <c r="Q8" s="1482">
        <v>41816</v>
      </c>
      <c r="R8" s="1482">
        <v>41817</v>
      </c>
      <c r="S8" s="1472">
        <v>6</v>
      </c>
      <c r="T8" s="1494">
        <v>84816200</v>
      </c>
      <c r="U8" s="500"/>
      <c r="V8" s="500"/>
      <c r="W8" s="500"/>
      <c r="X8" s="500"/>
      <c r="Y8" s="1501" t="s">
        <v>1258</v>
      </c>
      <c r="Z8" s="1545" t="s">
        <v>1519</v>
      </c>
      <c r="AA8" s="1315"/>
      <c r="AB8" s="1315"/>
      <c r="AC8" s="196" t="s">
        <v>91</v>
      </c>
      <c r="AD8" s="1424" t="s">
        <v>30</v>
      </c>
      <c r="AE8" s="502"/>
      <c r="AF8" s="493"/>
      <c r="AG8" s="493"/>
      <c r="AH8" s="503">
        <v>17202000</v>
      </c>
      <c r="AI8" s="529">
        <v>41905</v>
      </c>
      <c r="AJ8" s="498" t="s">
        <v>648</v>
      </c>
      <c r="AK8" s="505">
        <v>13150600</v>
      </c>
      <c r="AL8" s="529">
        <v>41954</v>
      </c>
      <c r="AM8" s="498" t="s">
        <v>271</v>
      </c>
      <c r="AN8" s="505">
        <v>10810000</v>
      </c>
      <c r="AO8" s="529">
        <v>41954</v>
      </c>
      <c r="AP8" s="498" t="s">
        <v>649</v>
      </c>
      <c r="AQ8" s="530"/>
      <c r="AR8" s="531"/>
      <c r="AS8" s="532"/>
      <c r="AT8" s="530">
        <v>8837400</v>
      </c>
      <c r="AU8" s="1491">
        <v>42003</v>
      </c>
      <c r="AV8" s="532" t="s">
        <v>1197</v>
      </c>
      <c r="AW8" s="533"/>
      <c r="AX8" s="506"/>
      <c r="AY8" s="534"/>
      <c r="AZ8" s="502"/>
      <c r="BA8" s="535"/>
      <c r="BB8" s="509"/>
    </row>
    <row r="9" spans="1:55" ht="30" customHeight="1" x14ac:dyDescent="0.15">
      <c r="A9" s="1426"/>
      <c r="B9" s="1425"/>
      <c r="C9" s="1425"/>
      <c r="D9" s="1425"/>
      <c r="E9" s="1425"/>
      <c r="F9" s="1481"/>
      <c r="G9" s="494" t="s">
        <v>86</v>
      </c>
      <c r="H9" s="494" t="s">
        <v>87</v>
      </c>
      <c r="I9" s="495">
        <v>41739</v>
      </c>
      <c r="J9" s="496">
        <v>35000000</v>
      </c>
      <c r="K9" s="1483"/>
      <c r="L9" s="498" t="s">
        <v>89</v>
      </c>
      <c r="M9" s="498" t="s">
        <v>86</v>
      </c>
      <c r="N9" s="498">
        <v>30001</v>
      </c>
      <c r="O9" s="495">
        <v>41807</v>
      </c>
      <c r="P9" s="499">
        <v>34816200</v>
      </c>
      <c r="Q9" s="1483"/>
      <c r="R9" s="1493"/>
      <c r="S9" s="1473"/>
      <c r="T9" s="1490"/>
      <c r="U9" s="500"/>
      <c r="V9" s="500"/>
      <c r="W9" s="500"/>
      <c r="X9" s="500"/>
      <c r="Y9" s="1538"/>
      <c r="Z9" s="1546"/>
      <c r="AA9" s="1315"/>
      <c r="AB9" s="1315"/>
      <c r="AC9" s="196" t="s">
        <v>90</v>
      </c>
      <c r="AD9" s="1425"/>
      <c r="AE9" s="502"/>
      <c r="AF9" s="493"/>
      <c r="AG9" s="493"/>
      <c r="AH9" s="503"/>
      <c r="AI9" s="462"/>
      <c r="AJ9" s="462"/>
      <c r="AK9" s="505"/>
      <c r="AL9" s="462"/>
      <c r="AM9" s="462"/>
      <c r="AN9" s="536"/>
      <c r="AO9" s="462"/>
      <c r="AP9" s="462"/>
      <c r="AQ9" s="505">
        <v>14353800</v>
      </c>
      <c r="AR9" s="531">
        <v>41992</v>
      </c>
      <c r="AS9" s="532" t="s">
        <v>1194</v>
      </c>
      <c r="AT9" s="536">
        <v>12387800</v>
      </c>
      <c r="AU9" s="1492"/>
      <c r="AV9" s="532" t="s">
        <v>1198</v>
      </c>
      <c r="AW9" s="505"/>
      <c r="AX9" s="506"/>
      <c r="AY9" s="534"/>
      <c r="AZ9" s="502"/>
      <c r="BA9" s="535"/>
      <c r="BB9" s="509"/>
    </row>
    <row r="10" spans="1:55" ht="48.75" x14ac:dyDescent="0.15">
      <c r="A10" s="462" t="s">
        <v>1269</v>
      </c>
      <c r="B10" s="1426"/>
      <c r="C10" s="1426"/>
      <c r="D10" s="1426"/>
      <c r="E10" s="1426"/>
      <c r="F10" s="1473"/>
      <c r="G10" s="494" t="s">
        <v>662</v>
      </c>
      <c r="H10" s="494" t="s">
        <v>1077</v>
      </c>
      <c r="I10" s="495">
        <v>41967</v>
      </c>
      <c r="J10" s="496">
        <v>20000000</v>
      </c>
      <c r="K10" s="495">
        <v>41996</v>
      </c>
      <c r="L10" s="498" t="s">
        <v>1078</v>
      </c>
      <c r="M10" s="494" t="s">
        <v>662</v>
      </c>
      <c r="N10" s="498">
        <v>20001</v>
      </c>
      <c r="O10" s="495">
        <v>41996</v>
      </c>
      <c r="P10" s="499">
        <v>20000000</v>
      </c>
      <c r="Q10" s="495">
        <v>42002</v>
      </c>
      <c r="R10" s="1483"/>
      <c r="S10" s="493">
        <v>2</v>
      </c>
      <c r="T10" s="496">
        <v>20000000</v>
      </c>
      <c r="U10" s="500"/>
      <c r="V10" s="500"/>
      <c r="W10" s="500"/>
      <c r="X10" s="500"/>
      <c r="Y10" s="1502"/>
      <c r="Z10" s="1547"/>
      <c r="AA10" s="1315"/>
      <c r="AB10" s="1315"/>
      <c r="AC10" s="196" t="s">
        <v>1079</v>
      </c>
      <c r="AD10" s="1426"/>
      <c r="AE10" s="502"/>
      <c r="AF10" s="493"/>
      <c r="AG10" s="493"/>
      <c r="AH10" s="503"/>
      <c r="AI10" s="462"/>
      <c r="AJ10" s="462"/>
      <c r="AK10" s="505"/>
      <c r="AL10" s="462"/>
      <c r="AM10" s="462"/>
      <c r="AN10" s="536"/>
      <c r="AO10" s="462"/>
      <c r="AP10" s="462"/>
      <c r="AQ10" s="536"/>
      <c r="AR10" s="462"/>
      <c r="AS10" s="536"/>
      <c r="AT10" s="536"/>
      <c r="AU10" s="462"/>
      <c r="AV10" s="462"/>
      <c r="AW10" s="505"/>
      <c r="AX10" s="506"/>
      <c r="AY10" s="534"/>
      <c r="AZ10" s="502"/>
      <c r="BA10" s="535"/>
      <c r="BB10" s="509"/>
    </row>
    <row r="11" spans="1:55" ht="3" customHeight="1" x14ac:dyDescent="0.15">
      <c r="A11" s="537"/>
      <c r="B11" s="537"/>
      <c r="C11" s="538"/>
      <c r="D11" s="537"/>
      <c r="E11" s="537"/>
      <c r="F11" s="539"/>
      <c r="G11" s="540"/>
      <c r="H11" s="541"/>
      <c r="I11" s="542"/>
      <c r="J11" s="543"/>
      <c r="K11" s="542"/>
      <c r="L11" s="544"/>
      <c r="M11" s="544"/>
      <c r="N11" s="544"/>
      <c r="O11" s="542"/>
      <c r="P11" s="545"/>
      <c r="Q11" s="542"/>
      <c r="R11" s="542"/>
      <c r="S11" s="540"/>
      <c r="T11" s="543"/>
      <c r="U11" s="546"/>
      <c r="V11" s="546"/>
      <c r="W11" s="546"/>
      <c r="X11" s="546"/>
      <c r="Y11" s="546"/>
      <c r="Z11" s="546"/>
      <c r="AA11" s="1315"/>
      <c r="AB11" s="1315"/>
      <c r="AC11" s="547"/>
      <c r="AD11" s="548"/>
      <c r="AE11" s="549"/>
      <c r="AF11" s="540"/>
      <c r="AG11" s="540"/>
      <c r="AH11" s="550"/>
      <c r="AI11" s="537"/>
      <c r="AJ11" s="537"/>
      <c r="AK11" s="551"/>
      <c r="AL11" s="537"/>
      <c r="AM11" s="537"/>
      <c r="AN11" s="537"/>
      <c r="AO11" s="537"/>
      <c r="AP11" s="537"/>
      <c r="AQ11" s="537"/>
      <c r="AR11" s="537"/>
      <c r="AS11" s="537"/>
      <c r="AT11" s="537"/>
      <c r="AU11" s="537"/>
      <c r="AV11" s="537"/>
      <c r="AW11" s="551"/>
      <c r="AX11" s="552"/>
      <c r="AY11" s="553"/>
      <c r="AZ11" s="549"/>
      <c r="BA11" s="554"/>
      <c r="BB11" s="509"/>
    </row>
    <row r="12" spans="1:55" ht="48.75" hidden="1" customHeight="1" x14ac:dyDescent="0.15">
      <c r="A12" s="196" t="s">
        <v>1270</v>
      </c>
      <c r="B12" s="462" t="s">
        <v>258</v>
      </c>
      <c r="C12" s="555" t="s">
        <v>57</v>
      </c>
      <c r="D12" s="196" t="s">
        <v>100</v>
      </c>
      <c r="E12" s="462" t="s">
        <v>101</v>
      </c>
      <c r="F12" s="556" t="s">
        <v>102</v>
      </c>
      <c r="G12" s="494" t="s">
        <v>103</v>
      </c>
      <c r="H12" s="494" t="s">
        <v>104</v>
      </c>
      <c r="I12" s="495">
        <v>41752</v>
      </c>
      <c r="J12" s="496">
        <v>11157508</v>
      </c>
      <c r="K12" s="495">
        <v>41822</v>
      </c>
      <c r="L12" s="498" t="s">
        <v>105</v>
      </c>
      <c r="M12" s="498" t="s">
        <v>103</v>
      </c>
      <c r="N12" s="498">
        <v>30009</v>
      </c>
      <c r="O12" s="495">
        <v>41822</v>
      </c>
      <c r="P12" s="499">
        <v>11107800</v>
      </c>
      <c r="Q12" s="495"/>
      <c r="R12" s="495">
        <v>41829</v>
      </c>
      <c r="S12" s="493">
        <v>15</v>
      </c>
      <c r="T12" s="496">
        <v>11107800</v>
      </c>
      <c r="U12" s="500"/>
      <c r="V12" s="500"/>
      <c r="W12" s="500"/>
      <c r="X12" s="500"/>
      <c r="Y12" s="500" t="s">
        <v>1259</v>
      </c>
      <c r="Z12" s="1323"/>
      <c r="AA12" s="1315">
        <v>41843</v>
      </c>
      <c r="AB12" s="1315">
        <v>41863</v>
      </c>
      <c r="AC12" s="196" t="s">
        <v>106</v>
      </c>
      <c r="AD12" s="196" t="s">
        <v>30</v>
      </c>
      <c r="AE12" s="502"/>
      <c r="AF12" s="493"/>
      <c r="AG12" s="493"/>
      <c r="AH12" s="503"/>
      <c r="AI12" s="462"/>
      <c r="AJ12" s="462"/>
      <c r="AK12" s="505"/>
      <c r="AL12" s="462"/>
      <c r="AM12" s="462"/>
      <c r="AN12" s="462"/>
      <c r="AO12" s="462"/>
      <c r="AP12" s="462"/>
      <c r="AQ12" s="462"/>
      <c r="AR12" s="462"/>
      <c r="AS12" s="462"/>
      <c r="AT12" s="462"/>
      <c r="AU12" s="462"/>
      <c r="AV12" s="462"/>
      <c r="AW12" s="505">
        <v>11107800</v>
      </c>
      <c r="AX12" s="506">
        <v>41866</v>
      </c>
      <c r="AY12" s="534" t="s">
        <v>259</v>
      </c>
      <c r="AZ12" s="502"/>
      <c r="BA12" s="535"/>
      <c r="BB12" s="509"/>
    </row>
    <row r="13" spans="1:55" ht="5.25" hidden="1" customHeight="1" x14ac:dyDescent="0.15">
      <c r="A13" s="559"/>
      <c r="B13" s="559"/>
      <c r="C13" s="560"/>
      <c r="D13" s="559"/>
      <c r="E13" s="559"/>
      <c r="F13" s="561"/>
      <c r="G13" s="562"/>
      <c r="H13" s="563"/>
      <c r="I13" s="564"/>
      <c r="J13" s="565"/>
      <c r="K13" s="564"/>
      <c r="L13" s="566"/>
      <c r="M13" s="566"/>
      <c r="N13" s="566"/>
      <c r="O13" s="564"/>
      <c r="P13" s="567"/>
      <c r="Q13" s="564"/>
      <c r="R13" s="564"/>
      <c r="S13" s="562"/>
      <c r="T13" s="565"/>
      <c r="U13" s="568"/>
      <c r="V13" s="568"/>
      <c r="W13" s="568"/>
      <c r="X13" s="568"/>
      <c r="Y13" s="568"/>
      <c r="Z13" s="568"/>
      <c r="AA13" s="1315"/>
      <c r="AB13" s="1315"/>
      <c r="AC13" s="569"/>
      <c r="AD13" s="570"/>
      <c r="AE13" s="571"/>
      <c r="AF13" s="562"/>
      <c r="AG13" s="562"/>
      <c r="AH13" s="572"/>
      <c r="AI13" s="559"/>
      <c r="AJ13" s="559"/>
      <c r="AK13" s="573"/>
      <c r="AL13" s="559"/>
      <c r="AM13" s="559"/>
      <c r="AN13" s="559"/>
      <c r="AO13" s="559"/>
      <c r="AP13" s="559"/>
      <c r="AQ13" s="559"/>
      <c r="AR13" s="559"/>
      <c r="AS13" s="559"/>
      <c r="AT13" s="559"/>
      <c r="AU13" s="559"/>
      <c r="AV13" s="559"/>
      <c r="AW13" s="573"/>
      <c r="AX13" s="574"/>
      <c r="AY13" s="575"/>
      <c r="AZ13" s="571"/>
      <c r="BA13" s="576"/>
      <c r="BB13" s="509"/>
    </row>
    <row r="14" spans="1:55" s="509" customFormat="1" ht="97.5" hidden="1" customHeight="1" x14ac:dyDescent="0.25">
      <c r="A14" s="196" t="s">
        <v>1271</v>
      </c>
      <c r="B14" s="508" t="s">
        <v>45</v>
      </c>
      <c r="C14" s="196" t="s">
        <v>46</v>
      </c>
      <c r="D14" s="196" t="s">
        <v>47</v>
      </c>
      <c r="E14" s="196" t="s">
        <v>48</v>
      </c>
      <c r="F14" s="508" t="s">
        <v>49</v>
      </c>
      <c r="G14" s="577" t="s">
        <v>50</v>
      </c>
      <c r="H14" s="578" t="s">
        <v>51</v>
      </c>
      <c r="I14" s="579">
        <v>41752</v>
      </c>
      <c r="J14" s="502">
        <v>15438081</v>
      </c>
      <c r="K14" s="579">
        <v>41822</v>
      </c>
      <c r="L14" s="578" t="s">
        <v>96</v>
      </c>
      <c r="M14" s="578" t="s">
        <v>50</v>
      </c>
      <c r="N14" s="578" t="s">
        <v>52</v>
      </c>
      <c r="O14" s="580">
        <v>41822</v>
      </c>
      <c r="P14" s="502">
        <v>14702645</v>
      </c>
      <c r="Q14" s="580">
        <v>41829</v>
      </c>
      <c r="R14" s="506">
        <v>41835</v>
      </c>
      <c r="S14" s="464">
        <v>1</v>
      </c>
      <c r="T14" s="502">
        <v>14702645</v>
      </c>
      <c r="U14" s="581"/>
      <c r="V14" s="581"/>
      <c r="W14" s="581"/>
      <c r="X14" s="581"/>
      <c r="Y14" s="582" t="s">
        <v>1259</v>
      </c>
      <c r="Z14" s="582"/>
      <c r="AA14" s="1315">
        <v>41866</v>
      </c>
      <c r="AB14" s="1315">
        <v>41900</v>
      </c>
      <c r="AC14" s="196" t="s">
        <v>56</v>
      </c>
      <c r="AD14" s="196" t="s">
        <v>30</v>
      </c>
      <c r="AE14" s="508"/>
      <c r="AF14" s="508"/>
      <c r="AG14" s="508"/>
      <c r="AH14" s="502"/>
      <c r="AI14" s="508"/>
      <c r="AJ14" s="508"/>
      <c r="AK14" s="502"/>
      <c r="AL14" s="508"/>
      <c r="AM14" s="508"/>
      <c r="AN14" s="508"/>
      <c r="AO14" s="508"/>
      <c r="AP14" s="508"/>
      <c r="AQ14" s="508"/>
      <c r="AR14" s="508"/>
      <c r="AS14" s="508"/>
      <c r="AT14" s="508"/>
      <c r="AU14" s="508"/>
      <c r="AV14" s="508"/>
      <c r="AW14" s="502">
        <v>14702645</v>
      </c>
      <c r="AX14" s="501"/>
      <c r="AY14" s="583"/>
      <c r="AZ14" s="527"/>
      <c r="BA14" s="508"/>
    </row>
    <row r="15" spans="1:55" ht="5.25" hidden="1" customHeight="1" x14ac:dyDescent="0.15">
      <c r="A15" s="584"/>
      <c r="B15" s="584"/>
      <c r="C15" s="585"/>
      <c r="D15" s="584"/>
      <c r="E15" s="584"/>
      <c r="F15" s="586"/>
      <c r="G15" s="587"/>
      <c r="H15" s="588"/>
      <c r="I15" s="589"/>
      <c r="J15" s="590"/>
      <c r="K15" s="589"/>
      <c r="L15" s="591"/>
      <c r="M15" s="591"/>
      <c r="N15" s="591"/>
      <c r="O15" s="589"/>
      <c r="P15" s="592"/>
      <c r="Q15" s="589"/>
      <c r="R15" s="589"/>
      <c r="S15" s="587"/>
      <c r="T15" s="590"/>
      <c r="U15" s="593"/>
      <c r="V15" s="593"/>
      <c r="W15" s="593"/>
      <c r="X15" s="593"/>
      <c r="Y15" s="593"/>
      <c r="Z15" s="593"/>
      <c r="AA15" s="1315"/>
      <c r="AB15" s="1315"/>
      <c r="AC15" s="594"/>
      <c r="AD15" s="595"/>
      <c r="AE15" s="596"/>
      <c r="AF15" s="587"/>
      <c r="AG15" s="587"/>
      <c r="AH15" s="597"/>
      <c r="AI15" s="584"/>
      <c r="AJ15" s="584"/>
      <c r="AK15" s="598"/>
      <c r="AL15" s="584"/>
      <c r="AM15" s="584"/>
      <c r="AN15" s="584"/>
      <c r="AO15" s="584"/>
      <c r="AP15" s="584"/>
      <c r="AQ15" s="584"/>
      <c r="AR15" s="584"/>
      <c r="AS15" s="584"/>
      <c r="AT15" s="584"/>
      <c r="AU15" s="584"/>
      <c r="AV15" s="584"/>
      <c r="AW15" s="598"/>
      <c r="AX15" s="599"/>
      <c r="AY15" s="600"/>
      <c r="AZ15" s="596"/>
      <c r="BA15" s="601"/>
      <c r="BB15" s="509"/>
    </row>
    <row r="16" spans="1:55" s="509" customFormat="1" ht="39" hidden="1" customHeight="1" x14ac:dyDescent="0.25">
      <c r="A16" s="196" t="s">
        <v>1272</v>
      </c>
      <c r="B16" s="508" t="s">
        <v>542</v>
      </c>
      <c r="C16" s="196" t="s">
        <v>65</v>
      </c>
      <c r="D16" s="196" t="s">
        <v>66</v>
      </c>
      <c r="E16" s="196" t="s">
        <v>67</v>
      </c>
      <c r="F16" s="508" t="s">
        <v>68</v>
      </c>
      <c r="G16" s="577" t="s">
        <v>62</v>
      </c>
      <c r="H16" s="578" t="s">
        <v>69</v>
      </c>
      <c r="I16" s="579">
        <v>41752</v>
      </c>
      <c r="J16" s="502">
        <v>17200000</v>
      </c>
      <c r="K16" s="579">
        <v>41823</v>
      </c>
      <c r="L16" s="578" t="s">
        <v>128</v>
      </c>
      <c r="M16" s="578" t="s">
        <v>62</v>
      </c>
      <c r="N16" s="602">
        <v>10003</v>
      </c>
      <c r="O16" s="580">
        <v>41823</v>
      </c>
      <c r="P16" s="502">
        <v>17122486</v>
      </c>
      <c r="Q16" s="580">
        <v>41829</v>
      </c>
      <c r="R16" s="506">
        <v>41835</v>
      </c>
      <c r="S16" s="464">
        <v>1</v>
      </c>
      <c r="T16" s="502">
        <v>17122486</v>
      </c>
      <c r="U16" s="581"/>
      <c r="V16" s="581"/>
      <c r="W16" s="581"/>
      <c r="X16" s="581"/>
      <c r="Y16" s="603" t="s">
        <v>1260</v>
      </c>
      <c r="Z16" s="1329"/>
      <c r="AA16" s="1315">
        <v>41866</v>
      </c>
      <c r="AB16" s="1315">
        <v>41873</v>
      </c>
      <c r="AC16" s="196" t="s">
        <v>64</v>
      </c>
      <c r="AD16" s="196" t="s">
        <v>30</v>
      </c>
      <c r="AE16" s="508"/>
      <c r="AF16" s="508"/>
      <c r="AG16" s="508"/>
      <c r="AH16" s="502"/>
      <c r="AI16" s="508"/>
      <c r="AJ16" s="508"/>
      <c r="AK16" s="502"/>
      <c r="AL16" s="508"/>
      <c r="AM16" s="508"/>
      <c r="AN16" s="508"/>
      <c r="AO16" s="508"/>
      <c r="AP16" s="508"/>
      <c r="AQ16" s="508"/>
      <c r="AR16" s="508"/>
      <c r="AS16" s="508"/>
      <c r="AT16" s="508"/>
      <c r="AU16" s="508"/>
      <c r="AV16" s="508"/>
      <c r="AW16" s="502">
        <v>17122486</v>
      </c>
      <c r="AX16" s="506">
        <v>41880</v>
      </c>
      <c r="AY16" s="507" t="s">
        <v>543</v>
      </c>
      <c r="AZ16" s="527"/>
      <c r="BA16" s="508"/>
      <c r="BC16" s="508" t="s">
        <v>1261</v>
      </c>
    </row>
    <row r="17" spans="1:55" ht="3.75" hidden="1" customHeight="1" x14ac:dyDescent="0.15">
      <c r="A17" s="604"/>
      <c r="B17" s="604"/>
      <c r="C17" s="605"/>
      <c r="D17" s="604"/>
      <c r="E17" s="604"/>
      <c r="F17" s="606"/>
      <c r="G17" s="607"/>
      <c r="H17" s="608"/>
      <c r="I17" s="609"/>
      <c r="J17" s="610"/>
      <c r="K17" s="609"/>
      <c r="L17" s="611"/>
      <c r="M17" s="611"/>
      <c r="N17" s="611"/>
      <c r="O17" s="609"/>
      <c r="P17" s="612"/>
      <c r="Q17" s="609"/>
      <c r="R17" s="609"/>
      <c r="S17" s="607"/>
      <c r="T17" s="610"/>
      <c r="U17" s="613"/>
      <c r="V17" s="613"/>
      <c r="W17" s="613"/>
      <c r="X17" s="613"/>
      <c r="Y17" s="613"/>
      <c r="Z17" s="613"/>
      <c r="AA17" s="1315"/>
      <c r="AB17" s="1315"/>
      <c r="AC17" s="614"/>
      <c r="AD17" s="615"/>
      <c r="AE17" s="616"/>
      <c r="AF17" s="607"/>
      <c r="AG17" s="607"/>
      <c r="AH17" s="617"/>
      <c r="AI17" s="604"/>
      <c r="AJ17" s="604"/>
      <c r="AK17" s="618"/>
      <c r="AL17" s="604"/>
      <c r="AM17" s="604"/>
      <c r="AN17" s="604"/>
      <c r="AO17" s="604"/>
      <c r="AP17" s="604"/>
      <c r="AQ17" s="604"/>
      <c r="AR17" s="604"/>
      <c r="AS17" s="604"/>
      <c r="AT17" s="604"/>
      <c r="AU17" s="604"/>
      <c r="AV17" s="604"/>
      <c r="AW17" s="618"/>
      <c r="AX17" s="619"/>
      <c r="AY17" s="620"/>
      <c r="AZ17" s="616"/>
      <c r="BA17" s="621"/>
      <c r="BB17" s="509"/>
      <c r="BC17" s="622"/>
    </row>
    <row r="18" spans="1:55" s="509" customFormat="1" ht="39" hidden="1" customHeight="1" x14ac:dyDescent="0.25">
      <c r="A18" s="196" t="s">
        <v>1273</v>
      </c>
      <c r="B18" s="623"/>
      <c r="C18" s="196" t="s">
        <v>58</v>
      </c>
      <c r="D18" s="196" t="s">
        <v>59</v>
      </c>
      <c r="E18" s="196" t="s">
        <v>60</v>
      </c>
      <c r="F18" s="196" t="s">
        <v>61</v>
      </c>
      <c r="G18" s="577" t="s">
        <v>62</v>
      </c>
      <c r="H18" s="578" t="s">
        <v>63</v>
      </c>
      <c r="I18" s="579">
        <v>41750</v>
      </c>
      <c r="J18" s="502">
        <v>17200000</v>
      </c>
      <c r="K18" s="579">
        <v>41823</v>
      </c>
      <c r="L18" s="578" t="s">
        <v>127</v>
      </c>
      <c r="M18" s="578" t="s">
        <v>62</v>
      </c>
      <c r="N18" s="602">
        <v>10003</v>
      </c>
      <c r="O18" s="580">
        <v>41823</v>
      </c>
      <c r="P18" s="502">
        <v>17184310</v>
      </c>
      <c r="Q18" s="580">
        <v>41828</v>
      </c>
      <c r="R18" s="506">
        <v>41828</v>
      </c>
      <c r="S18" s="464">
        <v>1</v>
      </c>
      <c r="T18" s="502">
        <v>17184310</v>
      </c>
      <c r="U18" s="581"/>
      <c r="V18" s="581"/>
      <c r="W18" s="581"/>
      <c r="X18" s="581"/>
      <c r="Y18" s="603" t="s">
        <v>1260</v>
      </c>
      <c r="Z18" s="1329"/>
      <c r="AA18" s="1315">
        <v>41856</v>
      </c>
      <c r="AB18" s="1315">
        <v>41865</v>
      </c>
      <c r="AC18" s="196" t="s">
        <v>64</v>
      </c>
      <c r="AD18" s="196" t="s">
        <v>30</v>
      </c>
      <c r="AE18" s="508"/>
      <c r="AF18" s="508"/>
      <c r="AG18" s="508"/>
      <c r="AH18" s="502"/>
      <c r="AI18" s="508"/>
      <c r="AJ18" s="508"/>
      <c r="AK18" s="502"/>
      <c r="AL18" s="508"/>
      <c r="AM18" s="508"/>
      <c r="AN18" s="508"/>
      <c r="AO18" s="508"/>
      <c r="AP18" s="508"/>
      <c r="AQ18" s="508"/>
      <c r="AR18" s="508"/>
      <c r="AS18" s="508"/>
      <c r="AT18" s="508"/>
      <c r="AU18" s="508"/>
      <c r="AV18" s="508"/>
      <c r="AW18" s="502">
        <v>17184310</v>
      </c>
      <c r="AX18" s="623"/>
      <c r="AY18" s="623"/>
      <c r="AZ18" s="527"/>
      <c r="BA18" s="508"/>
      <c r="BC18" s="508" t="s">
        <v>1262</v>
      </c>
    </row>
    <row r="19" spans="1:55" ht="3" hidden="1" customHeight="1" x14ac:dyDescent="0.15">
      <c r="A19" s="510"/>
      <c r="B19" s="510"/>
      <c r="C19" s="511"/>
      <c r="D19" s="510"/>
      <c r="E19" s="510"/>
      <c r="F19" s="624"/>
      <c r="G19" s="512"/>
      <c r="H19" s="513"/>
      <c r="I19" s="514"/>
      <c r="J19" s="515"/>
      <c r="K19" s="514"/>
      <c r="L19" s="516"/>
      <c r="M19" s="517"/>
      <c r="N19" s="517"/>
      <c r="O19" s="514"/>
      <c r="P19" s="518"/>
      <c r="Q19" s="514"/>
      <c r="R19" s="514"/>
      <c r="S19" s="512"/>
      <c r="T19" s="515"/>
      <c r="U19" s="519"/>
      <c r="V19" s="519"/>
      <c r="W19" s="519"/>
      <c r="X19" s="519"/>
      <c r="Y19" s="519"/>
      <c r="Z19" s="519"/>
      <c r="AA19" s="1315"/>
      <c r="AB19" s="1315"/>
      <c r="AC19" s="520"/>
      <c r="AD19" s="521"/>
      <c r="AE19" s="522"/>
      <c r="AF19" s="512"/>
      <c r="AG19" s="512"/>
      <c r="AH19" s="523"/>
      <c r="AI19" s="510"/>
      <c r="AJ19" s="510"/>
      <c r="AK19" s="524"/>
      <c r="AL19" s="510"/>
      <c r="AM19" s="510"/>
      <c r="AN19" s="510"/>
      <c r="AO19" s="510"/>
      <c r="AP19" s="510"/>
      <c r="AQ19" s="510"/>
      <c r="AR19" s="510"/>
      <c r="AS19" s="510"/>
      <c r="AT19" s="510"/>
      <c r="AU19" s="510"/>
      <c r="AV19" s="510"/>
      <c r="AW19" s="524"/>
      <c r="AX19" s="525"/>
      <c r="AY19" s="526"/>
      <c r="AZ19" s="522"/>
      <c r="BA19" s="528"/>
      <c r="BB19" s="509"/>
    </row>
    <row r="20" spans="1:55" s="509" customFormat="1" ht="48.75" hidden="1" customHeight="1" x14ac:dyDescent="0.25">
      <c r="A20" s="196" t="s">
        <v>1274</v>
      </c>
      <c r="B20" s="1472" t="s">
        <v>45</v>
      </c>
      <c r="C20" s="1421" t="s">
        <v>70</v>
      </c>
      <c r="D20" s="1424" t="s">
        <v>71</v>
      </c>
      <c r="E20" s="1424" t="s">
        <v>72</v>
      </c>
      <c r="F20" s="1472" t="s">
        <v>73</v>
      </c>
      <c r="G20" s="577" t="s">
        <v>74</v>
      </c>
      <c r="H20" s="578" t="s">
        <v>75</v>
      </c>
      <c r="I20" s="579">
        <v>41752</v>
      </c>
      <c r="J20" s="502">
        <v>20000000</v>
      </c>
      <c r="K20" s="469">
        <v>41824</v>
      </c>
      <c r="L20" s="578" t="s">
        <v>126</v>
      </c>
      <c r="M20" s="578" t="s">
        <v>74</v>
      </c>
      <c r="N20" s="602" t="s">
        <v>76</v>
      </c>
      <c r="O20" s="580">
        <v>41824</v>
      </c>
      <c r="P20" s="502">
        <v>17191383</v>
      </c>
      <c r="Q20" s="580">
        <v>41829</v>
      </c>
      <c r="R20" s="1482">
        <v>41829</v>
      </c>
      <c r="S20" s="464">
        <v>15</v>
      </c>
      <c r="T20" s="502">
        <v>17191383</v>
      </c>
      <c r="U20" s="625"/>
      <c r="V20" s="581"/>
      <c r="W20" s="581"/>
      <c r="X20" s="581"/>
      <c r="Y20" s="1478" t="s">
        <v>1263</v>
      </c>
      <c r="Z20" s="1327"/>
      <c r="AA20" s="1315">
        <v>41843</v>
      </c>
      <c r="AB20" s="1315">
        <v>41864</v>
      </c>
      <c r="AC20" s="196" t="s">
        <v>77</v>
      </c>
      <c r="AD20" s="1424" t="s">
        <v>30</v>
      </c>
      <c r="AE20" s="508"/>
      <c r="AF20" s="508"/>
      <c r="AG20" s="508"/>
      <c r="AH20" s="502"/>
      <c r="AI20" s="508"/>
      <c r="AJ20" s="508"/>
      <c r="AK20" s="502"/>
      <c r="AL20" s="508"/>
      <c r="AM20" s="508"/>
      <c r="AN20" s="508"/>
      <c r="AO20" s="508"/>
      <c r="AP20" s="508"/>
      <c r="AQ20" s="508"/>
      <c r="AR20" s="508"/>
      <c r="AS20" s="508"/>
      <c r="AT20" s="508"/>
      <c r="AU20" s="508"/>
      <c r="AV20" s="508"/>
      <c r="AW20" s="502">
        <v>17191383</v>
      </c>
      <c r="AX20" s="1482">
        <v>41870</v>
      </c>
      <c r="AY20" s="1495" t="s">
        <v>301</v>
      </c>
      <c r="AZ20" s="527"/>
      <c r="BA20" s="508"/>
      <c r="BC20" s="1543" t="s">
        <v>1262</v>
      </c>
    </row>
    <row r="21" spans="1:55" s="509" customFormat="1" ht="48.75" hidden="1" customHeight="1" x14ac:dyDescent="0.25">
      <c r="A21" s="196" t="s">
        <v>1275</v>
      </c>
      <c r="B21" s="1473"/>
      <c r="C21" s="1423"/>
      <c r="D21" s="1426"/>
      <c r="E21" s="1426"/>
      <c r="F21" s="1481"/>
      <c r="G21" s="626" t="s">
        <v>74</v>
      </c>
      <c r="H21" s="627" t="s">
        <v>75</v>
      </c>
      <c r="I21" s="628">
        <v>41752</v>
      </c>
      <c r="J21" s="629">
        <v>20000000</v>
      </c>
      <c r="K21" s="628">
        <v>41837</v>
      </c>
      <c r="L21" s="627" t="s">
        <v>125</v>
      </c>
      <c r="M21" s="578" t="s">
        <v>74</v>
      </c>
      <c r="N21" s="630" t="s">
        <v>76</v>
      </c>
      <c r="O21" s="631">
        <v>41837</v>
      </c>
      <c r="P21" s="502">
        <v>2808501.8</v>
      </c>
      <c r="Q21" s="631">
        <v>41833</v>
      </c>
      <c r="R21" s="1483"/>
      <c r="S21" s="493"/>
      <c r="T21" s="629">
        <v>2808501.8</v>
      </c>
      <c r="U21" s="632"/>
      <c r="V21" s="632"/>
      <c r="W21" s="632"/>
      <c r="X21" s="632"/>
      <c r="Y21" s="1479"/>
      <c r="Z21" s="1328"/>
      <c r="AA21" s="1315"/>
      <c r="AB21" s="1315"/>
      <c r="AC21" s="196" t="s">
        <v>77</v>
      </c>
      <c r="AD21" s="1426"/>
      <c r="AE21" s="508"/>
      <c r="AF21" s="633"/>
      <c r="AG21" s="633"/>
      <c r="AH21" s="629"/>
      <c r="AI21" s="633"/>
      <c r="AJ21" s="633"/>
      <c r="AK21" s="629"/>
      <c r="AL21" s="633"/>
      <c r="AM21" s="633"/>
      <c r="AN21" s="633"/>
      <c r="AO21" s="633"/>
      <c r="AP21" s="633"/>
      <c r="AQ21" s="633"/>
      <c r="AR21" s="633"/>
      <c r="AS21" s="633"/>
      <c r="AT21" s="633"/>
      <c r="AU21" s="633"/>
      <c r="AV21" s="633"/>
      <c r="AW21" s="629">
        <v>2808501.8</v>
      </c>
      <c r="AX21" s="1473"/>
      <c r="AY21" s="1473"/>
      <c r="AZ21" s="527"/>
      <c r="BA21" s="535"/>
      <c r="BC21" s="1543"/>
    </row>
    <row r="22" spans="1:55" ht="9.75" hidden="1" customHeight="1" x14ac:dyDescent="0.15">
      <c r="A22" s="634"/>
      <c r="B22" s="634"/>
      <c r="C22" s="635"/>
      <c r="D22" s="634"/>
      <c r="E22" s="634"/>
      <c r="F22" s="636"/>
      <c r="G22" s="637"/>
      <c r="H22" s="638"/>
      <c r="I22" s="639"/>
      <c r="J22" s="640"/>
      <c r="K22" s="639"/>
      <c r="L22" s="641"/>
      <c r="M22" s="641"/>
      <c r="N22" s="641"/>
      <c r="O22" s="639"/>
      <c r="P22" s="642"/>
      <c r="Q22" s="639"/>
      <c r="R22" s="639"/>
      <c r="S22" s="637"/>
      <c r="T22" s="640"/>
      <c r="U22" s="643"/>
      <c r="V22" s="643"/>
      <c r="W22" s="643"/>
      <c r="X22" s="643"/>
      <c r="Y22" s="643"/>
      <c r="Z22" s="643"/>
      <c r="AA22" s="1315"/>
      <c r="AB22" s="1315"/>
      <c r="AC22" s="644"/>
      <c r="AD22" s="645"/>
      <c r="AE22" s="646"/>
      <c r="AF22" s="637"/>
      <c r="AG22" s="637"/>
      <c r="AH22" s="647"/>
      <c r="AI22" s="634"/>
      <c r="AJ22" s="634"/>
      <c r="AK22" s="648"/>
      <c r="AL22" s="634"/>
      <c r="AM22" s="634"/>
      <c r="AN22" s="634"/>
      <c r="AO22" s="634"/>
      <c r="AP22" s="634"/>
      <c r="AQ22" s="634"/>
      <c r="AR22" s="634"/>
      <c r="AS22" s="634"/>
      <c r="AT22" s="634"/>
      <c r="AU22" s="634"/>
      <c r="AV22" s="634"/>
      <c r="AW22" s="648"/>
      <c r="AX22" s="649"/>
      <c r="AY22" s="650"/>
      <c r="AZ22" s="646"/>
      <c r="BA22" s="651"/>
      <c r="BB22" s="509"/>
    </row>
    <row r="23" spans="1:55" ht="39" hidden="1" customHeight="1" x14ac:dyDescent="0.15">
      <c r="A23" s="1424" t="s">
        <v>1276</v>
      </c>
      <c r="B23" s="1424" t="s">
        <v>176</v>
      </c>
      <c r="C23" s="1421" t="s">
        <v>129</v>
      </c>
      <c r="D23" s="1424" t="s">
        <v>130</v>
      </c>
      <c r="E23" s="1424" t="s">
        <v>131</v>
      </c>
      <c r="F23" s="1472" t="s">
        <v>132</v>
      </c>
      <c r="G23" s="494" t="s">
        <v>177</v>
      </c>
      <c r="H23" s="494" t="s">
        <v>133</v>
      </c>
      <c r="I23" s="495">
        <v>41752</v>
      </c>
      <c r="J23" s="496">
        <v>127577211</v>
      </c>
      <c r="K23" s="1482">
        <v>41848</v>
      </c>
      <c r="L23" s="498" t="s">
        <v>180</v>
      </c>
      <c r="M23" s="498" t="s">
        <v>177</v>
      </c>
      <c r="N23" s="498">
        <v>10006</v>
      </c>
      <c r="O23" s="1482">
        <v>41848</v>
      </c>
      <c r="P23" s="499">
        <v>127577211</v>
      </c>
      <c r="Q23" s="1482">
        <v>41851</v>
      </c>
      <c r="R23" s="1482">
        <v>41855</v>
      </c>
      <c r="S23" s="1472">
        <v>3</v>
      </c>
      <c r="T23" s="1498">
        <v>326626198.23000002</v>
      </c>
      <c r="U23" s="500"/>
      <c r="V23" s="500"/>
      <c r="W23" s="500"/>
      <c r="X23" s="500"/>
      <c r="Y23" s="1538" t="s">
        <v>1265</v>
      </c>
      <c r="Z23" s="1322"/>
      <c r="AA23" s="1315">
        <v>41984</v>
      </c>
      <c r="AB23" s="1315">
        <v>41999</v>
      </c>
      <c r="AC23" s="196" t="s">
        <v>134</v>
      </c>
      <c r="AD23" s="1424" t="s">
        <v>181</v>
      </c>
      <c r="AE23" s="502"/>
      <c r="AF23" s="493"/>
      <c r="AG23" s="493"/>
      <c r="AH23" s="503"/>
      <c r="AI23" s="462"/>
      <c r="AJ23" s="536"/>
      <c r="AK23" s="505">
        <v>40076456</v>
      </c>
      <c r="AL23" s="1496">
        <v>41982</v>
      </c>
      <c r="AM23" s="1497" t="s">
        <v>1196</v>
      </c>
      <c r="AN23" s="462"/>
      <c r="AO23" s="462"/>
      <c r="AP23" s="462"/>
      <c r="AQ23" s="462"/>
      <c r="AR23" s="462"/>
      <c r="AS23" s="462"/>
      <c r="AT23" s="462"/>
      <c r="AU23" s="462"/>
      <c r="AV23" s="462"/>
      <c r="AW23" s="505">
        <v>87500754.25</v>
      </c>
      <c r="AX23" s="506">
        <v>42003</v>
      </c>
      <c r="AY23" s="534" t="s">
        <v>1188</v>
      </c>
      <c r="AZ23" s="502"/>
      <c r="BA23" s="535"/>
      <c r="BB23" s="509"/>
    </row>
    <row r="24" spans="1:55" ht="39" hidden="1" customHeight="1" x14ac:dyDescent="0.15">
      <c r="A24" s="1426"/>
      <c r="B24" s="1426"/>
      <c r="C24" s="1423"/>
      <c r="D24" s="1426"/>
      <c r="E24" s="1426"/>
      <c r="F24" s="1473"/>
      <c r="G24" s="494" t="s">
        <v>178</v>
      </c>
      <c r="H24" s="494" t="s">
        <v>135</v>
      </c>
      <c r="I24" s="495">
        <v>41752</v>
      </c>
      <c r="J24" s="496">
        <v>199048987.22999999</v>
      </c>
      <c r="K24" s="1483"/>
      <c r="L24" s="498" t="s">
        <v>179</v>
      </c>
      <c r="M24" s="498" t="s">
        <v>178</v>
      </c>
      <c r="N24" s="498">
        <v>30004</v>
      </c>
      <c r="O24" s="1483"/>
      <c r="P24" s="499">
        <v>199048987.22999999</v>
      </c>
      <c r="Q24" s="1483"/>
      <c r="R24" s="1483"/>
      <c r="S24" s="1473"/>
      <c r="T24" s="1499"/>
      <c r="U24" s="500"/>
      <c r="V24" s="500"/>
      <c r="W24" s="652"/>
      <c r="X24" s="500"/>
      <c r="Y24" s="1502"/>
      <c r="Z24" s="1323"/>
      <c r="AA24" s="1315"/>
      <c r="AB24" s="1315"/>
      <c r="AC24" s="196" t="s">
        <v>134</v>
      </c>
      <c r="AD24" s="1426"/>
      <c r="AE24" s="502"/>
      <c r="AF24" s="493"/>
      <c r="AG24" s="493"/>
      <c r="AH24" s="503">
        <v>102491308.37</v>
      </c>
      <c r="AI24" s="529">
        <v>41891</v>
      </c>
      <c r="AJ24" s="498" t="s">
        <v>818</v>
      </c>
      <c r="AK24" s="505">
        <v>96557679</v>
      </c>
      <c r="AL24" s="1426"/>
      <c r="AM24" s="1426"/>
      <c r="AN24" s="462"/>
      <c r="AO24" s="462"/>
      <c r="AP24" s="462"/>
      <c r="AQ24" s="462"/>
      <c r="AR24" s="462"/>
      <c r="AS24" s="462"/>
      <c r="AT24" s="462"/>
      <c r="AU24" s="462"/>
      <c r="AV24" s="462"/>
      <c r="AW24" s="505"/>
      <c r="AX24" s="506"/>
      <c r="AY24" s="534"/>
      <c r="AZ24" s="502"/>
      <c r="BA24" s="535"/>
      <c r="BB24" s="509"/>
    </row>
    <row r="25" spans="1:55" ht="3.75" customHeight="1" x14ac:dyDescent="0.15">
      <c r="A25" s="653"/>
      <c r="B25" s="653"/>
      <c r="C25" s="654"/>
      <c r="D25" s="653"/>
      <c r="E25" s="653"/>
      <c r="F25" s="655"/>
      <c r="G25" s="656"/>
      <c r="H25" s="657"/>
      <c r="I25" s="658"/>
      <c r="J25" s="659"/>
      <c r="K25" s="658"/>
      <c r="L25" s="660"/>
      <c r="M25" s="660"/>
      <c r="N25" s="660"/>
      <c r="O25" s="658"/>
      <c r="P25" s="661"/>
      <c r="Q25" s="658"/>
      <c r="R25" s="658"/>
      <c r="S25" s="656"/>
      <c r="T25" s="659"/>
      <c r="U25" s="662"/>
      <c r="V25" s="662"/>
      <c r="W25" s="662"/>
      <c r="X25" s="662"/>
      <c r="Y25" s="662"/>
      <c r="Z25" s="662"/>
      <c r="AA25" s="1315"/>
      <c r="AB25" s="1315"/>
      <c r="AC25" s="663"/>
      <c r="AD25" s="664"/>
      <c r="AE25" s="665"/>
      <c r="AF25" s="656"/>
      <c r="AG25" s="656"/>
      <c r="AH25" s="666"/>
      <c r="AI25" s="653"/>
      <c r="AJ25" s="653"/>
      <c r="AK25" s="667"/>
      <c r="AL25" s="653"/>
      <c r="AM25" s="653"/>
      <c r="AN25" s="653"/>
      <c r="AO25" s="653"/>
      <c r="AP25" s="653"/>
      <c r="AQ25" s="653"/>
      <c r="AR25" s="653"/>
      <c r="AS25" s="653"/>
      <c r="AT25" s="653"/>
      <c r="AU25" s="653"/>
      <c r="AV25" s="653"/>
      <c r="AW25" s="667"/>
      <c r="AX25" s="668"/>
      <c r="AY25" s="669"/>
      <c r="AZ25" s="665"/>
      <c r="BA25" s="670"/>
      <c r="BB25" s="509"/>
    </row>
    <row r="26" spans="1:55" ht="78" x14ac:dyDescent="0.15">
      <c r="A26" s="421" t="s">
        <v>1277</v>
      </c>
      <c r="B26" s="671" t="s">
        <v>1246</v>
      </c>
      <c r="C26" s="196" t="s">
        <v>219</v>
      </c>
      <c r="D26" s="421" t="s">
        <v>220</v>
      </c>
      <c r="E26" s="421" t="s">
        <v>221</v>
      </c>
      <c r="F26" s="464">
        <v>4612909</v>
      </c>
      <c r="G26" s="507" t="s">
        <v>159</v>
      </c>
      <c r="H26" s="507" t="s">
        <v>222</v>
      </c>
      <c r="I26" s="506">
        <v>41719</v>
      </c>
      <c r="J26" s="672">
        <v>204743886</v>
      </c>
      <c r="K26" s="506">
        <v>41848</v>
      </c>
      <c r="L26" s="497" t="s">
        <v>223</v>
      </c>
      <c r="M26" s="497" t="s">
        <v>159</v>
      </c>
      <c r="N26" s="497">
        <v>39001</v>
      </c>
      <c r="O26" s="506">
        <v>41848</v>
      </c>
      <c r="P26" s="499">
        <v>204733078.87</v>
      </c>
      <c r="Q26" s="506">
        <v>41865</v>
      </c>
      <c r="R26" s="506">
        <v>41865</v>
      </c>
      <c r="S26" s="421" t="s">
        <v>224</v>
      </c>
      <c r="T26" s="672">
        <v>204733078.87</v>
      </c>
      <c r="U26" s="673"/>
      <c r="V26" s="673"/>
      <c r="W26" s="673"/>
      <c r="X26" s="673"/>
      <c r="Y26" s="673"/>
      <c r="Z26" s="1331" t="s">
        <v>1520</v>
      </c>
      <c r="AA26" s="1315"/>
      <c r="AB26" s="1315"/>
      <c r="AC26" s="196" t="s">
        <v>225</v>
      </c>
      <c r="AD26" s="674" t="s">
        <v>1278</v>
      </c>
      <c r="AE26" s="502"/>
      <c r="AF26" s="464"/>
      <c r="AG26" s="464"/>
      <c r="AH26" s="469">
        <v>183996990.91999999</v>
      </c>
      <c r="AI26" s="675">
        <v>42003</v>
      </c>
      <c r="AJ26" s="497" t="s">
        <v>1189</v>
      </c>
      <c r="AK26" s="676"/>
      <c r="AL26" s="421"/>
      <c r="AM26" s="421"/>
      <c r="AN26" s="421"/>
      <c r="AO26" s="421"/>
      <c r="AP26" s="421"/>
      <c r="AQ26" s="421"/>
      <c r="AR26" s="421"/>
      <c r="AS26" s="421"/>
      <c r="AT26" s="421"/>
      <c r="AU26" s="421"/>
      <c r="AV26" s="421"/>
      <c r="AW26" s="676"/>
      <c r="AX26" s="506"/>
      <c r="AY26" s="507"/>
      <c r="AZ26" s="502"/>
      <c r="BA26" s="508"/>
      <c r="BB26" s="509"/>
    </row>
    <row r="27" spans="1:55" ht="5.25" customHeight="1" x14ac:dyDescent="0.15">
      <c r="A27" s="677"/>
      <c r="B27" s="677"/>
      <c r="C27" s="678"/>
      <c r="D27" s="677"/>
      <c r="E27" s="677"/>
      <c r="F27" s="679"/>
      <c r="G27" s="679"/>
      <c r="H27" s="680"/>
      <c r="I27" s="681"/>
      <c r="J27" s="682"/>
      <c r="K27" s="681"/>
      <c r="L27" s="683"/>
      <c r="M27" s="683"/>
      <c r="N27" s="683"/>
      <c r="O27" s="681"/>
      <c r="P27" s="684"/>
      <c r="Q27" s="681"/>
      <c r="R27" s="681"/>
      <c r="S27" s="679"/>
      <c r="T27" s="682"/>
      <c r="U27" s="685"/>
      <c r="V27" s="685"/>
      <c r="W27" s="685"/>
      <c r="X27" s="685"/>
      <c r="Y27" s="685"/>
      <c r="Z27" s="685"/>
      <c r="AA27" s="1315"/>
      <c r="AB27" s="1315"/>
      <c r="AC27" s="686"/>
      <c r="AD27" s="678"/>
      <c r="AE27" s="687"/>
      <c r="AF27" s="679"/>
      <c r="AG27" s="679"/>
      <c r="AH27" s="688"/>
      <c r="AI27" s="677"/>
      <c r="AJ27" s="677"/>
      <c r="AK27" s="689"/>
      <c r="AL27" s="677"/>
      <c r="AM27" s="677"/>
      <c r="AN27" s="677"/>
      <c r="AO27" s="677"/>
      <c r="AP27" s="677"/>
      <c r="AQ27" s="677"/>
      <c r="AR27" s="677"/>
      <c r="AS27" s="677"/>
      <c r="AT27" s="677"/>
      <c r="AU27" s="677"/>
      <c r="AV27" s="677"/>
      <c r="AW27" s="689"/>
      <c r="AX27" s="681"/>
      <c r="AY27" s="680"/>
      <c r="AZ27" s="687"/>
      <c r="BA27" s="686"/>
      <c r="BB27" s="509"/>
    </row>
    <row r="28" spans="1:55" ht="39" hidden="1" customHeight="1" x14ac:dyDescent="0.15">
      <c r="A28" s="1422" t="s">
        <v>1279</v>
      </c>
      <c r="B28" s="1424" t="s">
        <v>214</v>
      </c>
      <c r="C28" s="555" t="s">
        <v>124</v>
      </c>
      <c r="D28" s="1425" t="s">
        <v>1280</v>
      </c>
      <c r="E28" s="1425" t="s">
        <v>117</v>
      </c>
      <c r="F28" s="1505" t="s">
        <v>118</v>
      </c>
      <c r="G28" s="494" t="s">
        <v>122</v>
      </c>
      <c r="H28" s="494" t="s">
        <v>123</v>
      </c>
      <c r="I28" s="495">
        <v>41752</v>
      </c>
      <c r="J28" s="496">
        <v>5000000</v>
      </c>
      <c r="K28" s="1493">
        <v>41851</v>
      </c>
      <c r="L28" s="530" t="s">
        <v>215</v>
      </c>
      <c r="M28" s="498" t="s">
        <v>122</v>
      </c>
      <c r="N28" s="498">
        <v>30009</v>
      </c>
      <c r="O28" s="495">
        <v>41851</v>
      </c>
      <c r="P28" s="690">
        <v>4999987</v>
      </c>
      <c r="Q28" s="1493">
        <v>38207</v>
      </c>
      <c r="R28" s="1493">
        <v>41859</v>
      </c>
      <c r="S28" s="1481">
        <v>15</v>
      </c>
      <c r="T28" s="1489">
        <v>11998090</v>
      </c>
      <c r="U28" s="500"/>
      <c r="V28" s="500"/>
      <c r="W28" s="500"/>
      <c r="X28" s="500"/>
      <c r="Y28" s="1501" t="s">
        <v>1264</v>
      </c>
      <c r="Z28" s="1324"/>
      <c r="AA28" s="1315">
        <v>41870</v>
      </c>
      <c r="AB28" s="1315">
        <v>41886</v>
      </c>
      <c r="AC28" s="555" t="s">
        <v>217</v>
      </c>
      <c r="AD28" s="1424" t="s">
        <v>181</v>
      </c>
      <c r="AE28" s="629"/>
      <c r="AF28" s="493"/>
      <c r="AG28" s="493"/>
      <c r="AH28" s="503"/>
      <c r="AI28" s="462"/>
      <c r="AJ28" s="462"/>
      <c r="AK28" s="505"/>
      <c r="AL28" s="462"/>
      <c r="AM28" s="462"/>
      <c r="AN28" s="462"/>
      <c r="AO28" s="462"/>
      <c r="AP28" s="462"/>
      <c r="AQ28" s="462"/>
      <c r="AR28" s="462"/>
      <c r="AS28" s="462"/>
      <c r="AT28" s="691"/>
      <c r="AU28" s="462"/>
      <c r="AV28" s="462"/>
      <c r="AW28" s="505">
        <v>4999987</v>
      </c>
      <c r="AX28" s="1485">
        <v>41988</v>
      </c>
      <c r="AY28" s="1487" t="s">
        <v>1190</v>
      </c>
      <c r="AZ28" s="629"/>
      <c r="BA28" s="692"/>
      <c r="BB28" s="509"/>
    </row>
    <row r="29" spans="1:55" ht="29.25" hidden="1" customHeight="1" x14ac:dyDescent="0.15">
      <c r="A29" s="1423"/>
      <c r="B29" s="1426"/>
      <c r="C29" s="555" t="s">
        <v>120</v>
      </c>
      <c r="D29" s="1426"/>
      <c r="E29" s="1426"/>
      <c r="F29" s="1505"/>
      <c r="G29" s="494" t="s">
        <v>84</v>
      </c>
      <c r="H29" s="494" t="s">
        <v>121</v>
      </c>
      <c r="I29" s="495">
        <v>41789</v>
      </c>
      <c r="J29" s="496">
        <v>7000000</v>
      </c>
      <c r="K29" s="1483"/>
      <c r="L29" s="530" t="s">
        <v>216</v>
      </c>
      <c r="M29" s="498" t="s">
        <v>84</v>
      </c>
      <c r="N29" s="498">
        <v>10001</v>
      </c>
      <c r="O29" s="495">
        <v>41851</v>
      </c>
      <c r="P29" s="499">
        <v>6998103</v>
      </c>
      <c r="Q29" s="1483"/>
      <c r="R29" s="1483"/>
      <c r="S29" s="1473"/>
      <c r="T29" s="1490"/>
      <c r="U29" s="500"/>
      <c r="V29" s="500"/>
      <c r="W29" s="500"/>
      <c r="X29" s="500"/>
      <c r="Y29" s="1502"/>
      <c r="Z29" s="1323"/>
      <c r="AA29" s="1315"/>
      <c r="AB29" s="1315"/>
      <c r="AC29" s="196" t="s">
        <v>218</v>
      </c>
      <c r="AD29" s="1426"/>
      <c r="AE29" s="502"/>
      <c r="AF29" s="493"/>
      <c r="AG29" s="493"/>
      <c r="AH29" s="503"/>
      <c r="AI29" s="462"/>
      <c r="AJ29" s="462"/>
      <c r="AK29" s="505"/>
      <c r="AL29" s="462"/>
      <c r="AM29" s="462"/>
      <c r="AN29" s="462"/>
      <c r="AO29" s="462"/>
      <c r="AP29" s="462"/>
      <c r="AQ29" s="462"/>
      <c r="AR29" s="462"/>
      <c r="AS29" s="462"/>
      <c r="AT29" s="462"/>
      <c r="AU29" s="462"/>
      <c r="AV29" s="462"/>
      <c r="AW29" s="505">
        <v>6998103</v>
      </c>
      <c r="AX29" s="1486"/>
      <c r="AY29" s="1488"/>
      <c r="AZ29" s="502"/>
      <c r="BA29" s="535"/>
      <c r="BB29" s="509"/>
    </row>
    <row r="30" spans="1:55" ht="9.75" hidden="1" customHeight="1" x14ac:dyDescent="0.15">
      <c r="A30" s="693"/>
      <c r="B30" s="694"/>
      <c r="C30" s="695"/>
      <c r="D30" s="694"/>
      <c r="E30" s="694"/>
      <c r="F30" s="696"/>
      <c r="G30" s="696"/>
      <c r="H30" s="697"/>
      <c r="I30" s="698"/>
      <c r="J30" s="699"/>
      <c r="K30" s="698"/>
      <c r="L30" s="700"/>
      <c r="M30" s="701"/>
      <c r="N30" s="701"/>
      <c r="O30" s="698"/>
      <c r="P30" s="702"/>
      <c r="Q30" s="698"/>
      <c r="R30" s="698"/>
      <c r="S30" s="696"/>
      <c r="T30" s="699"/>
      <c r="U30" s="703"/>
      <c r="V30" s="703"/>
      <c r="W30" s="703"/>
      <c r="X30" s="703"/>
      <c r="Y30" s="703"/>
      <c r="Z30" s="703"/>
      <c r="AA30" s="1315"/>
      <c r="AB30" s="1315"/>
      <c r="AC30" s="704"/>
      <c r="AD30" s="693"/>
      <c r="AE30" s="705"/>
      <c r="AF30" s="696"/>
      <c r="AG30" s="696"/>
      <c r="AH30" s="706"/>
      <c r="AI30" s="694"/>
      <c r="AJ30" s="694"/>
      <c r="AK30" s="707"/>
      <c r="AL30" s="694"/>
      <c r="AM30" s="694"/>
      <c r="AN30" s="694"/>
      <c r="AO30" s="694"/>
      <c r="AP30" s="694"/>
      <c r="AQ30" s="694"/>
      <c r="AR30" s="694"/>
      <c r="AS30" s="694"/>
      <c r="AT30" s="694"/>
      <c r="AU30" s="694"/>
      <c r="AV30" s="694"/>
      <c r="AW30" s="707"/>
      <c r="AX30" s="708"/>
      <c r="AY30" s="709"/>
      <c r="AZ30" s="705"/>
      <c r="BA30" s="710"/>
      <c r="BB30" s="509"/>
    </row>
    <row r="31" spans="1:55" ht="39" x14ac:dyDescent="0.15">
      <c r="A31" s="1424" t="s">
        <v>1281</v>
      </c>
      <c r="B31" s="498" t="s">
        <v>351</v>
      </c>
      <c r="C31" s="555" t="s">
        <v>255</v>
      </c>
      <c r="D31" s="1424" t="s">
        <v>254</v>
      </c>
      <c r="E31" s="1424" t="s">
        <v>211</v>
      </c>
      <c r="F31" s="493"/>
      <c r="G31" s="494" t="s">
        <v>172</v>
      </c>
      <c r="H31" s="1495" t="s">
        <v>253</v>
      </c>
      <c r="I31" s="1482">
        <v>41719</v>
      </c>
      <c r="J31" s="496">
        <v>388415378</v>
      </c>
      <c r="K31" s="1482">
        <v>41856</v>
      </c>
      <c r="L31" s="1500" t="s">
        <v>256</v>
      </c>
      <c r="M31" s="494" t="s">
        <v>172</v>
      </c>
      <c r="N31" s="498">
        <v>39001</v>
      </c>
      <c r="O31" s="1482">
        <v>41856</v>
      </c>
      <c r="P31" s="499">
        <v>388253450</v>
      </c>
      <c r="Q31" s="1482">
        <v>41862</v>
      </c>
      <c r="R31" s="1482">
        <v>41870</v>
      </c>
      <c r="S31" s="1472">
        <v>7</v>
      </c>
      <c r="T31" s="1494">
        <v>1184183658</v>
      </c>
      <c r="U31" s="1501"/>
      <c r="V31" s="500"/>
      <c r="W31" s="1501"/>
      <c r="X31" s="500"/>
      <c r="Y31" s="711"/>
      <c r="Z31" s="1545" t="s">
        <v>1519</v>
      </c>
      <c r="AA31" s="1315"/>
      <c r="AB31" s="1315"/>
      <c r="AC31" s="196" t="s">
        <v>257</v>
      </c>
      <c r="AD31" s="1506" t="s">
        <v>227</v>
      </c>
      <c r="AE31" s="502"/>
      <c r="AF31" s="493"/>
      <c r="AG31" s="493"/>
      <c r="AH31" s="503">
        <v>155301380</v>
      </c>
      <c r="AI31" s="1512">
        <v>41898</v>
      </c>
      <c r="AJ31" s="1500" t="s">
        <v>1180</v>
      </c>
      <c r="AK31" s="505">
        <v>155854759</v>
      </c>
      <c r="AL31" s="1512">
        <v>41988</v>
      </c>
      <c r="AM31" s="1500" t="s">
        <v>1190</v>
      </c>
      <c r="AN31" s="505"/>
      <c r="AO31" s="462"/>
      <c r="AP31" s="462"/>
      <c r="AQ31" s="462"/>
      <c r="AR31" s="462"/>
      <c r="AS31" s="462"/>
      <c r="AT31" s="462"/>
      <c r="AU31" s="462"/>
      <c r="AV31" s="462"/>
      <c r="AW31" s="505"/>
      <c r="AX31" s="506"/>
      <c r="AY31" s="534"/>
      <c r="AZ31" s="502"/>
      <c r="BA31" s="535"/>
      <c r="BB31" s="509"/>
    </row>
    <row r="32" spans="1:55" ht="39" x14ac:dyDescent="0.15">
      <c r="A32" s="1426"/>
      <c r="B32" s="498" t="s">
        <v>352</v>
      </c>
      <c r="C32" s="555" t="s">
        <v>346</v>
      </c>
      <c r="D32" s="1426"/>
      <c r="E32" s="1426"/>
      <c r="F32" s="493"/>
      <c r="G32" s="494" t="s">
        <v>173</v>
      </c>
      <c r="H32" s="1503"/>
      <c r="I32" s="1483"/>
      <c r="J32" s="496">
        <v>795930208</v>
      </c>
      <c r="K32" s="1483"/>
      <c r="L32" s="1504"/>
      <c r="M32" s="494" t="s">
        <v>173</v>
      </c>
      <c r="N32" s="498">
        <v>39001</v>
      </c>
      <c r="O32" s="1483"/>
      <c r="P32" s="499">
        <v>795930208</v>
      </c>
      <c r="Q32" s="1483"/>
      <c r="R32" s="1483"/>
      <c r="S32" s="1473"/>
      <c r="T32" s="1490"/>
      <c r="U32" s="1502"/>
      <c r="V32" s="500"/>
      <c r="W32" s="1502"/>
      <c r="X32" s="500"/>
      <c r="Y32" s="500"/>
      <c r="Z32" s="1547"/>
      <c r="AA32" s="1315"/>
      <c r="AB32" s="1315"/>
      <c r="AC32" s="196" t="s">
        <v>257</v>
      </c>
      <c r="AD32" s="1508"/>
      <c r="AE32" s="502"/>
      <c r="AF32" s="493"/>
      <c r="AG32" s="493"/>
      <c r="AH32" s="503">
        <v>318372083.19999999</v>
      </c>
      <c r="AI32" s="1426"/>
      <c r="AJ32" s="1504"/>
      <c r="AK32" s="505">
        <v>318372083</v>
      </c>
      <c r="AL32" s="1426"/>
      <c r="AM32" s="1426"/>
      <c r="AN32" s="462"/>
      <c r="AO32" s="462"/>
      <c r="AP32" s="462"/>
      <c r="AQ32" s="462"/>
      <c r="AR32" s="462"/>
      <c r="AS32" s="462"/>
      <c r="AT32" s="462"/>
      <c r="AU32" s="462"/>
      <c r="AV32" s="462"/>
      <c r="AW32" s="505"/>
      <c r="AX32" s="506"/>
      <c r="AY32" s="534"/>
      <c r="AZ32" s="502"/>
      <c r="BA32" s="535"/>
      <c r="BB32" s="509"/>
    </row>
    <row r="33" spans="1:54" ht="3.75" customHeight="1" x14ac:dyDescent="0.15">
      <c r="A33" s="712"/>
      <c r="B33" s="713"/>
      <c r="C33" s="714"/>
      <c r="D33" s="713"/>
      <c r="E33" s="713"/>
      <c r="F33" s="715"/>
      <c r="G33" s="715"/>
      <c r="H33" s="716"/>
      <c r="I33" s="717"/>
      <c r="J33" s="718"/>
      <c r="K33" s="717"/>
      <c r="L33" s="719"/>
      <c r="M33" s="720"/>
      <c r="N33" s="720"/>
      <c r="O33" s="717"/>
      <c r="P33" s="721"/>
      <c r="Q33" s="717"/>
      <c r="R33" s="717"/>
      <c r="S33" s="715"/>
      <c r="T33" s="718"/>
      <c r="U33" s="722"/>
      <c r="V33" s="722"/>
      <c r="W33" s="722"/>
      <c r="X33" s="722"/>
      <c r="Y33" s="722"/>
      <c r="Z33" s="722"/>
      <c r="AA33" s="1315"/>
      <c r="AB33" s="1315"/>
      <c r="AC33" s="723"/>
      <c r="AD33" s="712"/>
      <c r="AE33" s="724"/>
      <c r="AF33" s="715"/>
      <c r="AG33" s="715"/>
      <c r="AH33" s="725"/>
      <c r="AI33" s="713"/>
      <c r="AJ33" s="713"/>
      <c r="AK33" s="726"/>
      <c r="AL33" s="713"/>
      <c r="AM33" s="713"/>
      <c r="AN33" s="713"/>
      <c r="AO33" s="713"/>
      <c r="AP33" s="713"/>
      <c r="AQ33" s="713"/>
      <c r="AR33" s="713"/>
      <c r="AS33" s="713"/>
      <c r="AT33" s="713"/>
      <c r="AU33" s="713"/>
      <c r="AV33" s="713"/>
      <c r="AW33" s="726"/>
      <c r="AX33" s="727"/>
      <c r="AY33" s="728"/>
      <c r="AZ33" s="724"/>
      <c r="BA33" s="729"/>
      <c r="BB33" s="509"/>
    </row>
    <row r="34" spans="1:54" s="509" customFormat="1" ht="58.5" hidden="1" customHeight="1" x14ac:dyDescent="0.25">
      <c r="A34" s="196" t="s">
        <v>1282</v>
      </c>
      <c r="B34" s="508" t="s">
        <v>108</v>
      </c>
      <c r="C34" s="196" t="s">
        <v>109</v>
      </c>
      <c r="D34" s="196" t="s">
        <v>110</v>
      </c>
      <c r="E34" s="462" t="s">
        <v>211</v>
      </c>
      <c r="F34" s="493" t="s">
        <v>212</v>
      </c>
      <c r="G34" s="577" t="s">
        <v>111</v>
      </c>
      <c r="H34" s="578" t="s">
        <v>112</v>
      </c>
      <c r="I34" s="579">
        <v>41719</v>
      </c>
      <c r="J34" s="502">
        <v>186213737</v>
      </c>
      <c r="K34" s="579">
        <v>41856</v>
      </c>
      <c r="L34" s="578" t="s">
        <v>251</v>
      </c>
      <c r="M34" s="578" t="s">
        <v>111</v>
      </c>
      <c r="N34" s="602" t="s">
        <v>113</v>
      </c>
      <c r="O34" s="579">
        <v>41856</v>
      </c>
      <c r="P34" s="502">
        <v>186207199</v>
      </c>
      <c r="Q34" s="579">
        <v>41862</v>
      </c>
      <c r="R34" s="506">
        <v>41870</v>
      </c>
      <c r="S34" s="421" t="s">
        <v>224</v>
      </c>
      <c r="T34" s="502">
        <v>186207199</v>
      </c>
      <c r="U34" s="581"/>
      <c r="V34" s="581"/>
      <c r="W34" s="581"/>
      <c r="X34" s="581"/>
      <c r="Y34" s="582"/>
      <c r="Z34" s="582"/>
      <c r="AA34" s="1315">
        <v>41982</v>
      </c>
      <c r="AB34" s="1315">
        <v>42002</v>
      </c>
      <c r="AC34" s="196" t="s">
        <v>114</v>
      </c>
      <c r="AD34" s="674" t="s">
        <v>227</v>
      </c>
      <c r="AE34" s="502"/>
      <c r="AF34" s="508"/>
      <c r="AG34" s="508"/>
      <c r="AH34" s="502">
        <v>74482879.599999994</v>
      </c>
      <c r="AI34" s="558">
        <v>41887</v>
      </c>
      <c r="AJ34" s="507" t="s">
        <v>1191</v>
      </c>
      <c r="AK34" s="502">
        <v>89973551.5</v>
      </c>
      <c r="AL34" s="558">
        <v>41949</v>
      </c>
      <c r="AM34" s="730" t="s">
        <v>1192</v>
      </c>
      <c r="AN34" s="502"/>
      <c r="AO34" s="508"/>
      <c r="AP34" s="508"/>
      <c r="AQ34" s="731">
        <f>AH34+AK34+AW34</f>
        <v>186207104.18000001</v>
      </c>
      <c r="AR34" s="508"/>
      <c r="AS34" s="508"/>
      <c r="AT34" s="508"/>
      <c r="AU34" s="508"/>
      <c r="AV34" s="508"/>
      <c r="AW34" s="502">
        <v>21750673.079999998</v>
      </c>
      <c r="AX34" s="506">
        <v>42003</v>
      </c>
      <c r="AY34" s="507" t="s">
        <v>1193</v>
      </c>
      <c r="AZ34" s="527">
        <v>94.82</v>
      </c>
      <c r="BA34" s="508"/>
    </row>
    <row r="35" spans="1:54" ht="9.75" hidden="1" customHeight="1" x14ac:dyDescent="0.15">
      <c r="A35" s="732"/>
      <c r="B35" s="733"/>
      <c r="C35" s="732"/>
      <c r="D35" s="733"/>
      <c r="E35" s="733"/>
      <c r="F35" s="734"/>
      <c r="G35" s="734"/>
      <c r="H35" s="735"/>
      <c r="I35" s="736"/>
      <c r="J35" s="737"/>
      <c r="K35" s="736"/>
      <c r="L35" s="738"/>
      <c r="M35" s="739"/>
      <c r="N35" s="739"/>
      <c r="O35" s="736"/>
      <c r="P35" s="740"/>
      <c r="Q35" s="736"/>
      <c r="R35" s="736"/>
      <c r="S35" s="734"/>
      <c r="T35" s="737"/>
      <c r="U35" s="741"/>
      <c r="V35" s="741"/>
      <c r="W35" s="741"/>
      <c r="X35" s="741"/>
      <c r="Y35" s="741"/>
      <c r="Z35" s="741"/>
      <c r="AA35" s="1315"/>
      <c r="AB35" s="1315"/>
      <c r="AC35" s="742"/>
      <c r="AD35" s="732"/>
      <c r="AE35" s="743"/>
      <c r="AF35" s="734"/>
      <c r="AG35" s="734"/>
      <c r="AH35" s="744"/>
      <c r="AI35" s="733"/>
      <c r="AJ35" s="733"/>
      <c r="AK35" s="745"/>
      <c r="AL35" s="733"/>
      <c r="AM35" s="733"/>
      <c r="AN35" s="733"/>
      <c r="AO35" s="733"/>
      <c r="AP35" s="733"/>
      <c r="AQ35" s="733"/>
      <c r="AR35" s="733"/>
      <c r="AS35" s="733"/>
      <c r="AT35" s="733"/>
      <c r="AU35" s="733"/>
      <c r="AV35" s="733"/>
      <c r="AW35" s="745"/>
      <c r="AX35" s="736"/>
      <c r="AY35" s="746"/>
      <c r="AZ35" s="743"/>
      <c r="BA35" s="747"/>
      <c r="BB35" s="509"/>
    </row>
    <row r="36" spans="1:54" ht="29.25" x14ac:dyDescent="0.15">
      <c r="A36" s="1424" t="s">
        <v>1283</v>
      </c>
      <c r="B36" s="622"/>
      <c r="C36" s="196" t="s">
        <v>160</v>
      </c>
      <c r="D36" s="1424" t="s">
        <v>238</v>
      </c>
      <c r="E36" s="1424" t="s">
        <v>239</v>
      </c>
      <c r="F36" s="1472">
        <v>18128077</v>
      </c>
      <c r="G36" s="730" t="s">
        <v>168</v>
      </c>
      <c r="H36" s="1495" t="s">
        <v>299</v>
      </c>
      <c r="I36" s="1482">
        <v>41719</v>
      </c>
      <c r="J36" s="502">
        <v>59010182</v>
      </c>
      <c r="K36" s="1482">
        <v>41857</v>
      </c>
      <c r="L36" s="1495" t="s">
        <v>298</v>
      </c>
      <c r="M36" s="507" t="s">
        <v>168</v>
      </c>
      <c r="N36" s="1472">
        <v>39001</v>
      </c>
      <c r="O36" s="1482">
        <v>41857</v>
      </c>
      <c r="P36" s="502">
        <v>58833206.729999997</v>
      </c>
      <c r="Q36" s="1482">
        <v>41873</v>
      </c>
      <c r="R36" s="1482">
        <v>41873</v>
      </c>
      <c r="S36" s="1424" t="s">
        <v>240</v>
      </c>
      <c r="T36" s="1498">
        <v>237667617.78999999</v>
      </c>
      <c r="U36" s="748"/>
      <c r="V36" s="748"/>
      <c r="W36" s="748"/>
      <c r="X36" s="748"/>
      <c r="Y36" s="749"/>
      <c r="Z36" s="1478" t="s">
        <v>1521</v>
      </c>
      <c r="AA36" s="1315"/>
      <c r="AB36" s="1315"/>
      <c r="AC36" s="622"/>
      <c r="AD36" s="1506" t="s">
        <v>227</v>
      </c>
      <c r="AE36" s="622"/>
      <c r="AF36" s="622"/>
      <c r="AG36" s="622"/>
      <c r="AH36" s="502">
        <v>31659199</v>
      </c>
      <c r="AI36" s="1509">
        <v>41957</v>
      </c>
      <c r="AJ36" s="507" t="s">
        <v>667</v>
      </c>
      <c r="AK36" s="469">
        <v>16249193</v>
      </c>
      <c r="AL36" s="1482">
        <v>42003</v>
      </c>
      <c r="AM36" s="1495" t="s">
        <v>1195</v>
      </c>
      <c r="AN36" s="622"/>
      <c r="AO36" s="622"/>
      <c r="AP36" s="622"/>
      <c r="AQ36" s="622"/>
      <c r="AR36" s="622"/>
      <c r="AS36" s="622"/>
      <c r="AT36" s="622"/>
      <c r="AU36" s="622"/>
      <c r="AV36" s="622"/>
      <c r="AW36" s="502"/>
      <c r="AX36" s="622"/>
      <c r="AY36" s="622"/>
      <c r="AZ36" s="491"/>
      <c r="BA36" s="622"/>
    </row>
    <row r="37" spans="1:54" ht="29.25" x14ac:dyDescent="0.15">
      <c r="A37" s="1425"/>
      <c r="B37" s="622"/>
      <c r="C37" s="196" t="s">
        <v>161</v>
      </c>
      <c r="D37" s="1425"/>
      <c r="E37" s="1425"/>
      <c r="F37" s="1481"/>
      <c r="G37" s="730" t="s">
        <v>169</v>
      </c>
      <c r="H37" s="1515"/>
      <c r="I37" s="1481"/>
      <c r="J37" s="502">
        <v>26623035</v>
      </c>
      <c r="K37" s="1481"/>
      <c r="L37" s="1481"/>
      <c r="M37" s="507" t="s">
        <v>169</v>
      </c>
      <c r="N37" s="1481"/>
      <c r="O37" s="1481"/>
      <c r="P37" s="502">
        <v>26528412.170000002</v>
      </c>
      <c r="Q37" s="1481"/>
      <c r="R37" s="1481"/>
      <c r="S37" s="1425"/>
      <c r="T37" s="1514"/>
      <c r="U37" s="748"/>
      <c r="V37" s="748"/>
      <c r="W37" s="748"/>
      <c r="X37" s="748"/>
      <c r="Y37" s="750"/>
      <c r="Z37" s="1544"/>
      <c r="AA37" s="1315"/>
      <c r="AB37" s="1315"/>
      <c r="AC37" s="622"/>
      <c r="AD37" s="1507"/>
      <c r="AE37" s="622"/>
      <c r="AF37" s="622"/>
      <c r="AG37" s="622"/>
      <c r="AH37" s="502">
        <v>26528412</v>
      </c>
      <c r="AI37" s="1510"/>
      <c r="AJ37" s="507" t="s">
        <v>668</v>
      </c>
      <c r="AK37" s="469"/>
      <c r="AL37" s="1481"/>
      <c r="AM37" s="1481"/>
      <c r="AN37" s="622"/>
      <c r="AO37" s="622"/>
      <c r="AP37" s="622"/>
      <c r="AQ37" s="622"/>
      <c r="AR37" s="622"/>
      <c r="AS37" s="622"/>
      <c r="AT37" s="622"/>
      <c r="AU37" s="622"/>
      <c r="AV37" s="622"/>
      <c r="AW37" s="502"/>
      <c r="AX37" s="622"/>
      <c r="AY37" s="622"/>
      <c r="AZ37" s="491"/>
      <c r="BA37" s="622"/>
    </row>
    <row r="38" spans="1:54" ht="29.25" x14ac:dyDescent="0.15">
      <c r="A38" s="1425"/>
      <c r="B38" s="622"/>
      <c r="C38" s="196" t="s">
        <v>163</v>
      </c>
      <c r="D38" s="1425"/>
      <c r="E38" s="1425"/>
      <c r="F38" s="1481"/>
      <c r="G38" s="730" t="s">
        <v>171</v>
      </c>
      <c r="H38" s="1515"/>
      <c r="I38" s="1481"/>
      <c r="J38" s="502">
        <v>69791751</v>
      </c>
      <c r="K38" s="1481"/>
      <c r="L38" s="1481"/>
      <c r="M38" s="507" t="s">
        <v>171</v>
      </c>
      <c r="N38" s="1481"/>
      <c r="O38" s="1481"/>
      <c r="P38" s="502">
        <v>69645487.549999997</v>
      </c>
      <c r="Q38" s="1481"/>
      <c r="R38" s="1481"/>
      <c r="S38" s="1425"/>
      <c r="T38" s="1514"/>
      <c r="U38" s="748"/>
      <c r="V38" s="748"/>
      <c r="W38" s="748"/>
      <c r="X38" s="748"/>
      <c r="Y38" s="750"/>
      <c r="Z38" s="1544"/>
      <c r="AA38" s="1315"/>
      <c r="AB38" s="1315"/>
      <c r="AC38" s="622"/>
      <c r="AD38" s="1507"/>
      <c r="AE38" s="622"/>
      <c r="AF38" s="622"/>
      <c r="AG38" s="622"/>
      <c r="AH38" s="502">
        <v>52027920</v>
      </c>
      <c r="AI38" s="1511"/>
      <c r="AJ38" s="507" t="s">
        <v>341</v>
      </c>
      <c r="AK38" s="469">
        <v>12541064</v>
      </c>
      <c r="AL38" s="1481"/>
      <c r="AM38" s="1481"/>
      <c r="AN38" s="622"/>
      <c r="AO38" s="622"/>
      <c r="AP38" s="622"/>
      <c r="AQ38" s="622"/>
      <c r="AR38" s="622"/>
      <c r="AS38" s="622"/>
      <c r="AT38" s="622"/>
      <c r="AU38" s="622"/>
      <c r="AV38" s="622"/>
      <c r="AW38" s="502"/>
      <c r="AX38" s="622"/>
      <c r="AY38" s="622"/>
      <c r="AZ38" s="491"/>
      <c r="BA38" s="622"/>
    </row>
    <row r="39" spans="1:54" ht="48.75" x14ac:dyDescent="0.15">
      <c r="A39" s="1425"/>
      <c r="B39" s="622"/>
      <c r="C39" s="196" t="s">
        <v>166</v>
      </c>
      <c r="D39" s="1425"/>
      <c r="E39" s="1425"/>
      <c r="F39" s="1481"/>
      <c r="G39" s="730" t="s">
        <v>174</v>
      </c>
      <c r="H39" s="1515"/>
      <c r="I39" s="1481"/>
      <c r="J39" s="502">
        <v>48039200</v>
      </c>
      <c r="K39" s="1481"/>
      <c r="L39" s="1481"/>
      <c r="M39" s="507" t="s">
        <v>174</v>
      </c>
      <c r="N39" s="1481"/>
      <c r="O39" s="1481"/>
      <c r="P39" s="502">
        <v>47931520</v>
      </c>
      <c r="Q39" s="1481"/>
      <c r="R39" s="1481"/>
      <c r="S39" s="1425"/>
      <c r="T39" s="1514"/>
      <c r="U39" s="748"/>
      <c r="V39" s="748"/>
      <c r="W39" s="748"/>
      <c r="X39" s="748"/>
      <c r="Y39" s="750"/>
      <c r="Z39" s="1544"/>
      <c r="AA39" s="1315"/>
      <c r="AB39" s="1315"/>
      <c r="AC39" s="622"/>
      <c r="AD39" s="1507"/>
      <c r="AE39" s="622"/>
      <c r="AF39" s="622"/>
      <c r="AG39" s="622"/>
      <c r="AH39" s="751"/>
      <c r="AI39" s="622"/>
      <c r="AJ39" s="622"/>
      <c r="AK39" s="469">
        <v>24431651</v>
      </c>
      <c r="AL39" s="1481"/>
      <c r="AM39" s="1481"/>
      <c r="AN39" s="622"/>
      <c r="AO39" s="622"/>
      <c r="AP39" s="622"/>
      <c r="AQ39" s="622"/>
      <c r="AR39" s="622"/>
      <c r="AS39" s="622"/>
      <c r="AT39" s="622"/>
      <c r="AU39" s="622"/>
      <c r="AV39" s="622"/>
      <c r="AW39" s="502"/>
      <c r="AX39" s="622"/>
      <c r="AY39" s="622"/>
      <c r="AZ39" s="491"/>
      <c r="BA39" s="622"/>
    </row>
    <row r="40" spans="1:54" ht="39" x14ac:dyDescent="0.15">
      <c r="A40" s="1426"/>
      <c r="B40" s="622"/>
      <c r="C40" s="674" t="s">
        <v>1284</v>
      </c>
      <c r="D40" s="1426"/>
      <c r="E40" s="1426"/>
      <c r="F40" s="1473"/>
      <c r="G40" s="730" t="s">
        <v>170</v>
      </c>
      <c r="H40" s="1503"/>
      <c r="I40" s="1473"/>
      <c r="J40" s="502">
        <v>34813775</v>
      </c>
      <c r="K40" s="1473"/>
      <c r="L40" s="1473"/>
      <c r="M40" s="507" t="s">
        <v>170</v>
      </c>
      <c r="N40" s="1473"/>
      <c r="O40" s="1473"/>
      <c r="P40" s="502">
        <v>34728990</v>
      </c>
      <c r="Q40" s="1473"/>
      <c r="R40" s="1473"/>
      <c r="S40" s="1426"/>
      <c r="T40" s="1499"/>
      <c r="U40" s="748"/>
      <c r="V40" s="748"/>
      <c r="W40" s="748"/>
      <c r="X40" s="748"/>
      <c r="Y40" s="752"/>
      <c r="Z40" s="1479"/>
      <c r="AA40" s="1315"/>
      <c r="AB40" s="1315"/>
      <c r="AC40" s="622"/>
      <c r="AD40" s="1508"/>
      <c r="AE40" s="622"/>
      <c r="AF40" s="622"/>
      <c r="AG40" s="622"/>
      <c r="AH40" s="751"/>
      <c r="AI40" s="622"/>
      <c r="AJ40" s="622"/>
      <c r="AK40" s="469">
        <v>22225553</v>
      </c>
      <c r="AL40" s="1473"/>
      <c r="AM40" s="1473"/>
      <c r="AN40" s="751"/>
      <c r="AO40" s="622"/>
      <c r="AP40" s="622"/>
      <c r="AQ40" s="622"/>
      <c r="AR40" s="622"/>
      <c r="AS40" s="622"/>
      <c r="AT40" s="622"/>
      <c r="AU40" s="622"/>
      <c r="AV40" s="622"/>
      <c r="AW40" s="502"/>
      <c r="AX40" s="622"/>
      <c r="AY40" s="622"/>
      <c r="AZ40" s="491"/>
      <c r="BA40" s="622"/>
    </row>
    <row r="41" spans="1:54" ht="3" customHeight="1" x14ac:dyDescent="0.15">
      <c r="A41" s="753"/>
      <c r="B41" s="754"/>
      <c r="C41" s="754"/>
      <c r="D41" s="754"/>
      <c r="E41" s="754"/>
      <c r="F41" s="754"/>
      <c r="G41" s="754"/>
      <c r="H41" s="755"/>
      <c r="I41" s="755"/>
      <c r="J41" s="754"/>
      <c r="K41" s="756"/>
      <c r="L41" s="756"/>
      <c r="M41" s="755"/>
      <c r="N41" s="755"/>
      <c r="O41" s="754"/>
      <c r="P41" s="754"/>
      <c r="Q41" s="754"/>
      <c r="R41" s="755"/>
      <c r="S41" s="756"/>
      <c r="T41" s="754"/>
      <c r="U41" s="757"/>
      <c r="V41" s="757"/>
      <c r="W41" s="757"/>
      <c r="X41" s="757"/>
      <c r="Y41" s="758"/>
      <c r="Z41" s="758"/>
      <c r="AA41" s="1315"/>
      <c r="AB41" s="1315"/>
      <c r="AC41" s="754"/>
      <c r="AD41" s="754"/>
      <c r="AE41" s="754"/>
      <c r="AF41" s="754"/>
      <c r="AG41" s="754"/>
      <c r="AH41" s="759"/>
      <c r="AI41" s="754"/>
      <c r="AJ41" s="754"/>
      <c r="AK41" s="759"/>
      <c r="AL41" s="754"/>
      <c r="AM41" s="754"/>
      <c r="AN41" s="754"/>
      <c r="AO41" s="754"/>
      <c r="AP41" s="754"/>
      <c r="AQ41" s="754"/>
      <c r="AR41" s="754"/>
      <c r="AS41" s="754"/>
      <c r="AT41" s="754"/>
      <c r="AU41" s="754"/>
      <c r="AV41" s="754"/>
      <c r="AW41" s="760"/>
      <c r="AX41" s="754"/>
      <c r="AY41" s="754"/>
      <c r="AZ41" s="759"/>
      <c r="BA41" s="754"/>
    </row>
    <row r="42" spans="1:54" s="509" customFormat="1" ht="58.5" x14ac:dyDescent="0.25">
      <c r="A42" s="196" t="s">
        <v>1285</v>
      </c>
      <c r="B42" s="508" t="s">
        <v>296</v>
      </c>
      <c r="C42" s="196" t="s">
        <v>241</v>
      </c>
      <c r="D42" s="761" t="s">
        <v>243</v>
      </c>
      <c r="E42" s="196" t="s">
        <v>244</v>
      </c>
      <c r="F42" s="464" t="s">
        <v>242</v>
      </c>
      <c r="G42" s="730" t="s">
        <v>155</v>
      </c>
      <c r="H42" s="507" t="s">
        <v>297</v>
      </c>
      <c r="I42" s="506">
        <v>38067</v>
      </c>
      <c r="J42" s="502">
        <v>365600804</v>
      </c>
      <c r="K42" s="506">
        <v>41857</v>
      </c>
      <c r="L42" s="507" t="s">
        <v>345</v>
      </c>
      <c r="M42" s="507" t="s">
        <v>155</v>
      </c>
      <c r="N42" s="464">
        <v>39001</v>
      </c>
      <c r="O42" s="558">
        <v>41857</v>
      </c>
      <c r="P42" s="502">
        <v>364987267</v>
      </c>
      <c r="Q42" s="558">
        <v>41873</v>
      </c>
      <c r="R42" s="506">
        <v>41873</v>
      </c>
      <c r="S42" s="421" t="s">
        <v>224</v>
      </c>
      <c r="T42" s="502">
        <v>364987267</v>
      </c>
      <c r="U42" s="581"/>
      <c r="V42" s="581"/>
      <c r="W42" s="581"/>
      <c r="X42" s="581"/>
      <c r="Y42" s="582"/>
      <c r="Z42" s="1329" t="s">
        <v>1521</v>
      </c>
      <c r="AA42" s="1315"/>
      <c r="AB42" s="1315"/>
      <c r="AC42" s="196" t="s">
        <v>114</v>
      </c>
      <c r="AD42" s="674" t="s">
        <v>227</v>
      </c>
      <c r="AE42" s="508"/>
      <c r="AF42" s="508"/>
      <c r="AG42" s="508"/>
      <c r="AH42" s="502">
        <v>186595680</v>
      </c>
      <c r="AI42" s="506">
        <v>41977</v>
      </c>
      <c r="AJ42" s="507" t="s">
        <v>1053</v>
      </c>
      <c r="AK42" s="502">
        <v>123483214.5</v>
      </c>
      <c r="AL42" s="506">
        <v>42003</v>
      </c>
      <c r="AM42" s="507" t="s">
        <v>1174</v>
      </c>
      <c r="AN42" s="508"/>
      <c r="AO42" s="508"/>
      <c r="AP42" s="508"/>
      <c r="AQ42" s="508"/>
      <c r="AR42" s="508"/>
      <c r="AS42" s="508"/>
      <c r="AT42" s="508"/>
      <c r="AU42" s="508"/>
      <c r="AV42" s="508"/>
      <c r="AW42" s="502"/>
      <c r="AX42" s="508"/>
      <c r="AY42" s="508"/>
      <c r="AZ42" s="527"/>
      <c r="BA42" s="508"/>
    </row>
    <row r="43" spans="1:54" ht="2.25" customHeight="1" x14ac:dyDescent="0.15">
      <c r="A43" s="762"/>
      <c r="B43" s="763"/>
      <c r="C43" s="763"/>
      <c r="D43" s="763"/>
      <c r="E43" s="763"/>
      <c r="F43" s="763"/>
      <c r="G43" s="763"/>
      <c r="H43" s="764"/>
      <c r="I43" s="764"/>
      <c r="J43" s="763"/>
      <c r="K43" s="765"/>
      <c r="L43" s="765"/>
      <c r="M43" s="764"/>
      <c r="N43" s="764"/>
      <c r="O43" s="763"/>
      <c r="P43" s="763"/>
      <c r="Q43" s="763"/>
      <c r="R43" s="764"/>
      <c r="S43" s="765"/>
      <c r="T43" s="763"/>
      <c r="U43" s="766"/>
      <c r="V43" s="766"/>
      <c r="W43" s="766"/>
      <c r="X43" s="766"/>
      <c r="Y43" s="767"/>
      <c r="Z43" s="767"/>
      <c r="AA43" s="1315"/>
      <c r="AB43" s="1315"/>
      <c r="AC43" s="763"/>
      <c r="AD43" s="763"/>
      <c r="AE43" s="763"/>
      <c r="AF43" s="763"/>
      <c r="AG43" s="763"/>
      <c r="AH43" s="768"/>
      <c r="AI43" s="763"/>
      <c r="AJ43" s="763"/>
      <c r="AK43" s="768"/>
      <c r="AL43" s="763"/>
      <c r="AM43" s="763"/>
      <c r="AN43" s="763"/>
      <c r="AO43" s="763"/>
      <c r="AP43" s="763"/>
      <c r="AQ43" s="763"/>
      <c r="AR43" s="763"/>
      <c r="AS43" s="763"/>
      <c r="AT43" s="763"/>
      <c r="AU43" s="763"/>
      <c r="AV43" s="763"/>
      <c r="AW43" s="769"/>
      <c r="AX43" s="763"/>
      <c r="AY43" s="763"/>
      <c r="AZ43" s="768"/>
      <c r="BA43" s="763"/>
    </row>
    <row r="44" spans="1:54" s="509" customFormat="1" ht="39" x14ac:dyDescent="0.25">
      <c r="A44" s="1424" t="s">
        <v>1286</v>
      </c>
      <c r="B44" s="1472"/>
      <c r="C44" s="196" t="s">
        <v>1215</v>
      </c>
      <c r="D44" s="1424" t="s">
        <v>153</v>
      </c>
      <c r="E44" s="1424" t="s">
        <v>154</v>
      </c>
      <c r="F44" s="1472">
        <v>9806573</v>
      </c>
      <c r="G44" s="577" t="s">
        <v>155</v>
      </c>
      <c r="H44" s="1516" t="s">
        <v>156</v>
      </c>
      <c r="I44" s="1513">
        <v>41719</v>
      </c>
      <c r="J44" s="502">
        <v>25592056</v>
      </c>
      <c r="K44" s="1513">
        <v>41862</v>
      </c>
      <c r="L44" s="1516" t="s">
        <v>252</v>
      </c>
      <c r="M44" s="578" t="s">
        <v>155</v>
      </c>
      <c r="N44" s="1521">
        <v>39001</v>
      </c>
      <c r="O44" s="1513">
        <v>41862</v>
      </c>
      <c r="P44" s="502">
        <v>25578271</v>
      </c>
      <c r="Q44" s="1513">
        <v>41870</v>
      </c>
      <c r="R44" s="1482">
        <v>41870</v>
      </c>
      <c r="S44" s="1472">
        <v>6</v>
      </c>
      <c r="T44" s="1498">
        <v>144930168</v>
      </c>
      <c r="U44" s="1539"/>
      <c r="V44" s="581"/>
      <c r="W44" s="1539"/>
      <c r="X44" s="581"/>
      <c r="Y44" s="1539"/>
      <c r="Z44" s="1478" t="s">
        <v>1521</v>
      </c>
      <c r="AA44" s="1315"/>
      <c r="AB44" s="1315"/>
      <c r="AC44" s="196" t="s">
        <v>114</v>
      </c>
      <c r="AD44" s="1424" t="s">
        <v>157</v>
      </c>
      <c r="AE44" s="731">
        <v>12789135.5</v>
      </c>
      <c r="AF44" s="1482">
        <v>41880</v>
      </c>
      <c r="AG44" s="1495" t="s">
        <v>1205</v>
      </c>
      <c r="AH44" s="502"/>
      <c r="AI44" s="508"/>
      <c r="AJ44" s="508"/>
      <c r="AK44" s="502"/>
      <c r="AL44" s="508"/>
      <c r="AM44" s="508"/>
      <c r="AN44" s="508"/>
      <c r="AO44" s="508"/>
      <c r="AP44" s="508"/>
      <c r="AQ44" s="508"/>
      <c r="AR44" s="508"/>
      <c r="AS44" s="508"/>
      <c r="AT44" s="508"/>
      <c r="AU44" s="508"/>
      <c r="AV44" s="508"/>
      <c r="AW44" s="502"/>
      <c r="AX44" s="508"/>
      <c r="AY44" s="508"/>
      <c r="AZ44" s="527"/>
      <c r="BA44" s="508"/>
    </row>
    <row r="45" spans="1:54" s="509" customFormat="1" ht="39" x14ac:dyDescent="0.25">
      <c r="A45" s="1425"/>
      <c r="B45" s="1481"/>
      <c r="C45" s="196" t="s">
        <v>1216</v>
      </c>
      <c r="D45" s="1425"/>
      <c r="E45" s="1425"/>
      <c r="F45" s="1481"/>
      <c r="G45" s="577" t="s">
        <v>159</v>
      </c>
      <c r="H45" s="1517"/>
      <c r="I45" s="1519"/>
      <c r="J45" s="502">
        <v>14332072</v>
      </c>
      <c r="K45" s="1514"/>
      <c r="L45" s="1514"/>
      <c r="M45" s="578" t="s">
        <v>159</v>
      </c>
      <c r="N45" s="1522"/>
      <c r="O45" s="1514"/>
      <c r="P45" s="502">
        <v>14332072</v>
      </c>
      <c r="Q45" s="1514"/>
      <c r="R45" s="1481"/>
      <c r="S45" s="1481"/>
      <c r="T45" s="1514"/>
      <c r="U45" s="1541"/>
      <c r="V45" s="581"/>
      <c r="W45" s="1541"/>
      <c r="X45" s="581"/>
      <c r="Y45" s="1541"/>
      <c r="Z45" s="1544"/>
      <c r="AA45" s="1315"/>
      <c r="AB45" s="1315"/>
      <c r="AC45" s="196" t="s">
        <v>114</v>
      </c>
      <c r="AD45" s="1425"/>
      <c r="AE45" s="731">
        <v>7166036</v>
      </c>
      <c r="AF45" s="1481"/>
      <c r="AG45" s="1481"/>
      <c r="AH45" s="502"/>
      <c r="AI45" s="508"/>
      <c r="AJ45" s="508"/>
      <c r="AK45" s="502"/>
      <c r="AL45" s="508"/>
      <c r="AM45" s="508"/>
      <c r="AN45" s="508"/>
      <c r="AO45" s="508"/>
      <c r="AP45" s="508"/>
      <c r="AQ45" s="508"/>
      <c r="AR45" s="508"/>
      <c r="AS45" s="508"/>
      <c r="AT45" s="508"/>
      <c r="AU45" s="508"/>
      <c r="AV45" s="508"/>
      <c r="AW45" s="502"/>
      <c r="AX45" s="508"/>
      <c r="AY45" s="508"/>
      <c r="AZ45" s="527"/>
      <c r="BA45" s="508"/>
    </row>
    <row r="46" spans="1:54" s="509" customFormat="1" ht="39" x14ac:dyDescent="0.25">
      <c r="A46" s="1425"/>
      <c r="B46" s="1481"/>
      <c r="C46" s="196" t="s">
        <v>1217</v>
      </c>
      <c r="D46" s="1425"/>
      <c r="E46" s="1425"/>
      <c r="F46" s="1481"/>
      <c r="G46" s="577" t="s">
        <v>168</v>
      </c>
      <c r="H46" s="1517"/>
      <c r="I46" s="1519"/>
      <c r="J46" s="502">
        <v>4130713</v>
      </c>
      <c r="K46" s="1514"/>
      <c r="L46" s="1514"/>
      <c r="M46" s="578" t="s">
        <v>168</v>
      </c>
      <c r="N46" s="1522"/>
      <c r="O46" s="1514"/>
      <c r="P46" s="502">
        <v>4130713</v>
      </c>
      <c r="Q46" s="1514"/>
      <c r="R46" s="1481"/>
      <c r="S46" s="1481"/>
      <c r="T46" s="1514"/>
      <c r="U46" s="1541"/>
      <c r="V46" s="581"/>
      <c r="W46" s="1541"/>
      <c r="X46" s="581"/>
      <c r="Y46" s="1541"/>
      <c r="Z46" s="1544"/>
      <c r="AA46" s="1315"/>
      <c r="AB46" s="1315"/>
      <c r="AC46" s="196" t="s">
        <v>114</v>
      </c>
      <c r="AD46" s="1425"/>
      <c r="AE46" s="731">
        <v>2065356.5</v>
      </c>
      <c r="AF46" s="1481"/>
      <c r="AG46" s="1481"/>
      <c r="AH46" s="502"/>
      <c r="AI46" s="508"/>
      <c r="AJ46" s="508"/>
      <c r="AK46" s="502"/>
      <c r="AL46" s="508"/>
      <c r="AM46" s="508"/>
      <c r="AN46" s="508"/>
      <c r="AO46" s="508"/>
      <c r="AP46" s="508"/>
      <c r="AQ46" s="508"/>
      <c r="AR46" s="508"/>
      <c r="AS46" s="508"/>
      <c r="AT46" s="508"/>
      <c r="AU46" s="508"/>
      <c r="AV46" s="508"/>
      <c r="AW46" s="502"/>
      <c r="AX46" s="508"/>
      <c r="AY46" s="508"/>
      <c r="AZ46" s="527"/>
      <c r="BA46" s="508"/>
    </row>
    <row r="47" spans="1:54" s="509" customFormat="1" ht="39" x14ac:dyDescent="0.25">
      <c r="A47" s="1425"/>
      <c r="B47" s="1481"/>
      <c r="C47" s="196" t="s">
        <v>1218</v>
      </c>
      <c r="D47" s="1425"/>
      <c r="E47" s="1425"/>
      <c r="F47" s="1481"/>
      <c r="G47" s="577" t="s">
        <v>169</v>
      </c>
      <c r="H47" s="1517"/>
      <c r="I47" s="1519"/>
      <c r="J47" s="502">
        <v>1863612</v>
      </c>
      <c r="K47" s="1514"/>
      <c r="L47" s="1514"/>
      <c r="M47" s="578" t="s">
        <v>169</v>
      </c>
      <c r="N47" s="1522"/>
      <c r="O47" s="1514"/>
      <c r="P47" s="502">
        <v>1863612</v>
      </c>
      <c r="Q47" s="1514"/>
      <c r="R47" s="1481"/>
      <c r="S47" s="1481"/>
      <c r="T47" s="1514"/>
      <c r="U47" s="1541"/>
      <c r="V47" s="581"/>
      <c r="W47" s="1541"/>
      <c r="X47" s="581"/>
      <c r="Y47" s="1541"/>
      <c r="Z47" s="1544"/>
      <c r="AA47" s="1315"/>
      <c r="AB47" s="1315"/>
      <c r="AC47" s="196" t="s">
        <v>114</v>
      </c>
      <c r="AD47" s="1425"/>
      <c r="AE47" s="731">
        <v>931806</v>
      </c>
      <c r="AF47" s="1481"/>
      <c r="AG47" s="1481"/>
      <c r="AH47" s="502"/>
      <c r="AI47" s="508"/>
      <c r="AJ47" s="508"/>
      <c r="AK47" s="502"/>
      <c r="AL47" s="508"/>
      <c r="AM47" s="508"/>
      <c r="AN47" s="508"/>
      <c r="AO47" s="508"/>
      <c r="AP47" s="508"/>
      <c r="AQ47" s="508"/>
      <c r="AR47" s="508"/>
      <c r="AS47" s="508"/>
      <c r="AT47" s="508"/>
      <c r="AU47" s="508"/>
      <c r="AV47" s="508"/>
      <c r="AW47" s="502"/>
      <c r="AX47" s="508"/>
      <c r="AY47" s="508"/>
      <c r="AZ47" s="527"/>
      <c r="BA47" s="508"/>
    </row>
    <row r="48" spans="1:54" s="509" customFormat="1" ht="39" x14ac:dyDescent="0.25">
      <c r="A48" s="1425"/>
      <c r="B48" s="1481"/>
      <c r="C48" s="196" t="s">
        <v>1219</v>
      </c>
      <c r="D48" s="1425"/>
      <c r="E48" s="1425"/>
      <c r="F48" s="1481"/>
      <c r="G48" s="577" t="s">
        <v>170</v>
      </c>
      <c r="H48" s="1517"/>
      <c r="I48" s="1519"/>
      <c r="J48" s="502">
        <v>2436964</v>
      </c>
      <c r="K48" s="1514"/>
      <c r="L48" s="1514"/>
      <c r="M48" s="578" t="s">
        <v>170</v>
      </c>
      <c r="N48" s="1522"/>
      <c r="O48" s="1514"/>
      <c r="P48" s="502">
        <v>2436964</v>
      </c>
      <c r="Q48" s="1514"/>
      <c r="R48" s="1481"/>
      <c r="S48" s="1481"/>
      <c r="T48" s="1514"/>
      <c r="U48" s="1541"/>
      <c r="V48" s="581"/>
      <c r="W48" s="1541"/>
      <c r="X48" s="581"/>
      <c r="Y48" s="1541"/>
      <c r="Z48" s="1544"/>
      <c r="AA48" s="1315"/>
      <c r="AB48" s="1315"/>
      <c r="AC48" s="196" t="s">
        <v>114</v>
      </c>
      <c r="AD48" s="1425"/>
      <c r="AE48" s="731">
        <v>1218482</v>
      </c>
      <c r="AF48" s="1481"/>
      <c r="AG48" s="1481"/>
      <c r="AH48" s="502"/>
      <c r="AI48" s="508"/>
      <c r="AJ48" s="508"/>
      <c r="AK48" s="502"/>
      <c r="AL48" s="508"/>
      <c r="AM48" s="508"/>
      <c r="AN48" s="508"/>
      <c r="AO48" s="508"/>
      <c r="AP48" s="508"/>
      <c r="AQ48" s="508"/>
      <c r="AR48" s="508"/>
      <c r="AS48" s="508"/>
      <c r="AT48" s="508"/>
      <c r="AU48" s="508"/>
      <c r="AV48" s="508"/>
      <c r="AW48" s="502"/>
      <c r="AX48" s="508"/>
      <c r="AY48" s="508"/>
      <c r="AZ48" s="527"/>
      <c r="BA48" s="508"/>
    </row>
    <row r="49" spans="1:54" s="509" customFormat="1" ht="39" x14ac:dyDescent="0.25">
      <c r="A49" s="1425"/>
      <c r="B49" s="1481"/>
      <c r="C49" s="196" t="s">
        <v>1220</v>
      </c>
      <c r="D49" s="1425"/>
      <c r="E49" s="1425"/>
      <c r="F49" s="1481"/>
      <c r="G49" s="577" t="s">
        <v>171</v>
      </c>
      <c r="H49" s="1517"/>
      <c r="I49" s="1519"/>
      <c r="J49" s="502">
        <v>4885423</v>
      </c>
      <c r="K49" s="1514"/>
      <c r="L49" s="1514"/>
      <c r="M49" s="578" t="s">
        <v>171</v>
      </c>
      <c r="N49" s="1522"/>
      <c r="O49" s="1514"/>
      <c r="P49" s="502">
        <v>4885423</v>
      </c>
      <c r="Q49" s="1514"/>
      <c r="R49" s="1481"/>
      <c r="S49" s="1481"/>
      <c r="T49" s="1514"/>
      <c r="U49" s="1541"/>
      <c r="V49" s="581"/>
      <c r="W49" s="1541"/>
      <c r="X49" s="581"/>
      <c r="Y49" s="1541"/>
      <c r="Z49" s="1544"/>
      <c r="AA49" s="1315"/>
      <c r="AB49" s="1315"/>
      <c r="AC49" s="196" t="s">
        <v>114</v>
      </c>
      <c r="AD49" s="1425"/>
      <c r="AE49" s="731">
        <v>2442711.5</v>
      </c>
      <c r="AF49" s="1481"/>
      <c r="AG49" s="1481"/>
      <c r="AH49" s="502"/>
      <c r="AI49" s="508"/>
      <c r="AJ49" s="508"/>
      <c r="AK49" s="502"/>
      <c r="AL49" s="508"/>
      <c r="AM49" s="508"/>
      <c r="AN49" s="508"/>
      <c r="AO49" s="508"/>
      <c r="AP49" s="508"/>
      <c r="AQ49" s="508"/>
      <c r="AR49" s="508"/>
      <c r="AS49" s="508"/>
      <c r="AT49" s="508"/>
      <c r="AU49" s="508"/>
      <c r="AV49" s="508"/>
      <c r="AW49" s="502"/>
      <c r="AX49" s="508"/>
      <c r="AY49" s="508"/>
      <c r="AZ49" s="527"/>
      <c r="BA49" s="508"/>
    </row>
    <row r="50" spans="1:54" s="509" customFormat="1" ht="48.75" x14ac:dyDescent="0.25">
      <c r="A50" s="1425"/>
      <c r="B50" s="1481"/>
      <c r="C50" s="196" t="s">
        <v>1221</v>
      </c>
      <c r="D50" s="1425"/>
      <c r="E50" s="1425"/>
      <c r="F50" s="1481"/>
      <c r="G50" s="577" t="s">
        <v>172</v>
      </c>
      <c r="H50" s="1517"/>
      <c r="I50" s="1519"/>
      <c r="J50" s="502">
        <v>23304923</v>
      </c>
      <c r="K50" s="1514"/>
      <c r="L50" s="1514"/>
      <c r="M50" s="578" t="s">
        <v>172</v>
      </c>
      <c r="N50" s="1522"/>
      <c r="O50" s="1514"/>
      <c r="P50" s="502">
        <v>23304923</v>
      </c>
      <c r="Q50" s="1514"/>
      <c r="R50" s="1481"/>
      <c r="S50" s="1481"/>
      <c r="T50" s="1514"/>
      <c r="U50" s="1541"/>
      <c r="V50" s="581"/>
      <c r="W50" s="1541"/>
      <c r="X50" s="581"/>
      <c r="Y50" s="1541"/>
      <c r="Z50" s="1544"/>
      <c r="AA50" s="1315"/>
      <c r="AB50" s="1315"/>
      <c r="AC50" s="196" t="s">
        <v>114</v>
      </c>
      <c r="AD50" s="1425"/>
      <c r="AE50" s="731">
        <v>11652461.5</v>
      </c>
      <c r="AF50" s="1481"/>
      <c r="AG50" s="1481"/>
      <c r="AH50" s="502"/>
      <c r="AI50" s="508"/>
      <c r="AJ50" s="508"/>
      <c r="AK50" s="502"/>
      <c r="AL50" s="508"/>
      <c r="AM50" s="508"/>
      <c r="AN50" s="508"/>
      <c r="AO50" s="508"/>
      <c r="AP50" s="508"/>
      <c r="AQ50" s="508"/>
      <c r="AR50" s="508"/>
      <c r="AS50" s="508"/>
      <c r="AT50" s="508"/>
      <c r="AU50" s="508"/>
      <c r="AV50" s="508"/>
      <c r="AW50" s="502"/>
      <c r="AX50" s="508"/>
      <c r="AY50" s="508"/>
      <c r="AZ50" s="527"/>
      <c r="BA50" s="508"/>
    </row>
    <row r="51" spans="1:54" s="509" customFormat="1" ht="48.75" x14ac:dyDescent="0.25">
      <c r="A51" s="1425"/>
      <c r="B51" s="1481"/>
      <c r="C51" s="196" t="s">
        <v>165</v>
      </c>
      <c r="D51" s="1425"/>
      <c r="E51" s="1425"/>
      <c r="F51" s="1481"/>
      <c r="G51" s="577" t="s">
        <v>173</v>
      </c>
      <c r="H51" s="1517"/>
      <c r="I51" s="1519"/>
      <c r="J51" s="502">
        <v>55715115</v>
      </c>
      <c r="K51" s="1514"/>
      <c r="L51" s="1514"/>
      <c r="M51" s="578" t="s">
        <v>173</v>
      </c>
      <c r="N51" s="1522"/>
      <c r="O51" s="1514"/>
      <c r="P51" s="502">
        <v>55715115</v>
      </c>
      <c r="Q51" s="1514"/>
      <c r="R51" s="1481"/>
      <c r="S51" s="1481"/>
      <c r="T51" s="1514"/>
      <c r="U51" s="1541"/>
      <c r="V51" s="581"/>
      <c r="W51" s="1541"/>
      <c r="X51" s="581"/>
      <c r="Y51" s="1541"/>
      <c r="Z51" s="1544"/>
      <c r="AA51" s="1315"/>
      <c r="AB51" s="1315"/>
      <c r="AC51" s="196" t="s">
        <v>114</v>
      </c>
      <c r="AD51" s="1425"/>
      <c r="AE51" s="731">
        <v>27857557.5</v>
      </c>
      <c r="AF51" s="1481"/>
      <c r="AG51" s="1481"/>
      <c r="AH51" s="502"/>
      <c r="AI51" s="508"/>
      <c r="AJ51" s="508"/>
      <c r="AK51" s="502"/>
      <c r="AL51" s="508"/>
      <c r="AM51" s="508"/>
      <c r="AN51" s="508"/>
      <c r="AO51" s="508"/>
      <c r="AP51" s="508"/>
      <c r="AQ51" s="508"/>
      <c r="AR51" s="508"/>
      <c r="AS51" s="508"/>
      <c r="AT51" s="508"/>
      <c r="AU51" s="508"/>
      <c r="AV51" s="508"/>
      <c r="AW51" s="502"/>
      <c r="AX51" s="508"/>
      <c r="AY51" s="508"/>
      <c r="AZ51" s="527"/>
      <c r="BA51" s="508"/>
    </row>
    <row r="52" spans="1:54" s="509" customFormat="1" ht="48.75" x14ac:dyDescent="0.25">
      <c r="A52" s="1425"/>
      <c r="B52" s="1481"/>
      <c r="C52" s="196" t="s">
        <v>1222</v>
      </c>
      <c r="D52" s="1425"/>
      <c r="E52" s="1425"/>
      <c r="F52" s="1481"/>
      <c r="G52" s="577" t="s">
        <v>174</v>
      </c>
      <c r="H52" s="1517"/>
      <c r="I52" s="1519"/>
      <c r="J52" s="502">
        <v>2882352</v>
      </c>
      <c r="K52" s="1514"/>
      <c r="L52" s="1514"/>
      <c r="M52" s="578" t="s">
        <v>174</v>
      </c>
      <c r="N52" s="1522"/>
      <c r="O52" s="1514"/>
      <c r="P52" s="502">
        <v>2882352</v>
      </c>
      <c r="Q52" s="1514"/>
      <c r="R52" s="1481"/>
      <c r="S52" s="1481"/>
      <c r="T52" s="1514"/>
      <c r="U52" s="1541"/>
      <c r="V52" s="581"/>
      <c r="W52" s="1541"/>
      <c r="X52" s="581"/>
      <c r="Y52" s="1541"/>
      <c r="Z52" s="1544"/>
      <c r="AA52" s="1315"/>
      <c r="AB52" s="1315"/>
      <c r="AC52" s="196" t="s">
        <v>114</v>
      </c>
      <c r="AD52" s="1425"/>
      <c r="AE52" s="731">
        <v>1441176</v>
      </c>
      <c r="AF52" s="1481"/>
      <c r="AG52" s="1481"/>
      <c r="AH52" s="502"/>
      <c r="AI52" s="508"/>
      <c r="AJ52" s="508"/>
      <c r="AK52" s="502"/>
      <c r="AL52" s="508"/>
      <c r="AM52" s="508"/>
      <c r="AN52" s="508"/>
      <c r="AO52" s="508"/>
      <c r="AP52" s="508"/>
      <c r="AQ52" s="508"/>
      <c r="AR52" s="508"/>
      <c r="AS52" s="508"/>
      <c r="AT52" s="508"/>
      <c r="AU52" s="508"/>
      <c r="AV52" s="508"/>
      <c r="AW52" s="502"/>
      <c r="AX52" s="508"/>
      <c r="AY52" s="508"/>
      <c r="AZ52" s="527"/>
      <c r="BA52" s="508"/>
    </row>
    <row r="53" spans="1:54" ht="48.75" x14ac:dyDescent="0.15">
      <c r="A53" s="1426"/>
      <c r="B53" s="1473"/>
      <c r="C53" s="770" t="s">
        <v>1223</v>
      </c>
      <c r="D53" s="1426"/>
      <c r="E53" s="1426"/>
      <c r="F53" s="1473"/>
      <c r="G53" s="730" t="s">
        <v>111</v>
      </c>
      <c r="H53" s="1518"/>
      <c r="I53" s="1520"/>
      <c r="J53" s="502">
        <v>9800723</v>
      </c>
      <c r="K53" s="1499"/>
      <c r="L53" s="1499"/>
      <c r="M53" s="507" t="s">
        <v>111</v>
      </c>
      <c r="N53" s="1523"/>
      <c r="O53" s="1499"/>
      <c r="P53" s="502">
        <v>9800723</v>
      </c>
      <c r="Q53" s="1499"/>
      <c r="R53" s="1473"/>
      <c r="S53" s="1473"/>
      <c r="T53" s="1499"/>
      <c r="U53" s="1540"/>
      <c r="V53" s="748"/>
      <c r="W53" s="1540"/>
      <c r="X53" s="748"/>
      <c r="Y53" s="1540"/>
      <c r="Z53" s="1479"/>
      <c r="AA53" s="1315"/>
      <c r="AB53" s="1315"/>
      <c r="AC53" s="196" t="s">
        <v>114</v>
      </c>
      <c r="AD53" s="1426"/>
      <c r="AE53" s="731">
        <v>4900361.5</v>
      </c>
      <c r="AF53" s="1473"/>
      <c r="AG53" s="1473"/>
      <c r="AH53" s="751"/>
      <c r="AI53" s="622"/>
      <c r="AJ53" s="622"/>
      <c r="AK53" s="751"/>
      <c r="AL53" s="622"/>
      <c r="AM53" s="622"/>
      <c r="AN53" s="622"/>
      <c r="AO53" s="622"/>
      <c r="AP53" s="622"/>
      <c r="AQ53" s="622"/>
      <c r="AR53" s="622"/>
      <c r="AS53" s="622"/>
      <c r="AT53" s="622"/>
      <c r="AU53" s="622"/>
      <c r="AV53" s="622"/>
      <c r="AW53" s="502"/>
      <c r="AX53" s="622"/>
      <c r="AY53" s="622"/>
      <c r="AZ53" s="491"/>
      <c r="BA53" s="622"/>
    </row>
    <row r="54" spans="1:54" ht="6" customHeight="1" x14ac:dyDescent="0.15">
      <c r="A54" s="771"/>
      <c r="B54" s="772"/>
      <c r="C54" s="771"/>
      <c r="D54" s="772"/>
      <c r="E54" s="772"/>
      <c r="F54" s="773"/>
      <c r="G54" s="773"/>
      <c r="H54" s="774"/>
      <c r="I54" s="775"/>
      <c r="J54" s="776"/>
      <c r="K54" s="775"/>
      <c r="L54" s="777"/>
      <c r="M54" s="778"/>
      <c r="N54" s="778"/>
      <c r="O54" s="775"/>
      <c r="P54" s="779"/>
      <c r="Q54" s="775"/>
      <c r="R54" s="775"/>
      <c r="S54" s="773"/>
      <c r="T54" s="776"/>
      <c r="U54" s="780"/>
      <c r="V54" s="780"/>
      <c r="W54" s="780"/>
      <c r="X54" s="780"/>
      <c r="Y54" s="780"/>
      <c r="Z54" s="780"/>
      <c r="AA54" s="1315"/>
      <c r="AB54" s="1315"/>
      <c r="AC54" s="781"/>
      <c r="AD54" s="771"/>
      <c r="AE54" s="782"/>
      <c r="AF54" s="773"/>
      <c r="AG54" s="773"/>
      <c r="AH54" s="783"/>
      <c r="AI54" s="772"/>
      <c r="AJ54" s="772"/>
      <c r="AK54" s="784"/>
      <c r="AL54" s="772"/>
      <c r="AM54" s="772"/>
      <c r="AN54" s="772"/>
      <c r="AO54" s="772"/>
      <c r="AP54" s="772"/>
      <c r="AQ54" s="772"/>
      <c r="AR54" s="772"/>
      <c r="AS54" s="772"/>
      <c r="AT54" s="772"/>
      <c r="AU54" s="772"/>
      <c r="AV54" s="772"/>
      <c r="AW54" s="784"/>
      <c r="AX54" s="775"/>
      <c r="AY54" s="785"/>
      <c r="AZ54" s="782"/>
      <c r="BA54" s="786"/>
      <c r="BB54" s="509"/>
    </row>
    <row r="55" spans="1:54" ht="101.25" hidden="1" customHeight="1" x14ac:dyDescent="0.15">
      <c r="A55" s="196" t="s">
        <v>1287</v>
      </c>
      <c r="B55" s="421" t="s">
        <v>136</v>
      </c>
      <c r="C55" s="196" t="s">
        <v>137</v>
      </c>
      <c r="D55" s="421" t="s">
        <v>1288</v>
      </c>
      <c r="E55" s="421" t="s">
        <v>138</v>
      </c>
      <c r="F55" s="464" t="s">
        <v>102</v>
      </c>
      <c r="G55" s="507" t="s">
        <v>62</v>
      </c>
      <c r="H55" s="507" t="s">
        <v>139</v>
      </c>
      <c r="I55" s="506">
        <v>41739</v>
      </c>
      <c r="J55" s="672">
        <v>57427185</v>
      </c>
      <c r="K55" s="506">
        <v>41862</v>
      </c>
      <c r="L55" s="497" t="s">
        <v>261</v>
      </c>
      <c r="M55" s="497" t="s">
        <v>62</v>
      </c>
      <c r="N55" s="497">
        <v>10003</v>
      </c>
      <c r="O55" s="506">
        <v>41862</v>
      </c>
      <c r="P55" s="499">
        <v>57384007</v>
      </c>
      <c r="Q55" s="506">
        <v>41870</v>
      </c>
      <c r="R55" s="506">
        <v>41870</v>
      </c>
      <c r="S55" s="464">
        <v>3</v>
      </c>
      <c r="T55" s="672">
        <v>57384007</v>
      </c>
      <c r="U55" s="673"/>
      <c r="V55" s="673"/>
      <c r="W55" s="673"/>
      <c r="X55" s="673"/>
      <c r="Y55" s="673"/>
      <c r="Z55" s="673"/>
      <c r="AA55" s="1315">
        <v>41929</v>
      </c>
      <c r="AB55" s="1315">
        <v>41942</v>
      </c>
      <c r="AC55" s="196" t="s">
        <v>140</v>
      </c>
      <c r="AD55" s="196" t="s">
        <v>141</v>
      </c>
      <c r="AE55" s="502"/>
      <c r="AF55" s="464"/>
      <c r="AG55" s="464"/>
      <c r="AH55" s="469">
        <v>47096361.18</v>
      </c>
      <c r="AI55" s="675">
        <v>41897</v>
      </c>
      <c r="AJ55" s="497" t="s">
        <v>535</v>
      </c>
      <c r="AK55" s="676"/>
      <c r="AL55" s="421"/>
      <c r="AM55" s="421"/>
      <c r="AN55" s="421"/>
      <c r="AO55" s="421"/>
      <c r="AP55" s="421"/>
      <c r="AQ55" s="421"/>
      <c r="AR55" s="421"/>
      <c r="AS55" s="421"/>
      <c r="AT55" s="421"/>
      <c r="AU55" s="421"/>
      <c r="AV55" s="421"/>
      <c r="AW55" s="676">
        <v>10287538</v>
      </c>
      <c r="AX55" s="506">
        <v>41950</v>
      </c>
      <c r="AY55" s="534" t="s">
        <v>588</v>
      </c>
      <c r="AZ55" s="502">
        <v>107.91</v>
      </c>
      <c r="BA55" s="535"/>
      <c r="BB55" s="509"/>
    </row>
    <row r="56" spans="1:54" ht="11.25" hidden="1" customHeight="1" x14ac:dyDescent="0.15">
      <c r="A56" s="787"/>
      <c r="B56" s="788"/>
      <c r="C56" s="789"/>
      <c r="D56" s="788"/>
      <c r="E56" s="788"/>
      <c r="F56" s="790"/>
      <c r="G56" s="790"/>
      <c r="H56" s="791"/>
      <c r="I56" s="792"/>
      <c r="J56" s="793"/>
      <c r="K56" s="792"/>
      <c r="L56" s="794"/>
      <c r="M56" s="794"/>
      <c r="N56" s="794"/>
      <c r="O56" s="792"/>
      <c r="P56" s="795"/>
      <c r="Q56" s="792"/>
      <c r="R56" s="792"/>
      <c r="S56" s="790"/>
      <c r="T56" s="793"/>
      <c r="U56" s="796"/>
      <c r="V56" s="796"/>
      <c r="W56" s="796"/>
      <c r="X56" s="796"/>
      <c r="Y56" s="796"/>
      <c r="Z56" s="796"/>
      <c r="AA56" s="1315"/>
      <c r="AB56" s="1315"/>
      <c r="AC56" s="797"/>
      <c r="AD56" s="787"/>
      <c r="AE56" s="798"/>
      <c r="AF56" s="790"/>
      <c r="AG56" s="790"/>
      <c r="AH56" s="799"/>
      <c r="AI56" s="788"/>
      <c r="AJ56" s="788"/>
      <c r="AK56" s="800"/>
      <c r="AL56" s="788"/>
      <c r="AM56" s="788"/>
      <c r="AN56" s="788"/>
      <c r="AO56" s="788"/>
      <c r="AP56" s="788"/>
      <c r="AQ56" s="788"/>
      <c r="AR56" s="788"/>
      <c r="AS56" s="788"/>
      <c r="AT56" s="788"/>
      <c r="AU56" s="788"/>
      <c r="AV56" s="788"/>
      <c r="AW56" s="800"/>
      <c r="AX56" s="801"/>
      <c r="AY56" s="802"/>
      <c r="AZ56" s="798"/>
      <c r="BA56" s="803"/>
      <c r="BB56" s="509"/>
    </row>
    <row r="57" spans="1:54" ht="56.25" hidden="1" customHeight="1" x14ac:dyDescent="0.15">
      <c r="A57" s="196" t="s">
        <v>1289</v>
      </c>
      <c r="B57" s="462" t="s">
        <v>190</v>
      </c>
      <c r="C57" s="555" t="s">
        <v>191</v>
      </c>
      <c r="D57" s="462" t="s">
        <v>1290</v>
      </c>
      <c r="E57" s="462" t="s">
        <v>193</v>
      </c>
      <c r="F57" s="493" t="s">
        <v>73</v>
      </c>
      <c r="G57" s="494" t="s">
        <v>62</v>
      </c>
      <c r="H57" s="494">
        <v>10003</v>
      </c>
      <c r="I57" s="495">
        <v>41789</v>
      </c>
      <c r="J57" s="496">
        <v>16395396</v>
      </c>
      <c r="K57" s="495">
        <v>41863</v>
      </c>
      <c r="L57" s="498" t="s">
        <v>260</v>
      </c>
      <c r="M57" s="498" t="s">
        <v>62</v>
      </c>
      <c r="N57" s="498">
        <v>10003</v>
      </c>
      <c r="O57" s="495">
        <v>41863</v>
      </c>
      <c r="P57" s="499">
        <v>16301554</v>
      </c>
      <c r="Q57" s="495">
        <v>41870</v>
      </c>
      <c r="R57" s="495">
        <v>41870</v>
      </c>
      <c r="S57" s="493">
        <v>1</v>
      </c>
      <c r="T57" s="496">
        <v>16301554</v>
      </c>
      <c r="U57" s="500"/>
      <c r="V57" s="500"/>
      <c r="W57" s="500"/>
      <c r="X57" s="500"/>
      <c r="Y57" s="500"/>
      <c r="Z57" s="1323"/>
      <c r="AA57" s="1315">
        <v>41901</v>
      </c>
      <c r="AB57" s="1315">
        <v>41941</v>
      </c>
      <c r="AC57" s="196" t="s">
        <v>194</v>
      </c>
      <c r="AD57" s="196" t="s">
        <v>30</v>
      </c>
      <c r="AE57" s="502">
        <v>8150777</v>
      </c>
      <c r="AF57" s="495">
        <v>41876</v>
      </c>
      <c r="AG57" s="494" t="s">
        <v>532</v>
      </c>
      <c r="AH57" s="503"/>
      <c r="AI57" s="462"/>
      <c r="AJ57" s="462"/>
      <c r="AK57" s="505"/>
      <c r="AL57" s="462"/>
      <c r="AM57" s="462"/>
      <c r="AN57" s="462"/>
      <c r="AO57" s="462"/>
      <c r="AP57" s="462"/>
      <c r="AQ57" s="462"/>
      <c r="AR57" s="462"/>
      <c r="AS57" s="462"/>
      <c r="AT57" s="462"/>
      <c r="AU57" s="462"/>
      <c r="AV57" s="462"/>
      <c r="AW57" s="505">
        <v>8150777</v>
      </c>
      <c r="AX57" s="506">
        <v>41949</v>
      </c>
      <c r="AY57" s="534" t="s">
        <v>596</v>
      </c>
      <c r="AZ57" s="502"/>
      <c r="BA57" s="535"/>
      <c r="BB57" s="509"/>
    </row>
    <row r="58" spans="1:54" ht="11.25" hidden="1" customHeight="1" x14ac:dyDescent="0.15">
      <c r="A58" s="804"/>
      <c r="B58" s="805"/>
      <c r="C58" s="806"/>
      <c r="D58" s="805"/>
      <c r="E58" s="805"/>
      <c r="F58" s="807"/>
      <c r="G58" s="807"/>
      <c r="H58" s="808"/>
      <c r="I58" s="809"/>
      <c r="J58" s="810"/>
      <c r="K58" s="809"/>
      <c r="L58" s="811"/>
      <c r="M58" s="811"/>
      <c r="N58" s="811"/>
      <c r="O58" s="809"/>
      <c r="P58" s="812"/>
      <c r="Q58" s="809"/>
      <c r="R58" s="809"/>
      <c r="S58" s="807"/>
      <c r="T58" s="810"/>
      <c r="U58" s="813"/>
      <c r="V58" s="813"/>
      <c r="W58" s="813"/>
      <c r="X58" s="813"/>
      <c r="Y58" s="813"/>
      <c r="Z58" s="813"/>
      <c r="AA58" s="1315"/>
      <c r="AB58" s="1315"/>
      <c r="AC58" s="814"/>
      <c r="AD58" s="804"/>
      <c r="AE58" s="815"/>
      <c r="AF58" s="807"/>
      <c r="AG58" s="807"/>
      <c r="AH58" s="816"/>
      <c r="AI58" s="805"/>
      <c r="AJ58" s="805"/>
      <c r="AK58" s="817"/>
      <c r="AL58" s="805"/>
      <c r="AM58" s="805"/>
      <c r="AN58" s="805"/>
      <c r="AO58" s="805"/>
      <c r="AP58" s="805"/>
      <c r="AQ58" s="805"/>
      <c r="AR58" s="805"/>
      <c r="AS58" s="805"/>
      <c r="AT58" s="805"/>
      <c r="AU58" s="805"/>
      <c r="AV58" s="805"/>
      <c r="AW58" s="817"/>
      <c r="AX58" s="818"/>
      <c r="AY58" s="819"/>
      <c r="AZ58" s="815"/>
      <c r="BA58" s="820"/>
      <c r="BB58" s="509"/>
    </row>
    <row r="59" spans="1:54" ht="45" hidden="1" customHeight="1" x14ac:dyDescent="0.15">
      <c r="A59" s="196" t="s">
        <v>1291</v>
      </c>
      <c r="B59" s="462" t="s">
        <v>195</v>
      </c>
      <c r="C59" s="555" t="s">
        <v>196</v>
      </c>
      <c r="D59" s="462" t="s">
        <v>1292</v>
      </c>
      <c r="E59" s="462" t="s">
        <v>198</v>
      </c>
      <c r="F59" s="493" t="s">
        <v>199</v>
      </c>
      <c r="G59" s="494" t="s">
        <v>62</v>
      </c>
      <c r="H59" s="494">
        <v>10003</v>
      </c>
      <c r="I59" s="821" t="s">
        <v>200</v>
      </c>
      <c r="J59" s="496">
        <v>17200000</v>
      </c>
      <c r="K59" s="495">
        <v>41863</v>
      </c>
      <c r="L59" s="498" t="s">
        <v>272</v>
      </c>
      <c r="M59" s="498" t="s">
        <v>62</v>
      </c>
      <c r="N59" s="498">
        <v>10003</v>
      </c>
      <c r="O59" s="495">
        <v>41863</v>
      </c>
      <c r="P59" s="499">
        <v>17117841</v>
      </c>
      <c r="Q59" s="495">
        <v>41870</v>
      </c>
      <c r="R59" s="495">
        <v>41870</v>
      </c>
      <c r="S59" s="493">
        <v>1</v>
      </c>
      <c r="T59" s="496">
        <v>17117841</v>
      </c>
      <c r="U59" s="500"/>
      <c r="V59" s="500"/>
      <c r="W59" s="500"/>
      <c r="X59" s="500"/>
      <c r="Y59" s="500"/>
      <c r="Z59" s="1323"/>
      <c r="AA59" s="1315">
        <v>41901</v>
      </c>
      <c r="AB59" s="1315">
        <v>41926</v>
      </c>
      <c r="AC59" s="196" t="s">
        <v>194</v>
      </c>
      <c r="AD59" s="196" t="s">
        <v>30</v>
      </c>
      <c r="AE59" s="502"/>
      <c r="AF59" s="493"/>
      <c r="AG59" s="493"/>
      <c r="AH59" s="503"/>
      <c r="AI59" s="462"/>
      <c r="AJ59" s="462"/>
      <c r="AK59" s="505"/>
      <c r="AL59" s="462"/>
      <c r="AM59" s="462"/>
      <c r="AN59" s="462"/>
      <c r="AO59" s="462"/>
      <c r="AP59" s="462"/>
      <c r="AQ59" s="462"/>
      <c r="AR59" s="462"/>
      <c r="AS59" s="462"/>
      <c r="AT59" s="462"/>
      <c r="AU59" s="462"/>
      <c r="AV59" s="462"/>
      <c r="AW59" s="505">
        <v>17117841</v>
      </c>
      <c r="AX59" s="506">
        <v>41929</v>
      </c>
      <c r="AY59" s="534" t="s">
        <v>597</v>
      </c>
      <c r="AZ59" s="502"/>
      <c r="BA59" s="535"/>
      <c r="BB59" s="509"/>
    </row>
    <row r="60" spans="1:54" ht="11.25" hidden="1" customHeight="1" x14ac:dyDescent="0.15">
      <c r="A60" s="822"/>
      <c r="B60" s="823"/>
      <c r="C60" s="824"/>
      <c r="D60" s="823"/>
      <c r="E60" s="823"/>
      <c r="F60" s="825"/>
      <c r="G60" s="825"/>
      <c r="H60" s="826"/>
      <c r="I60" s="827"/>
      <c r="J60" s="828"/>
      <c r="K60" s="827"/>
      <c r="L60" s="829"/>
      <c r="M60" s="829"/>
      <c r="N60" s="829"/>
      <c r="O60" s="827"/>
      <c r="P60" s="830"/>
      <c r="Q60" s="827"/>
      <c r="R60" s="827"/>
      <c r="S60" s="825"/>
      <c r="T60" s="828"/>
      <c r="U60" s="831"/>
      <c r="V60" s="831"/>
      <c r="W60" s="831"/>
      <c r="X60" s="831"/>
      <c r="Y60" s="831"/>
      <c r="Z60" s="831"/>
      <c r="AA60" s="1315"/>
      <c r="AB60" s="1315"/>
      <c r="AC60" s="832"/>
      <c r="AD60" s="822"/>
      <c r="AE60" s="833"/>
      <c r="AF60" s="825"/>
      <c r="AG60" s="825"/>
      <c r="AH60" s="834"/>
      <c r="AI60" s="823"/>
      <c r="AJ60" s="823"/>
      <c r="AK60" s="835"/>
      <c r="AL60" s="823"/>
      <c r="AM60" s="823"/>
      <c r="AN60" s="823"/>
      <c r="AO60" s="823"/>
      <c r="AP60" s="823"/>
      <c r="AQ60" s="823"/>
      <c r="AR60" s="823"/>
      <c r="AS60" s="823"/>
      <c r="AT60" s="823"/>
      <c r="AU60" s="823"/>
      <c r="AV60" s="823"/>
      <c r="AW60" s="835"/>
      <c r="AX60" s="836"/>
      <c r="AY60" s="837"/>
      <c r="AZ60" s="833"/>
      <c r="BA60" s="838"/>
      <c r="BB60" s="509"/>
    </row>
    <row r="61" spans="1:54" ht="78.75" hidden="1" customHeight="1" x14ac:dyDescent="0.15">
      <c r="A61" s="196" t="s">
        <v>1293</v>
      </c>
      <c r="B61" s="462" t="s">
        <v>201</v>
      </c>
      <c r="C61" s="555" t="s">
        <v>202</v>
      </c>
      <c r="D61" s="462" t="s">
        <v>1294</v>
      </c>
      <c r="E61" s="462" t="s">
        <v>204</v>
      </c>
      <c r="F61" s="493" t="s">
        <v>205</v>
      </c>
      <c r="G61" s="494" t="s">
        <v>62</v>
      </c>
      <c r="H61" s="494">
        <v>10003</v>
      </c>
      <c r="I61" s="821" t="s">
        <v>206</v>
      </c>
      <c r="J61" s="496">
        <v>17200000</v>
      </c>
      <c r="K61" s="495">
        <v>41863</v>
      </c>
      <c r="L61" s="498" t="s">
        <v>300</v>
      </c>
      <c r="M61" s="498" t="s">
        <v>62</v>
      </c>
      <c r="N61" s="498">
        <v>10003</v>
      </c>
      <c r="O61" s="495">
        <v>41863</v>
      </c>
      <c r="P61" s="499">
        <v>17170340</v>
      </c>
      <c r="Q61" s="495">
        <v>41866</v>
      </c>
      <c r="R61" s="495">
        <v>41866</v>
      </c>
      <c r="S61" s="493">
        <v>1</v>
      </c>
      <c r="T61" s="496">
        <v>17170340</v>
      </c>
      <c r="U61" s="500"/>
      <c r="V61" s="500"/>
      <c r="W61" s="500"/>
      <c r="X61" s="500"/>
      <c r="Y61" s="500"/>
      <c r="Z61" s="1323"/>
      <c r="AA61" s="1315">
        <v>41894</v>
      </c>
      <c r="AB61" s="1315">
        <v>41912</v>
      </c>
      <c r="AC61" s="196" t="s">
        <v>194</v>
      </c>
      <c r="AD61" s="196" t="s">
        <v>30</v>
      </c>
      <c r="AE61" s="502"/>
      <c r="AF61" s="493"/>
      <c r="AG61" s="493"/>
      <c r="AH61" s="503"/>
      <c r="AI61" s="462"/>
      <c r="AJ61" s="462"/>
      <c r="AK61" s="505"/>
      <c r="AL61" s="462"/>
      <c r="AM61" s="462"/>
      <c r="AN61" s="462"/>
      <c r="AO61" s="462"/>
      <c r="AP61" s="462"/>
      <c r="AQ61" s="462"/>
      <c r="AR61" s="462"/>
      <c r="AS61" s="462"/>
      <c r="AT61" s="462"/>
      <c r="AU61" s="462"/>
      <c r="AV61" s="462"/>
      <c r="AW61" s="505">
        <v>17170340</v>
      </c>
      <c r="AX61" s="506">
        <v>41927</v>
      </c>
      <c r="AY61" s="534" t="s">
        <v>515</v>
      </c>
      <c r="AZ61" s="502"/>
      <c r="BA61" s="535"/>
      <c r="BB61" s="509"/>
    </row>
    <row r="62" spans="1:54" ht="11.25" hidden="1" customHeight="1" x14ac:dyDescent="0.15">
      <c r="A62" s="548"/>
      <c r="B62" s="537"/>
      <c r="C62" s="538"/>
      <c r="D62" s="537"/>
      <c r="E62" s="537"/>
      <c r="F62" s="540"/>
      <c r="G62" s="540"/>
      <c r="H62" s="541"/>
      <c r="I62" s="542"/>
      <c r="J62" s="543"/>
      <c r="K62" s="542"/>
      <c r="L62" s="544"/>
      <c r="M62" s="544"/>
      <c r="N62" s="544"/>
      <c r="O62" s="542"/>
      <c r="P62" s="545"/>
      <c r="Q62" s="542"/>
      <c r="R62" s="542"/>
      <c r="S62" s="540"/>
      <c r="T62" s="543"/>
      <c r="U62" s="546"/>
      <c r="V62" s="546"/>
      <c r="W62" s="546"/>
      <c r="X62" s="546"/>
      <c r="Y62" s="546"/>
      <c r="Z62" s="546"/>
      <c r="AA62" s="1315"/>
      <c r="AB62" s="1315"/>
      <c r="AC62" s="547"/>
      <c r="AD62" s="548"/>
      <c r="AE62" s="549"/>
      <c r="AF62" s="540"/>
      <c r="AG62" s="540"/>
      <c r="AH62" s="550"/>
      <c r="AI62" s="537"/>
      <c r="AJ62" s="537"/>
      <c r="AK62" s="551"/>
      <c r="AL62" s="537"/>
      <c r="AM62" s="537"/>
      <c r="AN62" s="537"/>
      <c r="AO62" s="537"/>
      <c r="AP62" s="537"/>
      <c r="AQ62" s="537"/>
      <c r="AR62" s="537"/>
      <c r="AS62" s="537"/>
      <c r="AT62" s="537"/>
      <c r="AU62" s="537"/>
      <c r="AV62" s="537"/>
      <c r="AW62" s="551"/>
      <c r="AX62" s="552"/>
      <c r="AY62" s="553"/>
      <c r="AZ62" s="549"/>
      <c r="BA62" s="554"/>
      <c r="BB62" s="509"/>
    </row>
    <row r="63" spans="1:54" ht="67.5" hidden="1" customHeight="1" x14ac:dyDescent="0.15">
      <c r="A63" s="196" t="s">
        <v>1295</v>
      </c>
      <c r="B63" s="462" t="s">
        <v>208</v>
      </c>
      <c r="C63" s="555" t="s">
        <v>209</v>
      </c>
      <c r="D63" s="462" t="s">
        <v>1296</v>
      </c>
      <c r="E63" s="462" t="s">
        <v>211</v>
      </c>
      <c r="F63" s="493" t="s">
        <v>212</v>
      </c>
      <c r="G63" s="494" t="s">
        <v>62</v>
      </c>
      <c r="H63" s="494">
        <v>10003</v>
      </c>
      <c r="I63" s="821" t="s">
        <v>213</v>
      </c>
      <c r="J63" s="496">
        <v>17200000</v>
      </c>
      <c r="K63" s="495">
        <v>41863</v>
      </c>
      <c r="L63" s="498" t="s">
        <v>332</v>
      </c>
      <c r="M63" s="498" t="s">
        <v>62</v>
      </c>
      <c r="N63" s="498">
        <v>10003</v>
      </c>
      <c r="O63" s="495">
        <v>41863</v>
      </c>
      <c r="P63" s="499">
        <v>17199999</v>
      </c>
      <c r="Q63" s="495">
        <v>41884</v>
      </c>
      <c r="R63" s="495">
        <v>41884</v>
      </c>
      <c r="S63" s="493">
        <v>1</v>
      </c>
      <c r="T63" s="496">
        <v>17199999</v>
      </c>
      <c r="U63" s="500"/>
      <c r="V63" s="500"/>
      <c r="W63" s="500"/>
      <c r="X63" s="500"/>
      <c r="Y63" s="500"/>
      <c r="Z63" s="1323"/>
      <c r="AA63" s="1315">
        <v>41914</v>
      </c>
      <c r="AB63" s="1315">
        <v>41988</v>
      </c>
      <c r="AC63" s="196" t="s">
        <v>194</v>
      </c>
      <c r="AD63" s="196" t="s">
        <v>30</v>
      </c>
      <c r="AE63" s="502"/>
      <c r="AF63" s="493"/>
      <c r="AG63" s="493"/>
      <c r="AH63" s="503"/>
      <c r="AI63" s="462"/>
      <c r="AJ63" s="462"/>
      <c r="AK63" s="505"/>
      <c r="AL63" s="462"/>
      <c r="AM63" s="462"/>
      <c r="AN63" s="462"/>
      <c r="AO63" s="462"/>
      <c r="AP63" s="462"/>
      <c r="AQ63" s="462"/>
      <c r="AR63" s="462"/>
      <c r="AS63" s="462"/>
      <c r="AT63" s="462"/>
      <c r="AU63" s="462"/>
      <c r="AV63" s="462"/>
      <c r="AW63" s="505">
        <v>17199999</v>
      </c>
      <c r="AX63" s="506">
        <v>41992</v>
      </c>
      <c r="AY63" s="534" t="s">
        <v>441</v>
      </c>
      <c r="AZ63" s="502"/>
      <c r="BA63" s="535"/>
      <c r="BB63" s="509"/>
    </row>
    <row r="64" spans="1:54" ht="11.25" hidden="1" customHeight="1" x14ac:dyDescent="0.15">
      <c r="A64" s="839"/>
      <c r="B64" s="840"/>
      <c r="C64" s="841"/>
      <c r="D64" s="840"/>
      <c r="E64" s="840"/>
      <c r="F64" s="842"/>
      <c r="G64" s="842"/>
      <c r="H64" s="843"/>
      <c r="I64" s="844"/>
      <c r="J64" s="845"/>
      <c r="K64" s="844"/>
      <c r="L64" s="846"/>
      <c r="M64" s="846"/>
      <c r="N64" s="846"/>
      <c r="O64" s="844"/>
      <c r="P64" s="847"/>
      <c r="Q64" s="844"/>
      <c r="R64" s="844"/>
      <c r="S64" s="842"/>
      <c r="T64" s="845"/>
      <c r="U64" s="848"/>
      <c r="V64" s="848"/>
      <c r="W64" s="848"/>
      <c r="X64" s="848"/>
      <c r="Y64" s="848"/>
      <c r="Z64" s="848"/>
      <c r="AA64" s="1315"/>
      <c r="AB64" s="1315"/>
      <c r="AC64" s="849"/>
      <c r="AD64" s="839"/>
      <c r="AE64" s="850"/>
      <c r="AF64" s="842"/>
      <c r="AG64" s="842"/>
      <c r="AH64" s="851"/>
      <c r="AI64" s="840"/>
      <c r="AJ64" s="840"/>
      <c r="AK64" s="852"/>
      <c r="AL64" s="840"/>
      <c r="AM64" s="840"/>
      <c r="AN64" s="840"/>
      <c r="AO64" s="840"/>
      <c r="AP64" s="840"/>
      <c r="AQ64" s="840"/>
      <c r="AR64" s="840"/>
      <c r="AS64" s="840"/>
      <c r="AT64" s="840"/>
      <c r="AU64" s="840"/>
      <c r="AV64" s="840"/>
      <c r="AW64" s="852"/>
      <c r="AX64" s="853"/>
      <c r="AY64" s="854"/>
      <c r="AZ64" s="850"/>
      <c r="BA64" s="855"/>
      <c r="BB64" s="509"/>
    </row>
    <row r="65" spans="1:53" s="509" customFormat="1" ht="29.25" x14ac:dyDescent="0.25">
      <c r="A65" s="674" t="s">
        <v>1460</v>
      </c>
      <c r="B65" s="508" t="s">
        <v>143</v>
      </c>
      <c r="C65" s="1421" t="s">
        <v>144</v>
      </c>
      <c r="D65" s="1424" t="s">
        <v>145</v>
      </c>
      <c r="E65" s="1424" t="s">
        <v>146</v>
      </c>
      <c r="F65" s="1472" t="s">
        <v>147</v>
      </c>
      <c r="G65" s="577" t="s">
        <v>148</v>
      </c>
      <c r="H65" s="578" t="s">
        <v>149</v>
      </c>
      <c r="I65" s="579">
        <v>41800</v>
      </c>
      <c r="J65" s="502">
        <v>344208411</v>
      </c>
      <c r="K65" s="579">
        <v>41863</v>
      </c>
      <c r="L65" s="578" t="s">
        <v>271</v>
      </c>
      <c r="M65" s="578" t="s">
        <v>148</v>
      </c>
      <c r="N65" s="602" t="s">
        <v>113</v>
      </c>
      <c r="O65" s="580">
        <v>41863</v>
      </c>
      <c r="P65" s="502">
        <v>343847134</v>
      </c>
      <c r="Q65" s="580">
        <v>41872</v>
      </c>
      <c r="R65" s="1482">
        <v>41893</v>
      </c>
      <c r="S65" s="1424" t="s">
        <v>150</v>
      </c>
      <c r="T65" s="502">
        <v>343847134</v>
      </c>
      <c r="U65" s="581"/>
      <c r="V65" s="581"/>
      <c r="W65" s="581"/>
      <c r="X65" s="581"/>
      <c r="Y65" s="1539"/>
      <c r="Z65" s="1478" t="s">
        <v>1522</v>
      </c>
      <c r="AA65" s="1315"/>
      <c r="AB65" s="1315"/>
      <c r="AC65" s="1424" t="s">
        <v>151</v>
      </c>
      <c r="AD65" s="1424" t="s">
        <v>393</v>
      </c>
      <c r="AE65" s="508"/>
      <c r="AF65" s="508"/>
      <c r="AG65" s="508"/>
      <c r="AH65" s="502">
        <v>259599040.44999999</v>
      </c>
      <c r="AI65" s="506">
        <v>41905</v>
      </c>
      <c r="AJ65" s="507" t="s">
        <v>452</v>
      </c>
      <c r="AK65" s="502">
        <v>84248094</v>
      </c>
      <c r="AL65" s="1482">
        <v>41976</v>
      </c>
      <c r="AM65" s="507" t="s">
        <v>1050</v>
      </c>
      <c r="AN65" s="508"/>
      <c r="AO65" s="508"/>
      <c r="AP65" s="508"/>
      <c r="AQ65" s="508"/>
      <c r="AR65" s="508"/>
      <c r="AS65" s="508"/>
      <c r="AT65" s="508"/>
      <c r="AU65" s="508"/>
      <c r="AV65" s="508"/>
      <c r="AW65" s="502"/>
      <c r="AX65" s="508"/>
      <c r="AY65" s="508"/>
      <c r="AZ65" s="527"/>
      <c r="BA65" s="508"/>
    </row>
    <row r="66" spans="1:53" s="509" customFormat="1" ht="39" x14ac:dyDescent="0.25">
      <c r="A66" s="196" t="s">
        <v>1297</v>
      </c>
      <c r="B66" s="508"/>
      <c r="C66" s="1423"/>
      <c r="D66" s="1426"/>
      <c r="E66" s="1426"/>
      <c r="F66" s="1473"/>
      <c r="G66" s="577" t="s">
        <v>662</v>
      </c>
      <c r="H66" s="578" t="s">
        <v>663</v>
      </c>
      <c r="I66" s="579">
        <v>41954</v>
      </c>
      <c r="J66" s="502">
        <v>80000000</v>
      </c>
      <c r="K66" s="579">
        <v>41954</v>
      </c>
      <c r="L66" s="578" t="s">
        <v>664</v>
      </c>
      <c r="M66" s="577" t="s">
        <v>662</v>
      </c>
      <c r="N66" s="602" t="s">
        <v>367</v>
      </c>
      <c r="O66" s="580">
        <v>41954</v>
      </c>
      <c r="P66" s="502">
        <v>80000000</v>
      </c>
      <c r="Q66" s="580">
        <v>41960</v>
      </c>
      <c r="R66" s="1483"/>
      <c r="S66" s="1426"/>
      <c r="T66" s="502">
        <v>80000000</v>
      </c>
      <c r="U66" s="581"/>
      <c r="V66" s="581"/>
      <c r="W66" s="581"/>
      <c r="X66" s="581"/>
      <c r="Y66" s="1540"/>
      <c r="Z66" s="1479"/>
      <c r="AA66" s="1315"/>
      <c r="AB66" s="1315"/>
      <c r="AC66" s="1426"/>
      <c r="AD66" s="1426"/>
      <c r="AE66" s="508"/>
      <c r="AF66" s="508"/>
      <c r="AG66" s="508"/>
      <c r="AH66" s="502"/>
      <c r="AI66" s="506"/>
      <c r="AJ66" s="507"/>
      <c r="AK66" s="502">
        <v>36205064</v>
      </c>
      <c r="AL66" s="1483"/>
      <c r="AM66" s="507" t="s">
        <v>1055</v>
      </c>
      <c r="AN66" s="502"/>
      <c r="AO66" s="508"/>
      <c r="AP66" s="508"/>
      <c r="AQ66" s="508"/>
      <c r="AR66" s="508"/>
      <c r="AS66" s="508"/>
      <c r="AT66" s="508"/>
      <c r="AU66" s="508"/>
      <c r="AV66" s="508"/>
      <c r="AW66" s="502"/>
      <c r="AX66" s="508"/>
      <c r="AY66" s="508"/>
      <c r="AZ66" s="527"/>
      <c r="BA66" s="508"/>
    </row>
    <row r="67" spans="1:53" ht="3" customHeight="1" x14ac:dyDescent="0.15">
      <c r="A67" s="856"/>
      <c r="B67" s="856"/>
      <c r="C67" s="856"/>
      <c r="D67" s="856"/>
      <c r="E67" s="856"/>
      <c r="F67" s="856"/>
      <c r="G67" s="857"/>
      <c r="H67" s="858"/>
      <c r="I67" s="858"/>
      <c r="J67" s="857"/>
      <c r="K67" s="859"/>
      <c r="L67" s="858"/>
      <c r="M67" s="858"/>
      <c r="N67" s="860"/>
      <c r="O67" s="857"/>
      <c r="P67" s="857"/>
      <c r="Q67" s="857"/>
      <c r="R67" s="861"/>
      <c r="S67" s="862"/>
      <c r="T67" s="857"/>
      <c r="U67" s="863"/>
      <c r="V67" s="863"/>
      <c r="W67" s="863"/>
      <c r="X67" s="863"/>
      <c r="Y67" s="864"/>
      <c r="Z67" s="864"/>
      <c r="AA67" s="1315"/>
      <c r="AB67" s="1315"/>
      <c r="AC67" s="856"/>
      <c r="AD67" s="856"/>
      <c r="AE67" s="856"/>
      <c r="AF67" s="856"/>
      <c r="AG67" s="856"/>
      <c r="AH67" s="857"/>
      <c r="AI67" s="856"/>
      <c r="AJ67" s="856"/>
      <c r="AK67" s="857"/>
      <c r="AL67" s="856"/>
      <c r="AM67" s="856"/>
      <c r="AN67" s="856"/>
      <c r="AO67" s="856"/>
      <c r="AP67" s="856"/>
      <c r="AQ67" s="856"/>
      <c r="AR67" s="856"/>
      <c r="AS67" s="856"/>
      <c r="AT67" s="856"/>
      <c r="AU67" s="856"/>
      <c r="AV67" s="856"/>
      <c r="AW67" s="865"/>
      <c r="AX67" s="856"/>
      <c r="AY67" s="856"/>
      <c r="AZ67" s="857"/>
      <c r="BA67" s="856"/>
    </row>
    <row r="68" spans="1:53" ht="58.5" hidden="1" customHeight="1" x14ac:dyDescent="0.15">
      <c r="A68" s="866" t="s">
        <v>1298</v>
      </c>
      <c r="B68" s="508" t="s">
        <v>335</v>
      </c>
      <c r="C68" s="196" t="s">
        <v>336</v>
      </c>
      <c r="D68" s="421" t="s">
        <v>337</v>
      </c>
      <c r="E68" s="462" t="s">
        <v>211</v>
      </c>
      <c r="F68" s="493" t="s">
        <v>212</v>
      </c>
      <c r="G68" s="730" t="s">
        <v>50</v>
      </c>
      <c r="H68" s="507" t="s">
        <v>338</v>
      </c>
      <c r="I68" s="506">
        <v>41752</v>
      </c>
      <c r="J68" s="502">
        <v>14904927</v>
      </c>
      <c r="K68" s="506">
        <v>41871</v>
      </c>
      <c r="L68" s="507" t="s">
        <v>339</v>
      </c>
      <c r="M68" s="507" t="s">
        <v>50</v>
      </c>
      <c r="N68" s="464">
        <v>30001</v>
      </c>
      <c r="O68" s="558">
        <v>41871</v>
      </c>
      <c r="P68" s="502">
        <v>14904927</v>
      </c>
      <c r="Q68" s="558">
        <v>41879</v>
      </c>
      <c r="R68" s="506">
        <v>41880</v>
      </c>
      <c r="S68" s="464">
        <v>1</v>
      </c>
      <c r="T68" s="502">
        <v>14904927</v>
      </c>
      <c r="U68" s="581"/>
      <c r="V68" s="581"/>
      <c r="W68" s="581"/>
      <c r="X68" s="581"/>
      <c r="Y68" s="582"/>
      <c r="Z68" s="582"/>
      <c r="AA68" s="1315">
        <v>41900</v>
      </c>
      <c r="AB68" s="1315">
        <v>41915</v>
      </c>
      <c r="AC68" s="196" t="s">
        <v>340</v>
      </c>
      <c r="AD68" s="196" t="s">
        <v>270</v>
      </c>
      <c r="AE68" s="508"/>
      <c r="AF68" s="508"/>
      <c r="AG68" s="508"/>
      <c r="AH68" s="502"/>
      <c r="AI68" s="508"/>
      <c r="AJ68" s="508"/>
      <c r="AK68" s="502"/>
      <c r="AL68" s="508"/>
      <c r="AM68" s="508"/>
      <c r="AN68" s="508"/>
      <c r="AO68" s="508"/>
      <c r="AP68" s="508"/>
      <c r="AQ68" s="508"/>
      <c r="AR68" s="508"/>
      <c r="AS68" s="508"/>
      <c r="AT68" s="508"/>
      <c r="AU68" s="508"/>
      <c r="AV68" s="508"/>
      <c r="AW68" s="502">
        <v>14904927</v>
      </c>
      <c r="AX68" s="856"/>
      <c r="AY68" s="856"/>
      <c r="AZ68" s="751"/>
      <c r="BA68" s="622"/>
    </row>
    <row r="69" spans="1:53" ht="9.75" hidden="1" customHeight="1" x14ac:dyDescent="0.15">
      <c r="A69" s="867"/>
      <c r="B69" s="867"/>
      <c r="C69" s="867"/>
      <c r="D69" s="867"/>
      <c r="E69" s="867"/>
      <c r="F69" s="868"/>
      <c r="G69" s="868"/>
      <c r="H69" s="869"/>
      <c r="I69" s="869"/>
      <c r="J69" s="870"/>
      <c r="K69" s="871"/>
      <c r="L69" s="869"/>
      <c r="M69" s="869"/>
      <c r="N69" s="869"/>
      <c r="O69" s="867"/>
      <c r="P69" s="872"/>
      <c r="Q69" s="867"/>
      <c r="R69" s="869"/>
      <c r="S69" s="871"/>
      <c r="T69" s="872"/>
      <c r="U69" s="873"/>
      <c r="V69" s="873"/>
      <c r="W69" s="873"/>
      <c r="X69" s="873"/>
      <c r="Y69" s="874"/>
      <c r="Z69" s="874"/>
      <c r="AA69" s="1315"/>
      <c r="AB69" s="1315"/>
      <c r="AC69" s="867"/>
      <c r="AD69" s="867"/>
      <c r="AE69" s="867"/>
      <c r="AF69" s="867"/>
      <c r="AG69" s="867"/>
      <c r="AH69" s="872"/>
      <c r="AI69" s="867"/>
      <c r="AJ69" s="867"/>
      <c r="AK69" s="872"/>
      <c r="AL69" s="867"/>
      <c r="AM69" s="867"/>
      <c r="AN69" s="867"/>
      <c r="AO69" s="867"/>
      <c r="AP69" s="867"/>
      <c r="AQ69" s="867"/>
      <c r="AR69" s="867"/>
      <c r="AS69" s="867"/>
      <c r="AT69" s="867"/>
      <c r="AU69" s="867"/>
      <c r="AV69" s="867"/>
      <c r="AW69" s="870"/>
      <c r="AX69" s="867"/>
      <c r="AY69" s="867"/>
      <c r="AZ69" s="872"/>
      <c r="BA69" s="867"/>
    </row>
    <row r="70" spans="1:53" s="882" customFormat="1" ht="58.5" hidden="1" customHeight="1" x14ac:dyDescent="0.25">
      <c r="A70" s="866" t="s">
        <v>1299</v>
      </c>
      <c r="B70" s="875" t="s">
        <v>182</v>
      </c>
      <c r="C70" s="866" t="s">
        <v>183</v>
      </c>
      <c r="D70" s="866" t="s">
        <v>184</v>
      </c>
      <c r="E70" s="866" t="s">
        <v>185</v>
      </c>
      <c r="F70" s="875" t="s">
        <v>186</v>
      </c>
      <c r="G70" s="876" t="s">
        <v>187</v>
      </c>
      <c r="H70" s="578" t="s">
        <v>188</v>
      </c>
      <c r="I70" s="877">
        <v>41800</v>
      </c>
      <c r="J70" s="878">
        <v>362999980</v>
      </c>
      <c r="K70" s="579">
        <v>41871</v>
      </c>
      <c r="L70" s="578" t="s">
        <v>341</v>
      </c>
      <c r="M70" s="578" t="s">
        <v>187</v>
      </c>
      <c r="N70" s="602" t="s">
        <v>113</v>
      </c>
      <c r="O70" s="579">
        <v>41871</v>
      </c>
      <c r="P70" s="878">
        <v>362993064</v>
      </c>
      <c r="Q70" s="877">
        <v>41873</v>
      </c>
      <c r="R70" s="506">
        <v>41893</v>
      </c>
      <c r="S70" s="464">
        <v>4</v>
      </c>
      <c r="T70" s="878">
        <v>362993064</v>
      </c>
      <c r="U70" s="879"/>
      <c r="V70" s="879"/>
      <c r="W70" s="879"/>
      <c r="X70" s="879"/>
      <c r="Y70" s="582"/>
      <c r="Z70" s="582"/>
      <c r="AA70" s="1315">
        <v>41979</v>
      </c>
      <c r="AB70" s="1315">
        <v>41985</v>
      </c>
      <c r="AC70" s="866" t="s">
        <v>151</v>
      </c>
      <c r="AD70" s="866" t="s">
        <v>562</v>
      </c>
      <c r="AE70" s="875"/>
      <c r="AF70" s="875"/>
      <c r="AG70" s="875"/>
      <c r="AH70" s="469">
        <v>126050561</v>
      </c>
      <c r="AI70" s="506">
        <v>41926</v>
      </c>
      <c r="AJ70" s="507" t="s">
        <v>665</v>
      </c>
      <c r="AK70" s="469">
        <v>100293712</v>
      </c>
      <c r="AL70" s="506">
        <v>41961</v>
      </c>
      <c r="AM70" s="507" t="s">
        <v>666</v>
      </c>
      <c r="AN70" s="880"/>
      <c r="AO70" s="880"/>
      <c r="AP70" s="464"/>
      <c r="AQ70" s="464"/>
      <c r="AR70" s="464"/>
      <c r="AS70" s="464"/>
      <c r="AT70" s="464"/>
      <c r="AU70" s="464"/>
      <c r="AV70" s="464"/>
      <c r="AW70" s="469">
        <v>136648791</v>
      </c>
      <c r="AX70" s="506">
        <v>41995</v>
      </c>
      <c r="AY70" s="881" t="s">
        <v>1187</v>
      </c>
      <c r="AZ70" s="878"/>
      <c r="BA70" s="875"/>
    </row>
    <row r="71" spans="1:53" ht="9.75" hidden="1" customHeight="1" x14ac:dyDescent="0.15">
      <c r="A71" s="883"/>
      <c r="B71" s="883"/>
      <c r="C71" s="883"/>
      <c r="D71" s="883"/>
      <c r="E71" s="883"/>
      <c r="F71" s="884"/>
      <c r="G71" s="884"/>
      <c r="H71" s="885"/>
      <c r="I71" s="885"/>
      <c r="J71" s="886"/>
      <c r="K71" s="887"/>
      <c r="L71" s="885"/>
      <c r="M71" s="885"/>
      <c r="N71" s="885"/>
      <c r="O71" s="883"/>
      <c r="P71" s="888"/>
      <c r="Q71" s="883"/>
      <c r="R71" s="885"/>
      <c r="S71" s="887"/>
      <c r="T71" s="888"/>
      <c r="U71" s="889"/>
      <c r="V71" s="889"/>
      <c r="W71" s="889"/>
      <c r="X71" s="889"/>
      <c r="Y71" s="890"/>
      <c r="Z71" s="890"/>
      <c r="AA71" s="1315"/>
      <c r="AB71" s="1315"/>
      <c r="AC71" s="883"/>
      <c r="AD71" s="883"/>
      <c r="AE71" s="883"/>
      <c r="AF71" s="883"/>
      <c r="AG71" s="883"/>
      <c r="AH71" s="888"/>
      <c r="AI71" s="883"/>
      <c r="AJ71" s="883"/>
      <c r="AK71" s="888"/>
      <c r="AL71" s="883"/>
      <c r="AM71" s="883"/>
      <c r="AN71" s="883"/>
      <c r="AO71" s="883"/>
      <c r="AP71" s="883"/>
      <c r="AQ71" s="883"/>
      <c r="AR71" s="883"/>
      <c r="AS71" s="883"/>
      <c r="AT71" s="883"/>
      <c r="AU71" s="883"/>
      <c r="AV71" s="883"/>
      <c r="AW71" s="886"/>
      <c r="AX71" s="883"/>
      <c r="AY71" s="883"/>
      <c r="AZ71" s="888"/>
      <c r="BA71" s="883"/>
    </row>
    <row r="72" spans="1:53" ht="68.25" hidden="1" customHeight="1" x14ac:dyDescent="0.15">
      <c r="A72" s="196" t="s">
        <v>1300</v>
      </c>
      <c r="B72" s="508" t="s">
        <v>286</v>
      </c>
      <c r="C72" s="196" t="s">
        <v>274</v>
      </c>
      <c r="D72" s="196" t="s">
        <v>275</v>
      </c>
      <c r="E72" s="770" t="s">
        <v>276</v>
      </c>
      <c r="F72" s="508" t="s">
        <v>205</v>
      </c>
      <c r="G72" s="730" t="s">
        <v>277</v>
      </c>
      <c r="H72" s="507" t="s">
        <v>278</v>
      </c>
      <c r="I72" s="506">
        <v>41822</v>
      </c>
      <c r="J72" s="502">
        <v>7000000</v>
      </c>
      <c r="K72" s="506">
        <v>41878</v>
      </c>
      <c r="L72" s="507" t="s">
        <v>348</v>
      </c>
      <c r="M72" s="507" t="s">
        <v>277</v>
      </c>
      <c r="N72" s="464">
        <v>20001</v>
      </c>
      <c r="O72" s="558">
        <v>41878</v>
      </c>
      <c r="P72" s="502">
        <v>6999999</v>
      </c>
      <c r="Q72" s="558">
        <v>41884</v>
      </c>
      <c r="R72" s="506">
        <v>41885</v>
      </c>
      <c r="S72" s="464">
        <v>1</v>
      </c>
      <c r="T72" s="502">
        <v>6999999</v>
      </c>
      <c r="U72" s="748"/>
      <c r="V72" s="748"/>
      <c r="W72" s="748"/>
      <c r="X72" s="748"/>
      <c r="Y72" s="891"/>
      <c r="Z72" s="891"/>
      <c r="AA72" s="1315">
        <v>41897</v>
      </c>
      <c r="AB72" s="1315">
        <v>41914</v>
      </c>
      <c r="AC72" s="196" t="s">
        <v>279</v>
      </c>
      <c r="AD72" s="196" t="s">
        <v>270</v>
      </c>
      <c r="AE72" s="622"/>
      <c r="AF72" s="622"/>
      <c r="AG72" s="622"/>
      <c r="AH72" s="751"/>
      <c r="AI72" s="622"/>
      <c r="AJ72" s="622"/>
      <c r="AK72" s="751"/>
      <c r="AL72" s="622"/>
      <c r="AM72" s="622"/>
      <c r="AN72" s="622"/>
      <c r="AO72" s="622"/>
      <c r="AP72" s="622"/>
      <c r="AQ72" s="622"/>
      <c r="AR72" s="622"/>
      <c r="AS72" s="622"/>
      <c r="AT72" s="622"/>
      <c r="AU72" s="622"/>
      <c r="AV72" s="622"/>
      <c r="AW72" s="502">
        <v>6999999</v>
      </c>
      <c r="AX72" s="856"/>
      <c r="AY72" s="856"/>
      <c r="AZ72" s="491"/>
      <c r="BA72" s="622"/>
    </row>
    <row r="73" spans="1:53" ht="9.75" hidden="1" customHeight="1" x14ac:dyDescent="0.15">
      <c r="A73" s="892"/>
      <c r="B73" s="892"/>
      <c r="C73" s="892"/>
      <c r="D73" s="892"/>
      <c r="E73" s="892"/>
      <c r="F73" s="893"/>
      <c r="G73" s="893"/>
      <c r="H73" s="894"/>
      <c r="I73" s="894"/>
      <c r="J73" s="895"/>
      <c r="K73" s="896"/>
      <c r="L73" s="894"/>
      <c r="M73" s="894"/>
      <c r="N73" s="894"/>
      <c r="O73" s="892"/>
      <c r="P73" s="897"/>
      <c r="Q73" s="892"/>
      <c r="R73" s="894"/>
      <c r="S73" s="896"/>
      <c r="T73" s="897"/>
      <c r="U73" s="898"/>
      <c r="V73" s="898"/>
      <c r="W73" s="898"/>
      <c r="X73" s="898"/>
      <c r="Y73" s="899"/>
      <c r="Z73" s="899"/>
      <c r="AA73" s="1315"/>
      <c r="AB73" s="1315"/>
      <c r="AC73" s="892"/>
      <c r="AD73" s="892"/>
      <c r="AE73" s="892"/>
      <c r="AF73" s="892"/>
      <c r="AG73" s="892"/>
      <c r="AH73" s="897"/>
      <c r="AI73" s="892"/>
      <c r="AJ73" s="892"/>
      <c r="AK73" s="897"/>
      <c r="AL73" s="892"/>
      <c r="AM73" s="892"/>
      <c r="AN73" s="892"/>
      <c r="AO73" s="892"/>
      <c r="AP73" s="892"/>
      <c r="AQ73" s="892"/>
      <c r="AR73" s="892"/>
      <c r="AS73" s="892"/>
      <c r="AT73" s="892"/>
      <c r="AU73" s="892"/>
      <c r="AV73" s="892"/>
      <c r="AW73" s="895"/>
      <c r="AX73" s="892"/>
      <c r="AY73" s="892"/>
      <c r="AZ73" s="897"/>
      <c r="BA73" s="892"/>
    </row>
    <row r="74" spans="1:53" s="509" customFormat="1" ht="68.25" hidden="1" customHeight="1" x14ac:dyDescent="0.25">
      <c r="A74" s="196" t="s">
        <v>1301</v>
      </c>
      <c r="B74" s="508" t="s">
        <v>280</v>
      </c>
      <c r="C74" s="196" t="s">
        <v>281</v>
      </c>
      <c r="D74" s="196" t="s">
        <v>282</v>
      </c>
      <c r="E74" s="196" t="s">
        <v>276</v>
      </c>
      <c r="F74" s="508" t="s">
        <v>205</v>
      </c>
      <c r="G74" s="730" t="s">
        <v>283</v>
      </c>
      <c r="H74" s="507" t="s">
        <v>284</v>
      </c>
      <c r="I74" s="506">
        <v>41822</v>
      </c>
      <c r="J74" s="502">
        <v>6000000</v>
      </c>
      <c r="K74" s="506">
        <v>41878</v>
      </c>
      <c r="L74" s="507" t="s">
        <v>349</v>
      </c>
      <c r="M74" s="507" t="s">
        <v>283</v>
      </c>
      <c r="N74" s="464">
        <v>20001</v>
      </c>
      <c r="O74" s="558">
        <v>41878</v>
      </c>
      <c r="P74" s="502">
        <v>5986610</v>
      </c>
      <c r="Q74" s="558">
        <v>41879</v>
      </c>
      <c r="R74" s="506">
        <v>41880</v>
      </c>
      <c r="S74" s="464">
        <v>1</v>
      </c>
      <c r="T74" s="502">
        <v>5986610</v>
      </c>
      <c r="U74" s="581"/>
      <c r="V74" s="581"/>
      <c r="W74" s="581"/>
      <c r="X74" s="581"/>
      <c r="Y74" s="582"/>
      <c r="Z74" s="582"/>
      <c r="AA74" s="1315">
        <v>41894</v>
      </c>
      <c r="AB74" s="1315">
        <v>41914</v>
      </c>
      <c r="AC74" s="196" t="s">
        <v>279</v>
      </c>
      <c r="AD74" s="196" t="s">
        <v>270</v>
      </c>
      <c r="AE74" s="508"/>
      <c r="AF74" s="508"/>
      <c r="AG74" s="508"/>
      <c r="AH74" s="502"/>
      <c r="AI74" s="508"/>
      <c r="AJ74" s="508"/>
      <c r="AK74" s="502"/>
      <c r="AL74" s="508"/>
      <c r="AM74" s="508"/>
      <c r="AN74" s="508"/>
      <c r="AO74" s="508"/>
      <c r="AP74" s="508"/>
      <c r="AQ74" s="508"/>
      <c r="AR74" s="508"/>
      <c r="AS74" s="508"/>
      <c r="AT74" s="508"/>
      <c r="AU74" s="508"/>
      <c r="AV74" s="508"/>
      <c r="AW74" s="502">
        <v>5986610</v>
      </c>
      <c r="AX74" s="506">
        <v>41929</v>
      </c>
      <c r="AY74" s="507" t="s">
        <v>513</v>
      </c>
      <c r="AZ74" s="527"/>
      <c r="BA74" s="508"/>
    </row>
    <row r="75" spans="1:53" ht="9.75" hidden="1" customHeight="1" x14ac:dyDescent="0.15">
      <c r="A75" s="900"/>
      <c r="B75" s="900"/>
      <c r="C75" s="900"/>
      <c r="D75" s="900"/>
      <c r="E75" s="900"/>
      <c r="F75" s="900"/>
      <c r="G75" s="900"/>
      <c r="H75" s="901"/>
      <c r="I75" s="901"/>
      <c r="J75" s="902"/>
      <c r="K75" s="903"/>
      <c r="L75" s="901"/>
      <c r="M75" s="901"/>
      <c r="N75" s="901"/>
      <c r="O75" s="900"/>
      <c r="P75" s="904"/>
      <c r="Q75" s="900"/>
      <c r="R75" s="901"/>
      <c r="S75" s="903"/>
      <c r="T75" s="904"/>
      <c r="U75" s="905"/>
      <c r="V75" s="905"/>
      <c r="W75" s="905"/>
      <c r="X75" s="905"/>
      <c r="Y75" s="906"/>
      <c r="Z75" s="906"/>
      <c r="AA75" s="1315"/>
      <c r="AB75" s="1315"/>
      <c r="AC75" s="900"/>
      <c r="AD75" s="900"/>
      <c r="AE75" s="900"/>
      <c r="AF75" s="900"/>
      <c r="AG75" s="900"/>
      <c r="AH75" s="904"/>
      <c r="AI75" s="900"/>
      <c r="AJ75" s="900"/>
      <c r="AK75" s="904"/>
      <c r="AL75" s="900"/>
      <c r="AM75" s="900"/>
      <c r="AN75" s="900"/>
      <c r="AO75" s="900"/>
      <c r="AP75" s="900"/>
      <c r="AQ75" s="900"/>
      <c r="AR75" s="900"/>
      <c r="AS75" s="900"/>
      <c r="AT75" s="900"/>
      <c r="AU75" s="900"/>
      <c r="AV75" s="900"/>
      <c r="AW75" s="902"/>
      <c r="AX75" s="900"/>
      <c r="AY75" s="900"/>
      <c r="AZ75" s="904"/>
      <c r="BA75" s="900"/>
    </row>
    <row r="76" spans="1:53" s="882" customFormat="1" ht="68.25" hidden="1" customHeight="1" x14ac:dyDescent="0.25">
      <c r="A76" s="866" t="s">
        <v>1302</v>
      </c>
      <c r="B76" s="875" t="s">
        <v>273</v>
      </c>
      <c r="C76" s="866" t="s">
        <v>285</v>
      </c>
      <c r="D76" s="866" t="s">
        <v>287</v>
      </c>
      <c r="E76" s="866" t="s">
        <v>276</v>
      </c>
      <c r="F76" s="875" t="s">
        <v>205</v>
      </c>
      <c r="G76" s="881" t="s">
        <v>288</v>
      </c>
      <c r="H76" s="507" t="s">
        <v>289</v>
      </c>
      <c r="I76" s="907">
        <v>41822</v>
      </c>
      <c r="J76" s="878">
        <v>10000000</v>
      </c>
      <c r="K76" s="506">
        <v>41878</v>
      </c>
      <c r="L76" s="507" t="s">
        <v>347</v>
      </c>
      <c r="M76" s="507" t="s">
        <v>288</v>
      </c>
      <c r="N76" s="464">
        <v>20001</v>
      </c>
      <c r="O76" s="506">
        <v>41878</v>
      </c>
      <c r="P76" s="878">
        <v>10000000</v>
      </c>
      <c r="Q76" s="506">
        <v>41884</v>
      </c>
      <c r="R76" s="506">
        <v>41885</v>
      </c>
      <c r="S76" s="464">
        <v>1</v>
      </c>
      <c r="T76" s="878">
        <v>10000000</v>
      </c>
      <c r="U76" s="879"/>
      <c r="V76" s="879"/>
      <c r="W76" s="879"/>
      <c r="X76" s="879"/>
      <c r="Y76" s="582"/>
      <c r="Z76" s="582"/>
      <c r="AA76" s="1315">
        <v>41897</v>
      </c>
      <c r="AB76" s="1315">
        <v>41914</v>
      </c>
      <c r="AC76" s="196" t="s">
        <v>279</v>
      </c>
      <c r="AD76" s="196" t="s">
        <v>270</v>
      </c>
      <c r="AE76" s="875"/>
      <c r="AF76" s="875"/>
      <c r="AG76" s="875"/>
      <c r="AH76" s="878"/>
      <c r="AI76" s="875"/>
      <c r="AJ76" s="875"/>
      <c r="AK76" s="878"/>
      <c r="AL76" s="875"/>
      <c r="AM76" s="875"/>
      <c r="AN76" s="875"/>
      <c r="AO76" s="875"/>
      <c r="AP76" s="875"/>
      <c r="AQ76" s="875"/>
      <c r="AR76" s="875"/>
      <c r="AS76" s="875"/>
      <c r="AT76" s="875"/>
      <c r="AU76" s="875"/>
      <c r="AV76" s="875"/>
      <c r="AW76" s="878">
        <v>10000000</v>
      </c>
      <c r="AX76" s="506">
        <v>41927</v>
      </c>
      <c r="AY76" s="507" t="s">
        <v>514</v>
      </c>
      <c r="AZ76" s="908"/>
      <c r="BA76" s="875"/>
    </row>
    <row r="77" spans="1:53" s="882" customFormat="1" ht="9.75" hidden="1" customHeight="1" x14ac:dyDescent="0.25">
      <c r="A77" s="909"/>
      <c r="B77" s="909"/>
      <c r="C77" s="909"/>
      <c r="D77" s="909"/>
      <c r="E77" s="909"/>
      <c r="F77" s="909"/>
      <c r="G77" s="909"/>
      <c r="H77" s="764"/>
      <c r="I77" s="909"/>
      <c r="J77" s="910"/>
      <c r="K77" s="764"/>
      <c r="L77" s="764"/>
      <c r="M77" s="764"/>
      <c r="N77" s="764"/>
      <c r="O77" s="909"/>
      <c r="P77" s="910"/>
      <c r="Q77" s="909"/>
      <c r="R77" s="764"/>
      <c r="S77" s="764"/>
      <c r="T77" s="910"/>
      <c r="U77" s="911"/>
      <c r="V77" s="911"/>
      <c r="W77" s="911"/>
      <c r="X77" s="911"/>
      <c r="Y77" s="912"/>
      <c r="Z77" s="912"/>
      <c r="AA77" s="1315"/>
      <c r="AB77" s="1315"/>
      <c r="AC77" s="909"/>
      <c r="AD77" s="909"/>
      <c r="AE77" s="909"/>
      <c r="AF77" s="909"/>
      <c r="AG77" s="909"/>
      <c r="AH77" s="910"/>
      <c r="AI77" s="909"/>
      <c r="AJ77" s="909"/>
      <c r="AK77" s="910"/>
      <c r="AL77" s="909"/>
      <c r="AM77" s="909"/>
      <c r="AN77" s="909"/>
      <c r="AO77" s="909"/>
      <c r="AP77" s="909"/>
      <c r="AQ77" s="909"/>
      <c r="AR77" s="909"/>
      <c r="AS77" s="909"/>
      <c r="AT77" s="909"/>
      <c r="AU77" s="909"/>
      <c r="AV77" s="909"/>
      <c r="AW77" s="910"/>
      <c r="AX77" s="909"/>
      <c r="AY77" s="909"/>
      <c r="AZ77" s="910"/>
      <c r="BA77" s="909"/>
    </row>
    <row r="78" spans="1:53" s="882" customFormat="1" ht="78" hidden="1" customHeight="1" x14ac:dyDescent="0.25">
      <c r="A78" s="866" t="s">
        <v>1303</v>
      </c>
      <c r="B78" s="875" t="s">
        <v>290</v>
      </c>
      <c r="C78" s="866" t="s">
        <v>291</v>
      </c>
      <c r="D78" s="866" t="s">
        <v>292</v>
      </c>
      <c r="E78" s="866" t="s">
        <v>293</v>
      </c>
      <c r="F78" s="875" t="s">
        <v>294</v>
      </c>
      <c r="G78" s="881" t="s">
        <v>62</v>
      </c>
      <c r="H78" s="507" t="s">
        <v>295</v>
      </c>
      <c r="I78" s="907">
        <v>41789</v>
      </c>
      <c r="J78" s="878">
        <v>17199976</v>
      </c>
      <c r="K78" s="506">
        <v>41878</v>
      </c>
      <c r="L78" s="507" t="s">
        <v>350</v>
      </c>
      <c r="M78" s="507" t="s">
        <v>62</v>
      </c>
      <c r="N78" s="464">
        <v>10003</v>
      </c>
      <c r="O78" s="506">
        <v>41878</v>
      </c>
      <c r="P78" s="878">
        <v>17199976</v>
      </c>
      <c r="Q78" s="506">
        <v>41884</v>
      </c>
      <c r="R78" s="506">
        <v>41885</v>
      </c>
      <c r="S78" s="464">
        <v>1</v>
      </c>
      <c r="T78" s="878">
        <v>17199976</v>
      </c>
      <c r="U78" s="879"/>
      <c r="V78" s="879"/>
      <c r="W78" s="879"/>
      <c r="X78" s="879"/>
      <c r="Y78" s="582"/>
      <c r="Z78" s="582"/>
      <c r="AA78" s="1315">
        <v>41915</v>
      </c>
      <c r="AB78" s="1315">
        <v>41939</v>
      </c>
      <c r="AC78" s="866" t="s">
        <v>64</v>
      </c>
      <c r="AD78" s="196" t="s">
        <v>270</v>
      </c>
      <c r="AE78" s="875"/>
      <c r="AF78" s="875"/>
      <c r="AG78" s="875"/>
      <c r="AH78" s="878"/>
      <c r="AI78" s="875"/>
      <c r="AJ78" s="875"/>
      <c r="AK78" s="878"/>
      <c r="AL78" s="875"/>
      <c r="AM78" s="875"/>
      <c r="AN78" s="875"/>
      <c r="AO78" s="875"/>
      <c r="AP78" s="875"/>
      <c r="AQ78" s="875"/>
      <c r="AR78" s="875"/>
      <c r="AS78" s="875"/>
      <c r="AT78" s="875"/>
      <c r="AU78" s="875"/>
      <c r="AV78" s="875"/>
      <c r="AW78" s="878">
        <v>17199976</v>
      </c>
      <c r="AX78" s="506">
        <v>41949</v>
      </c>
      <c r="AY78" s="507" t="s">
        <v>598</v>
      </c>
      <c r="AZ78" s="908"/>
      <c r="BA78" s="875"/>
    </row>
    <row r="79" spans="1:53" s="882" customFormat="1" ht="9.75" hidden="1" customHeight="1" x14ac:dyDescent="0.25">
      <c r="A79" s="913"/>
      <c r="B79" s="913"/>
      <c r="C79" s="913"/>
      <c r="D79" s="913"/>
      <c r="E79" s="913"/>
      <c r="F79" s="913"/>
      <c r="G79" s="913"/>
      <c r="H79" s="869"/>
      <c r="I79" s="913"/>
      <c r="J79" s="914"/>
      <c r="K79" s="869"/>
      <c r="L79" s="869"/>
      <c r="M79" s="869"/>
      <c r="N79" s="869"/>
      <c r="O79" s="913"/>
      <c r="P79" s="914"/>
      <c r="Q79" s="913"/>
      <c r="R79" s="869"/>
      <c r="S79" s="913"/>
      <c r="T79" s="914"/>
      <c r="U79" s="915"/>
      <c r="V79" s="915"/>
      <c r="W79" s="915"/>
      <c r="X79" s="915"/>
      <c r="Y79" s="916"/>
      <c r="Z79" s="916"/>
      <c r="AA79" s="1315"/>
      <c r="AB79" s="1315"/>
      <c r="AC79" s="913"/>
      <c r="AD79" s="913"/>
      <c r="AE79" s="913"/>
      <c r="AF79" s="913"/>
      <c r="AG79" s="913"/>
      <c r="AH79" s="914"/>
      <c r="AI79" s="913"/>
      <c r="AJ79" s="913"/>
      <c r="AK79" s="914"/>
      <c r="AL79" s="913"/>
      <c r="AM79" s="913"/>
      <c r="AN79" s="913"/>
      <c r="AO79" s="913"/>
      <c r="AP79" s="913"/>
      <c r="AQ79" s="913"/>
      <c r="AR79" s="913"/>
      <c r="AS79" s="913"/>
      <c r="AT79" s="913"/>
      <c r="AU79" s="913"/>
      <c r="AV79" s="913"/>
      <c r="AW79" s="914"/>
      <c r="AX79" s="913"/>
      <c r="AY79" s="913"/>
      <c r="AZ79" s="914"/>
      <c r="BA79" s="913"/>
    </row>
    <row r="80" spans="1:53" s="509" customFormat="1" ht="39" hidden="1" customHeight="1" x14ac:dyDescent="0.25">
      <c r="A80" s="196" t="s">
        <v>1304</v>
      </c>
      <c r="B80" s="508" t="s">
        <v>262</v>
      </c>
      <c r="C80" s="196" t="s">
        <v>263</v>
      </c>
      <c r="D80" s="196" t="s">
        <v>264</v>
      </c>
      <c r="E80" s="196" t="s">
        <v>265</v>
      </c>
      <c r="F80" s="508" t="s">
        <v>266</v>
      </c>
      <c r="G80" s="730" t="s">
        <v>267</v>
      </c>
      <c r="H80" s="507" t="s">
        <v>268</v>
      </c>
      <c r="I80" s="506">
        <v>41788</v>
      </c>
      <c r="J80" s="502">
        <v>41442230</v>
      </c>
      <c r="K80" s="506">
        <v>41880</v>
      </c>
      <c r="L80" s="507" t="s">
        <v>533</v>
      </c>
      <c r="M80" s="507" t="s">
        <v>267</v>
      </c>
      <c r="N80" s="464">
        <v>10006</v>
      </c>
      <c r="O80" s="558">
        <v>41880</v>
      </c>
      <c r="P80" s="502">
        <v>41442230</v>
      </c>
      <c r="Q80" s="558">
        <v>41885</v>
      </c>
      <c r="R80" s="506">
        <v>41885</v>
      </c>
      <c r="S80" s="464">
        <v>30</v>
      </c>
      <c r="T80" s="502">
        <v>41442230</v>
      </c>
      <c r="U80" s="581"/>
      <c r="V80" s="581"/>
      <c r="W80" s="581"/>
      <c r="X80" s="581"/>
      <c r="Y80" s="582"/>
      <c r="Z80" s="582"/>
      <c r="AA80" s="1315">
        <v>41915</v>
      </c>
      <c r="AB80" s="1315">
        <v>41947</v>
      </c>
      <c r="AC80" s="196" t="s">
        <v>269</v>
      </c>
      <c r="AD80" s="196" t="s">
        <v>270</v>
      </c>
      <c r="AE80" s="502">
        <v>20721115</v>
      </c>
      <c r="AF80" s="506">
        <v>41897</v>
      </c>
      <c r="AG80" s="507" t="s">
        <v>534</v>
      </c>
      <c r="AH80" s="502"/>
      <c r="AI80" s="508"/>
      <c r="AJ80" s="508"/>
      <c r="AK80" s="502"/>
      <c r="AL80" s="508"/>
      <c r="AM80" s="508"/>
      <c r="AN80" s="508"/>
      <c r="AO80" s="508"/>
      <c r="AP80" s="508"/>
      <c r="AQ80" s="508"/>
      <c r="AR80" s="508"/>
      <c r="AS80" s="508"/>
      <c r="AT80" s="508"/>
      <c r="AU80" s="508"/>
      <c r="AV80" s="508"/>
      <c r="AW80" s="502">
        <v>20721115</v>
      </c>
      <c r="AX80" s="506">
        <v>41950</v>
      </c>
      <c r="AY80" s="507" t="s">
        <v>595</v>
      </c>
      <c r="AZ80" s="527"/>
      <c r="BA80" s="508"/>
    </row>
    <row r="81" spans="1:53" s="882" customFormat="1" ht="9.75" hidden="1" customHeight="1" x14ac:dyDescent="0.25">
      <c r="A81" s="917"/>
      <c r="B81" s="918"/>
      <c r="C81" s="918"/>
      <c r="D81" s="917"/>
      <c r="E81" s="917"/>
      <c r="F81" s="917"/>
      <c r="G81" s="918"/>
      <c r="H81" s="561"/>
      <c r="I81" s="918"/>
      <c r="J81" s="919"/>
      <c r="K81" s="920"/>
      <c r="L81" s="561"/>
      <c r="M81" s="561"/>
      <c r="N81" s="561"/>
      <c r="O81" s="917"/>
      <c r="P81" s="921"/>
      <c r="Q81" s="917"/>
      <c r="R81" s="920"/>
      <c r="S81" s="917"/>
      <c r="T81" s="921"/>
      <c r="U81" s="922"/>
      <c r="V81" s="922"/>
      <c r="W81" s="922"/>
      <c r="X81" s="922"/>
      <c r="Y81" s="923"/>
      <c r="Z81" s="923"/>
      <c r="AA81" s="1315"/>
      <c r="AB81" s="1315"/>
      <c r="AC81" s="918"/>
      <c r="AD81" s="917"/>
      <c r="AE81" s="918"/>
      <c r="AF81" s="918"/>
      <c r="AG81" s="918"/>
      <c r="AH81" s="919"/>
      <c r="AI81" s="918"/>
      <c r="AJ81" s="918"/>
      <c r="AK81" s="919"/>
      <c r="AL81" s="918"/>
      <c r="AM81" s="918"/>
      <c r="AN81" s="918"/>
      <c r="AO81" s="918"/>
      <c r="AP81" s="918"/>
      <c r="AQ81" s="918"/>
      <c r="AR81" s="918"/>
      <c r="AS81" s="918"/>
      <c r="AT81" s="918"/>
      <c r="AU81" s="918"/>
      <c r="AV81" s="918"/>
      <c r="AW81" s="919"/>
      <c r="AX81" s="918"/>
      <c r="AY81" s="918"/>
      <c r="AZ81" s="919"/>
      <c r="BA81" s="918"/>
    </row>
    <row r="82" spans="1:53" s="882" customFormat="1" ht="39" x14ac:dyDescent="0.25">
      <c r="A82" s="1424" t="s">
        <v>1305</v>
      </c>
      <c r="B82" s="881" t="s">
        <v>447</v>
      </c>
      <c r="C82" s="866" t="s">
        <v>368</v>
      </c>
      <c r="D82" s="1424" t="s">
        <v>369</v>
      </c>
      <c r="E82" s="1424" t="s">
        <v>375</v>
      </c>
      <c r="F82" s="1472">
        <v>5348928</v>
      </c>
      <c r="G82" s="881" t="s">
        <v>376</v>
      </c>
      <c r="H82" s="507" t="s">
        <v>377</v>
      </c>
      <c r="I82" s="506">
        <v>41800</v>
      </c>
      <c r="J82" s="878">
        <v>23006427</v>
      </c>
      <c r="K82" s="1482">
        <v>41891</v>
      </c>
      <c r="L82" s="1495" t="s">
        <v>1202</v>
      </c>
      <c r="M82" s="507" t="s">
        <v>376</v>
      </c>
      <c r="N82" s="464">
        <v>39001</v>
      </c>
      <c r="O82" s="1482">
        <v>41891</v>
      </c>
      <c r="P82" s="924">
        <v>23006427</v>
      </c>
      <c r="Q82" s="1482">
        <v>41891</v>
      </c>
      <c r="R82" s="1482">
        <v>40432</v>
      </c>
      <c r="S82" s="1472">
        <v>4</v>
      </c>
      <c r="T82" s="925">
        <v>23006427</v>
      </c>
      <c r="U82" s="879"/>
      <c r="V82" s="879"/>
      <c r="W82" s="879"/>
      <c r="X82" s="879"/>
      <c r="Y82" s="1539"/>
      <c r="Z82" s="1478" t="s">
        <v>1521</v>
      </c>
      <c r="AA82" s="1315"/>
      <c r="AB82" s="1315"/>
      <c r="AC82" s="866" t="s">
        <v>114</v>
      </c>
      <c r="AD82" s="1424" t="s">
        <v>181</v>
      </c>
      <c r="AE82" s="926">
        <f>T82/2+0.5</f>
        <v>11503214</v>
      </c>
      <c r="AF82" s="1482">
        <v>41901</v>
      </c>
      <c r="AG82" s="1495" t="s">
        <v>450</v>
      </c>
      <c r="AH82" s="878">
        <v>1164125.21</v>
      </c>
      <c r="AI82" s="1524"/>
      <c r="AJ82" s="927"/>
      <c r="AK82" s="878"/>
      <c r="AL82" s="875"/>
      <c r="AM82" s="875"/>
      <c r="AN82" s="875"/>
      <c r="AO82" s="875"/>
      <c r="AP82" s="875"/>
      <c r="AQ82" s="875"/>
      <c r="AR82" s="875"/>
      <c r="AS82" s="875"/>
      <c r="AT82" s="875"/>
      <c r="AU82" s="875"/>
      <c r="AV82" s="875"/>
      <c r="AW82" s="878"/>
      <c r="AX82" s="875"/>
      <c r="AY82" s="875"/>
      <c r="AZ82" s="878"/>
      <c r="BA82" s="875"/>
    </row>
    <row r="83" spans="1:53" s="882" customFormat="1" ht="39" x14ac:dyDescent="0.25">
      <c r="A83" s="1425"/>
      <c r="B83" s="875"/>
      <c r="C83" s="928" t="s">
        <v>370</v>
      </c>
      <c r="D83" s="1425"/>
      <c r="E83" s="1425"/>
      <c r="F83" s="1481"/>
      <c r="G83" s="881" t="s">
        <v>378</v>
      </c>
      <c r="H83" s="507" t="s">
        <v>377</v>
      </c>
      <c r="I83" s="506">
        <v>41800</v>
      </c>
      <c r="J83" s="878">
        <v>4308082</v>
      </c>
      <c r="K83" s="1481"/>
      <c r="L83" s="1481"/>
      <c r="M83" s="507" t="s">
        <v>378</v>
      </c>
      <c r="N83" s="464">
        <v>39001</v>
      </c>
      <c r="O83" s="1481"/>
      <c r="P83" s="924">
        <v>4308802</v>
      </c>
      <c r="Q83" s="1481"/>
      <c r="R83" s="1481"/>
      <c r="S83" s="1481"/>
      <c r="T83" s="925">
        <v>4308802</v>
      </c>
      <c r="U83" s="879"/>
      <c r="V83" s="879"/>
      <c r="W83" s="879"/>
      <c r="X83" s="879"/>
      <c r="Y83" s="1541"/>
      <c r="Z83" s="1544"/>
      <c r="AA83" s="1315"/>
      <c r="AB83" s="1315"/>
      <c r="AC83" s="866" t="s">
        <v>114</v>
      </c>
      <c r="AD83" s="1425"/>
      <c r="AE83" s="926">
        <f t="shared" ref="AE83" si="0">T83/2</f>
        <v>2154401</v>
      </c>
      <c r="AF83" s="1473"/>
      <c r="AG83" s="1473"/>
      <c r="AH83" s="878"/>
      <c r="AI83" s="1542"/>
      <c r="AJ83" s="927"/>
      <c r="AK83" s="878"/>
      <c r="AL83" s="875"/>
      <c r="AM83" s="875"/>
      <c r="AN83" s="875"/>
      <c r="AO83" s="875"/>
      <c r="AP83" s="875"/>
      <c r="AQ83" s="875"/>
      <c r="AR83" s="875"/>
      <c r="AS83" s="875"/>
      <c r="AT83" s="875"/>
      <c r="AU83" s="875"/>
      <c r="AV83" s="875"/>
      <c r="AW83" s="878"/>
      <c r="AX83" s="875"/>
      <c r="AY83" s="875"/>
      <c r="AZ83" s="878"/>
      <c r="BA83" s="875"/>
    </row>
    <row r="84" spans="1:53" s="882" customFormat="1" ht="39" x14ac:dyDescent="0.25">
      <c r="A84" s="1425"/>
      <c r="B84" s="881" t="s">
        <v>448</v>
      </c>
      <c r="C84" s="866" t="s">
        <v>371</v>
      </c>
      <c r="D84" s="1425"/>
      <c r="E84" s="1425"/>
      <c r="F84" s="1481"/>
      <c r="G84" s="881" t="s">
        <v>379</v>
      </c>
      <c r="H84" s="507" t="s">
        <v>377</v>
      </c>
      <c r="I84" s="506">
        <v>41800</v>
      </c>
      <c r="J84" s="878">
        <v>31419564</v>
      </c>
      <c r="K84" s="1481"/>
      <c r="L84" s="1481"/>
      <c r="M84" s="507" t="s">
        <v>379</v>
      </c>
      <c r="N84" s="464">
        <v>39001</v>
      </c>
      <c r="O84" s="1481"/>
      <c r="P84" s="924">
        <v>31244551</v>
      </c>
      <c r="Q84" s="1481"/>
      <c r="R84" s="1481"/>
      <c r="S84" s="1481"/>
      <c r="T84" s="924">
        <v>31244551</v>
      </c>
      <c r="U84" s="879"/>
      <c r="V84" s="879"/>
      <c r="W84" s="879"/>
      <c r="X84" s="879"/>
      <c r="Y84" s="1541"/>
      <c r="Z84" s="1544"/>
      <c r="AA84" s="1315"/>
      <c r="AB84" s="1315"/>
      <c r="AC84" s="866" t="s">
        <v>114</v>
      </c>
      <c r="AD84" s="1425"/>
      <c r="AE84" s="929">
        <v>15622636</v>
      </c>
      <c r="AF84" s="930">
        <v>41976</v>
      </c>
      <c r="AG84" s="507" t="s">
        <v>1052</v>
      </c>
      <c r="AH84" s="878">
        <v>1687230.59</v>
      </c>
      <c r="AI84" s="1542"/>
      <c r="AJ84" s="927"/>
      <c r="AK84" s="878"/>
      <c r="AL84" s="875"/>
      <c r="AM84" s="875"/>
      <c r="AN84" s="875"/>
      <c r="AO84" s="875"/>
      <c r="AP84" s="875"/>
      <c r="AQ84" s="875"/>
      <c r="AR84" s="875"/>
      <c r="AS84" s="875"/>
      <c r="AT84" s="875"/>
      <c r="AU84" s="875"/>
      <c r="AV84" s="875"/>
      <c r="AW84" s="878"/>
      <c r="AX84" s="875"/>
      <c r="AY84" s="875"/>
      <c r="AZ84" s="878"/>
      <c r="BA84" s="875"/>
    </row>
    <row r="85" spans="1:53" s="882" customFormat="1" ht="39" x14ac:dyDescent="0.25">
      <c r="A85" s="1425"/>
      <c r="B85" s="881" t="s">
        <v>143</v>
      </c>
      <c r="C85" s="866" t="s">
        <v>512</v>
      </c>
      <c r="D85" s="1425"/>
      <c r="E85" s="1425"/>
      <c r="F85" s="1481"/>
      <c r="G85" s="881" t="s">
        <v>148</v>
      </c>
      <c r="H85" s="507" t="s">
        <v>377</v>
      </c>
      <c r="I85" s="506">
        <v>41800</v>
      </c>
      <c r="J85" s="878">
        <v>20652505</v>
      </c>
      <c r="K85" s="1481"/>
      <c r="L85" s="1481"/>
      <c r="M85" s="507" t="s">
        <v>148</v>
      </c>
      <c r="N85" s="464">
        <v>39001</v>
      </c>
      <c r="O85" s="1481"/>
      <c r="P85" s="924">
        <v>20652505</v>
      </c>
      <c r="Q85" s="1481"/>
      <c r="R85" s="1481"/>
      <c r="S85" s="1481"/>
      <c r="T85" s="925">
        <v>20652505</v>
      </c>
      <c r="U85" s="879"/>
      <c r="V85" s="879"/>
      <c r="W85" s="931"/>
      <c r="X85" s="931"/>
      <c r="Y85" s="1541"/>
      <c r="Z85" s="1544"/>
      <c r="AA85" s="1315"/>
      <c r="AB85" s="1315"/>
      <c r="AC85" s="866" t="s">
        <v>114</v>
      </c>
      <c r="AD85" s="1425"/>
      <c r="AE85" s="926">
        <f>T85/2+0.5</f>
        <v>10326253</v>
      </c>
      <c r="AF85" s="506">
        <v>41901</v>
      </c>
      <c r="AG85" s="507" t="s">
        <v>451</v>
      </c>
      <c r="AH85" s="878">
        <v>9260583.2400000002</v>
      </c>
      <c r="AI85" s="1542"/>
      <c r="AJ85" s="927"/>
      <c r="AK85" s="878"/>
      <c r="AL85" s="875"/>
      <c r="AM85" s="875"/>
      <c r="AN85" s="875"/>
      <c r="AO85" s="875"/>
      <c r="AP85" s="875"/>
      <c r="AQ85" s="875"/>
      <c r="AR85" s="875"/>
      <c r="AS85" s="875"/>
      <c r="AT85" s="875"/>
      <c r="AU85" s="875"/>
      <c r="AV85" s="875"/>
      <c r="AW85" s="878"/>
      <c r="AX85" s="875"/>
      <c r="AY85" s="875"/>
      <c r="AZ85" s="878"/>
      <c r="BA85" s="875"/>
    </row>
    <row r="86" spans="1:53" s="882" customFormat="1" ht="39" x14ac:dyDescent="0.25">
      <c r="A86" s="1425"/>
      <c r="B86" s="881" t="s">
        <v>324</v>
      </c>
      <c r="C86" s="866" t="s">
        <v>372</v>
      </c>
      <c r="D86" s="1425"/>
      <c r="E86" s="1425"/>
      <c r="F86" s="1481"/>
      <c r="G86" s="881" t="s">
        <v>329</v>
      </c>
      <c r="H86" s="507" t="s">
        <v>377</v>
      </c>
      <c r="I86" s="506">
        <v>41800</v>
      </c>
      <c r="J86" s="878">
        <v>20366883</v>
      </c>
      <c r="K86" s="1481"/>
      <c r="L86" s="1481"/>
      <c r="M86" s="507" t="s">
        <v>329</v>
      </c>
      <c r="N86" s="464">
        <v>39001</v>
      </c>
      <c r="O86" s="1481"/>
      <c r="P86" s="924">
        <v>20366883</v>
      </c>
      <c r="Q86" s="1481"/>
      <c r="R86" s="1481"/>
      <c r="S86" s="1481"/>
      <c r="T86" s="925">
        <v>20366883</v>
      </c>
      <c r="U86" s="879"/>
      <c r="V86" s="879"/>
      <c r="W86" s="879"/>
      <c r="X86" s="879"/>
      <c r="Y86" s="1541"/>
      <c r="Z86" s="1544"/>
      <c r="AA86" s="1315"/>
      <c r="AB86" s="1315"/>
      <c r="AC86" s="866" t="s">
        <v>114</v>
      </c>
      <c r="AD86" s="1425"/>
      <c r="AE86" s="926">
        <f>T86/2+0.5</f>
        <v>10183442</v>
      </c>
      <c r="AF86" s="506">
        <v>41901</v>
      </c>
      <c r="AG86" s="507" t="s">
        <v>450</v>
      </c>
      <c r="AH86" s="878">
        <v>1088609.8999999999</v>
      </c>
      <c r="AI86" s="1542"/>
      <c r="AJ86" s="927"/>
      <c r="AK86" s="878"/>
      <c r="AL86" s="875"/>
      <c r="AM86" s="875"/>
      <c r="AN86" s="875"/>
      <c r="AO86" s="875"/>
      <c r="AP86" s="875"/>
      <c r="AQ86" s="875"/>
      <c r="AR86" s="875"/>
      <c r="AS86" s="875"/>
      <c r="AT86" s="875"/>
      <c r="AU86" s="875"/>
      <c r="AV86" s="875"/>
      <c r="AW86" s="878"/>
      <c r="AX86" s="875"/>
      <c r="AY86" s="875"/>
      <c r="AZ86" s="878"/>
      <c r="BA86" s="875"/>
    </row>
    <row r="87" spans="1:53" s="882" customFormat="1" ht="39" x14ac:dyDescent="0.25">
      <c r="A87" s="1425"/>
      <c r="B87" s="881" t="s">
        <v>182</v>
      </c>
      <c r="C87" s="866" t="s">
        <v>373</v>
      </c>
      <c r="D87" s="1425"/>
      <c r="E87" s="1425"/>
      <c r="F87" s="1481"/>
      <c r="G87" s="881" t="s">
        <v>187</v>
      </c>
      <c r="H87" s="507" t="s">
        <v>377</v>
      </c>
      <c r="I87" s="506">
        <v>41800</v>
      </c>
      <c r="J87" s="878">
        <v>21779999</v>
      </c>
      <c r="K87" s="1481"/>
      <c r="L87" s="1481"/>
      <c r="M87" s="507" t="s">
        <v>187</v>
      </c>
      <c r="N87" s="464">
        <v>39001</v>
      </c>
      <c r="O87" s="1481"/>
      <c r="P87" s="924">
        <v>21779999</v>
      </c>
      <c r="Q87" s="1481"/>
      <c r="R87" s="1481"/>
      <c r="S87" s="1481"/>
      <c r="T87" s="925">
        <v>21779999</v>
      </c>
      <c r="U87" s="879"/>
      <c r="V87" s="879"/>
      <c r="W87" s="879"/>
      <c r="X87" s="879"/>
      <c r="Y87" s="1541"/>
      <c r="Z87" s="1544"/>
      <c r="AA87" s="1315"/>
      <c r="AB87" s="1315"/>
      <c r="AC87" s="866" t="s">
        <v>114</v>
      </c>
      <c r="AD87" s="1425"/>
      <c r="AE87" s="926">
        <f>T87/2+0.5</f>
        <v>10890000</v>
      </c>
      <c r="AF87" s="506">
        <v>41901</v>
      </c>
      <c r="AG87" s="507" t="s">
        <v>451</v>
      </c>
      <c r="AH87" s="878">
        <v>10889999.5</v>
      </c>
      <c r="AI87" s="1542"/>
      <c r="AJ87" s="927"/>
      <c r="AK87" s="878"/>
      <c r="AL87" s="875"/>
      <c r="AM87" s="875"/>
      <c r="AN87" s="875"/>
      <c r="AO87" s="875"/>
      <c r="AP87" s="875"/>
      <c r="AQ87" s="875"/>
      <c r="AR87" s="875"/>
      <c r="AS87" s="875"/>
      <c r="AT87" s="875"/>
      <c r="AU87" s="875"/>
      <c r="AV87" s="875"/>
      <c r="AW87" s="878"/>
      <c r="AX87" s="875"/>
      <c r="AY87" s="875"/>
      <c r="AZ87" s="878"/>
      <c r="BA87" s="875"/>
    </row>
    <row r="88" spans="1:53" s="882" customFormat="1" ht="39" x14ac:dyDescent="0.25">
      <c r="A88" s="1426"/>
      <c r="B88" s="881" t="s">
        <v>449</v>
      </c>
      <c r="C88" s="866" t="s">
        <v>374</v>
      </c>
      <c r="D88" s="1426"/>
      <c r="E88" s="1426"/>
      <c r="F88" s="1473"/>
      <c r="G88" s="881" t="s">
        <v>380</v>
      </c>
      <c r="H88" s="507" t="s">
        <v>377</v>
      </c>
      <c r="I88" s="506">
        <v>41800</v>
      </c>
      <c r="J88" s="878">
        <v>21673473</v>
      </c>
      <c r="K88" s="1473"/>
      <c r="L88" s="1473"/>
      <c r="M88" s="507" t="s">
        <v>380</v>
      </c>
      <c r="N88" s="464">
        <v>39001</v>
      </c>
      <c r="O88" s="1473"/>
      <c r="P88" s="924">
        <v>21673473</v>
      </c>
      <c r="Q88" s="1473"/>
      <c r="R88" s="1473"/>
      <c r="S88" s="1473"/>
      <c r="T88" s="924">
        <v>21673473</v>
      </c>
      <c r="U88" s="879"/>
      <c r="V88" s="879"/>
      <c r="W88" s="879"/>
      <c r="X88" s="879"/>
      <c r="Y88" s="1540"/>
      <c r="Z88" s="1479"/>
      <c r="AA88" s="1315"/>
      <c r="AB88" s="1315"/>
      <c r="AC88" s="866" t="s">
        <v>114</v>
      </c>
      <c r="AD88" s="1426"/>
      <c r="AE88" s="929">
        <v>10836737</v>
      </c>
      <c r="AF88" s="930">
        <v>41976</v>
      </c>
      <c r="AG88" s="507" t="s">
        <v>1051</v>
      </c>
      <c r="AH88" s="878">
        <v>3933735.35</v>
      </c>
      <c r="AI88" s="1525"/>
      <c r="AJ88" s="927"/>
      <c r="AK88" s="878"/>
      <c r="AL88" s="875"/>
      <c r="AM88" s="875"/>
      <c r="AN88" s="875"/>
      <c r="AO88" s="875"/>
      <c r="AP88" s="875"/>
      <c r="AQ88" s="875"/>
      <c r="AR88" s="875"/>
      <c r="AS88" s="875"/>
      <c r="AT88" s="875"/>
      <c r="AU88" s="875"/>
      <c r="AV88" s="875"/>
      <c r="AW88" s="878"/>
      <c r="AX88" s="875"/>
      <c r="AY88" s="875"/>
      <c r="AZ88" s="878"/>
      <c r="BA88" s="875"/>
    </row>
    <row r="89" spans="1:53" s="882" customFormat="1" ht="4.5" customHeight="1" x14ac:dyDescent="0.25">
      <c r="A89" s="932"/>
      <c r="B89" s="933"/>
      <c r="C89" s="933"/>
      <c r="D89" s="932"/>
      <c r="E89" s="932"/>
      <c r="F89" s="932"/>
      <c r="G89" s="933"/>
      <c r="H89" s="934"/>
      <c r="I89" s="933"/>
      <c r="J89" s="935"/>
      <c r="K89" s="936"/>
      <c r="L89" s="934"/>
      <c r="M89" s="934"/>
      <c r="N89" s="934"/>
      <c r="O89" s="932"/>
      <c r="P89" s="935"/>
      <c r="Q89" s="932"/>
      <c r="R89" s="936"/>
      <c r="S89" s="932"/>
      <c r="T89" s="937"/>
      <c r="U89" s="938"/>
      <c r="V89" s="938"/>
      <c r="W89" s="938"/>
      <c r="X89" s="938"/>
      <c r="Y89" s="939"/>
      <c r="Z89" s="939"/>
      <c r="AA89" s="1315"/>
      <c r="AB89" s="1315"/>
      <c r="AC89" s="933"/>
      <c r="AD89" s="932"/>
      <c r="AE89" s="933"/>
      <c r="AF89" s="933"/>
      <c r="AG89" s="933"/>
      <c r="AH89" s="935"/>
      <c r="AI89" s="933"/>
      <c r="AJ89" s="933"/>
      <c r="AK89" s="935"/>
      <c r="AL89" s="933"/>
      <c r="AM89" s="933"/>
      <c r="AN89" s="933"/>
      <c r="AO89" s="933"/>
      <c r="AP89" s="933"/>
      <c r="AQ89" s="933"/>
      <c r="AR89" s="933"/>
      <c r="AS89" s="933"/>
      <c r="AT89" s="933"/>
      <c r="AU89" s="933"/>
      <c r="AV89" s="933"/>
      <c r="AW89" s="935"/>
      <c r="AX89" s="933"/>
      <c r="AY89" s="933"/>
      <c r="AZ89" s="935"/>
      <c r="BA89" s="933"/>
    </row>
    <row r="90" spans="1:53" s="882" customFormat="1" ht="68.25" hidden="1" customHeight="1" x14ac:dyDescent="0.25">
      <c r="A90" s="462" t="s">
        <v>1306</v>
      </c>
      <c r="B90" s="493" t="s">
        <v>356</v>
      </c>
      <c r="C90" s="866" t="s">
        <v>357</v>
      </c>
      <c r="D90" s="462" t="s">
        <v>358</v>
      </c>
      <c r="E90" s="462" t="s">
        <v>276</v>
      </c>
      <c r="F90" s="493" t="s">
        <v>205</v>
      </c>
      <c r="G90" s="881" t="s">
        <v>359</v>
      </c>
      <c r="H90" s="507" t="s">
        <v>360</v>
      </c>
      <c r="I90" s="907">
        <v>41752</v>
      </c>
      <c r="J90" s="878">
        <v>15000000</v>
      </c>
      <c r="K90" s="495">
        <v>41898</v>
      </c>
      <c r="L90" s="507" t="s">
        <v>441</v>
      </c>
      <c r="M90" s="507" t="s">
        <v>359</v>
      </c>
      <c r="N90" s="940" t="s">
        <v>361</v>
      </c>
      <c r="O90" s="495">
        <v>41898</v>
      </c>
      <c r="P90" s="878">
        <v>14999754.9</v>
      </c>
      <c r="Q90" s="495">
        <v>41904</v>
      </c>
      <c r="R90" s="495">
        <v>41904</v>
      </c>
      <c r="S90" s="493">
        <v>1</v>
      </c>
      <c r="T90" s="503">
        <v>14999754.9</v>
      </c>
      <c r="U90" s="879"/>
      <c r="V90" s="879"/>
      <c r="W90" s="879"/>
      <c r="X90" s="879"/>
      <c r="Y90" s="582"/>
      <c r="Z90" s="582"/>
      <c r="AA90" s="1315">
        <v>41934</v>
      </c>
      <c r="AB90" s="1315">
        <v>41956</v>
      </c>
      <c r="AC90" s="866" t="s">
        <v>362</v>
      </c>
      <c r="AD90" s="462" t="s">
        <v>181</v>
      </c>
      <c r="AE90" s="875"/>
      <c r="AF90" s="875"/>
      <c r="AG90" s="875"/>
      <c r="AH90" s="878"/>
      <c r="AI90" s="875"/>
      <c r="AJ90" s="875"/>
      <c r="AK90" s="878"/>
      <c r="AL90" s="875"/>
      <c r="AM90" s="875"/>
      <c r="AN90" s="875"/>
      <c r="AO90" s="875"/>
      <c r="AP90" s="875"/>
      <c r="AQ90" s="875"/>
      <c r="AR90" s="875"/>
      <c r="AS90" s="875"/>
      <c r="AT90" s="875"/>
      <c r="AU90" s="875"/>
      <c r="AV90" s="875"/>
      <c r="AW90" s="878">
        <v>14999754.9</v>
      </c>
      <c r="AX90" s="506">
        <v>41967</v>
      </c>
      <c r="AY90" s="507" t="s">
        <v>1056</v>
      </c>
      <c r="AZ90" s="878"/>
      <c r="BA90" s="875"/>
    </row>
    <row r="91" spans="1:53" s="882" customFormat="1" ht="9.75" hidden="1" customHeight="1" x14ac:dyDescent="0.15">
      <c r="A91" s="941"/>
      <c r="B91" s="942"/>
      <c r="C91" s="942"/>
      <c r="D91" s="941"/>
      <c r="E91" s="941"/>
      <c r="F91" s="941"/>
      <c r="G91" s="942"/>
      <c r="H91" s="943"/>
      <c r="I91" s="942"/>
      <c r="J91" s="944"/>
      <c r="K91" s="945"/>
      <c r="L91" s="946"/>
      <c r="M91" s="943"/>
      <c r="N91" s="943"/>
      <c r="O91" s="941"/>
      <c r="P91" s="944"/>
      <c r="Q91" s="941"/>
      <c r="R91" s="945"/>
      <c r="S91" s="941"/>
      <c r="T91" s="947"/>
      <c r="U91" s="948"/>
      <c r="V91" s="948"/>
      <c r="W91" s="948"/>
      <c r="X91" s="948"/>
      <c r="Y91" s="949"/>
      <c r="Z91" s="949"/>
      <c r="AA91" s="1315"/>
      <c r="AB91" s="1315"/>
      <c r="AC91" s="942"/>
      <c r="AD91" s="941"/>
      <c r="AE91" s="942"/>
      <c r="AF91" s="942"/>
      <c r="AG91" s="942"/>
      <c r="AH91" s="944"/>
      <c r="AI91" s="942"/>
      <c r="AJ91" s="942"/>
      <c r="AK91" s="944"/>
      <c r="AL91" s="942"/>
      <c r="AM91" s="942"/>
      <c r="AN91" s="942"/>
      <c r="AO91" s="942"/>
      <c r="AP91" s="942"/>
      <c r="AQ91" s="942"/>
      <c r="AR91" s="942"/>
      <c r="AS91" s="942"/>
      <c r="AT91" s="942"/>
      <c r="AU91" s="942"/>
      <c r="AV91" s="942"/>
      <c r="AW91" s="944"/>
      <c r="AX91" s="942"/>
      <c r="AY91" s="942"/>
      <c r="AZ91" s="944"/>
      <c r="BA91" s="942"/>
    </row>
    <row r="92" spans="1:53" s="882" customFormat="1" ht="68.25" hidden="1" customHeight="1" x14ac:dyDescent="0.25">
      <c r="A92" s="462" t="s">
        <v>1307</v>
      </c>
      <c r="B92" s="493" t="s">
        <v>356</v>
      </c>
      <c r="C92" s="866" t="s">
        <v>363</v>
      </c>
      <c r="D92" s="462" t="s">
        <v>364</v>
      </c>
      <c r="E92" s="462" t="s">
        <v>276</v>
      </c>
      <c r="F92" s="493" t="s">
        <v>205</v>
      </c>
      <c r="G92" s="881" t="s">
        <v>365</v>
      </c>
      <c r="H92" s="507" t="s">
        <v>366</v>
      </c>
      <c r="I92" s="907">
        <v>41822</v>
      </c>
      <c r="J92" s="878">
        <v>17000000</v>
      </c>
      <c r="K92" s="495">
        <v>41898</v>
      </c>
      <c r="L92" s="507" t="s">
        <v>442</v>
      </c>
      <c r="M92" s="507" t="s">
        <v>365</v>
      </c>
      <c r="N92" s="940" t="s">
        <v>367</v>
      </c>
      <c r="O92" s="495">
        <v>41898</v>
      </c>
      <c r="P92" s="878">
        <v>17000000</v>
      </c>
      <c r="Q92" s="495">
        <v>41898</v>
      </c>
      <c r="R92" s="495">
        <v>41898</v>
      </c>
      <c r="S92" s="493">
        <v>1</v>
      </c>
      <c r="T92" s="503">
        <v>17000000</v>
      </c>
      <c r="U92" s="879"/>
      <c r="V92" s="879"/>
      <c r="W92" s="879"/>
      <c r="X92" s="879"/>
      <c r="Y92" s="582"/>
      <c r="Z92" s="582"/>
      <c r="AA92" s="1315">
        <v>41928</v>
      </c>
      <c r="AB92" s="1315">
        <v>41956</v>
      </c>
      <c r="AC92" s="866" t="s">
        <v>443</v>
      </c>
      <c r="AD92" s="462" t="s">
        <v>181</v>
      </c>
      <c r="AE92" s="875"/>
      <c r="AF92" s="875"/>
      <c r="AG92" s="875"/>
      <c r="AH92" s="878"/>
      <c r="AI92" s="875"/>
      <c r="AJ92" s="875"/>
      <c r="AK92" s="878"/>
      <c r="AL92" s="875"/>
      <c r="AM92" s="875"/>
      <c r="AN92" s="875"/>
      <c r="AO92" s="875"/>
      <c r="AP92" s="875"/>
      <c r="AQ92" s="875"/>
      <c r="AR92" s="875"/>
      <c r="AS92" s="875"/>
      <c r="AT92" s="875"/>
      <c r="AU92" s="875"/>
      <c r="AV92" s="875"/>
      <c r="AW92" s="878">
        <v>17000000</v>
      </c>
      <c r="AX92" s="927"/>
      <c r="AY92" s="927"/>
      <c r="AZ92" s="878"/>
      <c r="BA92" s="875"/>
    </row>
    <row r="93" spans="1:53" s="882" customFormat="1" ht="9.75" hidden="1" customHeight="1" x14ac:dyDescent="0.25">
      <c r="A93" s="950"/>
      <c r="B93" s="951"/>
      <c r="C93" s="951"/>
      <c r="D93" s="950"/>
      <c r="E93" s="950"/>
      <c r="F93" s="950"/>
      <c r="G93" s="951"/>
      <c r="H93" s="952"/>
      <c r="I93" s="951"/>
      <c r="J93" s="953"/>
      <c r="K93" s="954"/>
      <c r="L93" s="952"/>
      <c r="M93" s="952"/>
      <c r="N93" s="952"/>
      <c r="O93" s="950"/>
      <c r="P93" s="953"/>
      <c r="Q93" s="950"/>
      <c r="R93" s="954"/>
      <c r="S93" s="950"/>
      <c r="T93" s="955"/>
      <c r="U93" s="956"/>
      <c r="V93" s="956"/>
      <c r="W93" s="956"/>
      <c r="X93" s="956"/>
      <c r="Y93" s="957"/>
      <c r="Z93" s="957"/>
      <c r="AA93" s="1315"/>
      <c r="AB93" s="1315"/>
      <c r="AC93" s="951"/>
      <c r="AD93" s="950"/>
      <c r="AE93" s="951"/>
      <c r="AF93" s="951"/>
      <c r="AG93" s="951"/>
      <c r="AH93" s="953"/>
      <c r="AI93" s="951"/>
      <c r="AJ93" s="951"/>
      <c r="AK93" s="953"/>
      <c r="AL93" s="951"/>
      <c r="AM93" s="951"/>
      <c r="AN93" s="951"/>
      <c r="AO93" s="951"/>
      <c r="AP93" s="951"/>
      <c r="AQ93" s="951"/>
      <c r="AR93" s="951"/>
      <c r="AS93" s="951"/>
      <c r="AT93" s="951"/>
      <c r="AU93" s="951"/>
      <c r="AV93" s="951"/>
      <c r="AW93" s="953"/>
      <c r="AX93" s="951"/>
      <c r="AY93" s="951"/>
      <c r="AZ93" s="953"/>
      <c r="BA93" s="951"/>
    </row>
    <row r="94" spans="1:53" s="882" customFormat="1" ht="58.5" hidden="1" customHeight="1" x14ac:dyDescent="0.25">
      <c r="A94" s="462" t="s">
        <v>1308</v>
      </c>
      <c r="B94" s="462" t="s">
        <v>1238</v>
      </c>
      <c r="C94" s="866" t="s">
        <v>316</v>
      </c>
      <c r="D94" s="462" t="s">
        <v>317</v>
      </c>
      <c r="E94" s="462" t="s">
        <v>318</v>
      </c>
      <c r="F94" s="493">
        <v>18126628</v>
      </c>
      <c r="G94" s="881" t="s">
        <v>319</v>
      </c>
      <c r="H94" s="507" t="s">
        <v>320</v>
      </c>
      <c r="I94" s="907">
        <v>41767</v>
      </c>
      <c r="J94" s="878">
        <v>130000000</v>
      </c>
      <c r="K94" s="495">
        <v>41898</v>
      </c>
      <c r="L94" s="507" t="s">
        <v>446</v>
      </c>
      <c r="M94" s="507" t="s">
        <v>321</v>
      </c>
      <c r="N94" s="940" t="s">
        <v>52</v>
      </c>
      <c r="O94" s="495">
        <v>41898</v>
      </c>
      <c r="P94" s="878">
        <v>129732332</v>
      </c>
      <c r="Q94" s="495">
        <v>41906</v>
      </c>
      <c r="R94" s="495">
        <v>41906</v>
      </c>
      <c r="S94" s="493">
        <v>3</v>
      </c>
      <c r="T94" s="503">
        <v>129732332</v>
      </c>
      <c r="U94" s="879"/>
      <c r="V94" s="879"/>
      <c r="W94" s="879"/>
      <c r="X94" s="879"/>
      <c r="Y94" s="582"/>
      <c r="Z94" s="582"/>
      <c r="AA94" s="1315">
        <v>41982</v>
      </c>
      <c r="AB94" s="1315">
        <v>41990</v>
      </c>
      <c r="AC94" s="866" t="s">
        <v>322</v>
      </c>
      <c r="AD94" s="462" t="s">
        <v>181</v>
      </c>
      <c r="AE94" s="875"/>
      <c r="AF94" s="875"/>
      <c r="AG94" s="875"/>
      <c r="AH94" s="878">
        <v>65150575</v>
      </c>
      <c r="AI94" s="506">
        <v>41934</v>
      </c>
      <c r="AJ94" s="507" t="s">
        <v>536</v>
      </c>
      <c r="AK94" s="878"/>
      <c r="AL94" s="875"/>
      <c r="AM94" s="875"/>
      <c r="AN94" s="875"/>
      <c r="AO94" s="875"/>
      <c r="AP94" s="875"/>
      <c r="AQ94" s="875"/>
      <c r="AR94" s="875"/>
      <c r="AS94" s="875"/>
      <c r="AT94" s="958"/>
      <c r="AU94" s="875"/>
      <c r="AV94" s="875"/>
      <c r="AW94" s="878">
        <v>64581757</v>
      </c>
      <c r="AX94" s="506">
        <v>41992</v>
      </c>
      <c r="AY94" s="507" t="s">
        <v>445</v>
      </c>
      <c r="AZ94" s="908"/>
      <c r="BA94" s="875"/>
    </row>
    <row r="95" spans="1:53" s="882" customFormat="1" ht="9.75" hidden="1" customHeight="1" x14ac:dyDescent="0.25">
      <c r="A95" s="959"/>
      <c r="B95" s="960"/>
      <c r="C95" s="961"/>
      <c r="D95" s="959"/>
      <c r="E95" s="959"/>
      <c r="F95" s="960"/>
      <c r="G95" s="962"/>
      <c r="H95" s="963"/>
      <c r="I95" s="964"/>
      <c r="J95" s="910"/>
      <c r="K95" s="960"/>
      <c r="L95" s="764"/>
      <c r="M95" s="963"/>
      <c r="N95" s="965"/>
      <c r="O95" s="960"/>
      <c r="P95" s="909"/>
      <c r="Q95" s="960"/>
      <c r="R95" s="960"/>
      <c r="S95" s="960"/>
      <c r="T95" s="966"/>
      <c r="U95" s="911"/>
      <c r="V95" s="911"/>
      <c r="W95" s="911"/>
      <c r="X95" s="911"/>
      <c r="Y95" s="912"/>
      <c r="Z95" s="912"/>
      <c r="AA95" s="1315"/>
      <c r="AB95" s="1315"/>
      <c r="AC95" s="961"/>
      <c r="AD95" s="960"/>
      <c r="AE95" s="909"/>
      <c r="AF95" s="909"/>
      <c r="AG95" s="909"/>
      <c r="AH95" s="910"/>
      <c r="AI95" s="909"/>
      <c r="AJ95" s="909"/>
      <c r="AK95" s="910"/>
      <c r="AL95" s="909"/>
      <c r="AM95" s="909"/>
      <c r="AN95" s="909"/>
      <c r="AO95" s="909"/>
      <c r="AP95" s="909"/>
      <c r="AQ95" s="909"/>
      <c r="AR95" s="909"/>
      <c r="AS95" s="909"/>
      <c r="AT95" s="909"/>
      <c r="AU95" s="909"/>
      <c r="AV95" s="909"/>
      <c r="AW95" s="910"/>
      <c r="AX95" s="909"/>
      <c r="AY95" s="909"/>
      <c r="AZ95" s="910"/>
      <c r="BA95" s="909"/>
    </row>
    <row r="96" spans="1:53" s="882" customFormat="1" ht="78" hidden="1" customHeight="1" x14ac:dyDescent="0.25">
      <c r="A96" s="462" t="s">
        <v>1309</v>
      </c>
      <c r="B96" s="493" t="s">
        <v>382</v>
      </c>
      <c r="C96" s="866" t="s">
        <v>383</v>
      </c>
      <c r="D96" s="462" t="s">
        <v>384</v>
      </c>
      <c r="E96" s="462" t="s">
        <v>385</v>
      </c>
      <c r="F96" s="493" t="s">
        <v>102</v>
      </c>
      <c r="G96" s="881" t="s">
        <v>50</v>
      </c>
      <c r="H96" s="507" t="s">
        <v>386</v>
      </c>
      <c r="I96" s="907">
        <v>41814</v>
      </c>
      <c r="J96" s="878">
        <v>17200000</v>
      </c>
      <c r="K96" s="495">
        <v>41900</v>
      </c>
      <c r="L96" s="507" t="s">
        <v>440</v>
      </c>
      <c r="M96" s="507" t="s">
        <v>50</v>
      </c>
      <c r="N96" s="940" t="s">
        <v>52</v>
      </c>
      <c r="O96" s="495">
        <v>41900</v>
      </c>
      <c r="P96" s="878">
        <v>17198814.870000001</v>
      </c>
      <c r="Q96" s="495">
        <v>41904</v>
      </c>
      <c r="R96" s="495">
        <v>41904</v>
      </c>
      <c r="S96" s="493">
        <v>1</v>
      </c>
      <c r="T96" s="503">
        <v>17198814.870000001</v>
      </c>
      <c r="U96" s="879"/>
      <c r="V96" s="879"/>
      <c r="W96" s="879"/>
      <c r="X96" s="879"/>
      <c r="Y96" s="582"/>
      <c r="Z96" s="582"/>
      <c r="AA96" s="1315">
        <v>41921</v>
      </c>
      <c r="AB96" s="1315">
        <v>41934</v>
      </c>
      <c r="AC96" s="866" t="s">
        <v>387</v>
      </c>
      <c r="AD96" s="462" t="s">
        <v>181</v>
      </c>
      <c r="AE96" s="875"/>
      <c r="AF96" s="875"/>
      <c r="AG96" s="875"/>
      <c r="AH96" s="878"/>
      <c r="AI96" s="875"/>
      <c r="AJ96" s="875"/>
      <c r="AK96" s="878"/>
      <c r="AL96" s="875"/>
      <c r="AM96" s="875"/>
      <c r="AN96" s="875"/>
      <c r="AO96" s="875"/>
      <c r="AP96" s="875"/>
      <c r="AQ96" s="875"/>
      <c r="AR96" s="875"/>
      <c r="AS96" s="875"/>
      <c r="AT96" s="875"/>
      <c r="AU96" s="875"/>
      <c r="AV96" s="875"/>
      <c r="AW96" s="878">
        <v>17198814.870000001</v>
      </c>
      <c r="AX96" s="506">
        <v>41942</v>
      </c>
      <c r="AY96" s="507" t="s">
        <v>544</v>
      </c>
      <c r="AZ96" s="878"/>
      <c r="BA96" s="875"/>
    </row>
    <row r="97" spans="1:53" s="882" customFormat="1" ht="9.75" hidden="1" customHeight="1" x14ac:dyDescent="0.25">
      <c r="A97" s="504"/>
      <c r="B97" s="967"/>
      <c r="C97" s="928"/>
      <c r="D97" s="504"/>
      <c r="E97" s="504"/>
      <c r="F97" s="967"/>
      <c r="G97" s="968"/>
      <c r="H97" s="969"/>
      <c r="I97" s="970"/>
      <c r="J97" s="971"/>
      <c r="K97" s="967"/>
      <c r="L97" s="861"/>
      <c r="M97" s="969"/>
      <c r="N97" s="972"/>
      <c r="O97" s="967"/>
      <c r="P97" s="971"/>
      <c r="Q97" s="967"/>
      <c r="R97" s="967"/>
      <c r="S97" s="967"/>
      <c r="T97" s="973"/>
      <c r="U97" s="974"/>
      <c r="V97" s="974"/>
      <c r="W97" s="974"/>
      <c r="X97" s="974"/>
      <c r="Y97" s="975"/>
      <c r="Z97" s="975"/>
      <c r="AA97" s="1315"/>
      <c r="AB97" s="1315"/>
      <c r="AC97" s="928"/>
      <c r="AD97" s="967"/>
      <c r="AE97" s="927"/>
      <c r="AF97" s="927"/>
      <c r="AG97" s="927"/>
      <c r="AH97" s="971"/>
      <c r="AI97" s="927"/>
      <c r="AJ97" s="927"/>
      <c r="AK97" s="971"/>
      <c r="AL97" s="927"/>
      <c r="AM97" s="927"/>
      <c r="AN97" s="927"/>
      <c r="AO97" s="927"/>
      <c r="AP97" s="927"/>
      <c r="AQ97" s="927"/>
      <c r="AR97" s="927"/>
      <c r="AS97" s="927"/>
      <c r="AT97" s="927"/>
      <c r="AU97" s="927"/>
      <c r="AV97" s="927"/>
      <c r="AW97" s="971"/>
      <c r="AX97" s="927"/>
      <c r="AY97" s="927"/>
      <c r="AZ97" s="971"/>
      <c r="BA97" s="927"/>
    </row>
    <row r="98" spans="1:53" s="882" customFormat="1" ht="39" hidden="1" customHeight="1" x14ac:dyDescent="0.25">
      <c r="A98" s="1424" t="s">
        <v>1310</v>
      </c>
      <c r="B98" s="508" t="s">
        <v>303</v>
      </c>
      <c r="C98" s="866" t="s">
        <v>308</v>
      </c>
      <c r="D98" s="1424" t="s">
        <v>304</v>
      </c>
      <c r="E98" s="1424" t="s">
        <v>305</v>
      </c>
      <c r="F98" s="1472" t="s">
        <v>306</v>
      </c>
      <c r="G98" s="881" t="s">
        <v>309</v>
      </c>
      <c r="H98" s="507" t="s">
        <v>311</v>
      </c>
      <c r="I98" s="907">
        <v>41787</v>
      </c>
      <c r="J98" s="878">
        <v>61000000</v>
      </c>
      <c r="K98" s="1482">
        <v>41901</v>
      </c>
      <c r="L98" s="507" t="s">
        <v>444</v>
      </c>
      <c r="M98" s="507" t="s">
        <v>309</v>
      </c>
      <c r="N98" s="940" t="s">
        <v>313</v>
      </c>
      <c r="O98" s="1482">
        <v>41901</v>
      </c>
      <c r="P98" s="878">
        <v>60907922</v>
      </c>
      <c r="Q98" s="1482">
        <v>41906</v>
      </c>
      <c r="R98" s="1482">
        <v>41906</v>
      </c>
      <c r="S98" s="1472">
        <v>3</v>
      </c>
      <c r="T98" s="1498">
        <v>120392486</v>
      </c>
      <c r="U98" s="879"/>
      <c r="V98" s="879"/>
      <c r="W98" s="879"/>
      <c r="X98" s="879"/>
      <c r="Y98" s="1539"/>
      <c r="Z98" s="1325"/>
      <c r="AA98" s="1315">
        <v>41954</v>
      </c>
      <c r="AB98" s="1315">
        <v>41976</v>
      </c>
      <c r="AC98" s="866" t="s">
        <v>314</v>
      </c>
      <c r="AD98" s="1421" t="s">
        <v>270</v>
      </c>
      <c r="AE98" s="875"/>
      <c r="AF98" s="875"/>
      <c r="AG98" s="875"/>
      <c r="AH98" s="878">
        <v>36492335</v>
      </c>
      <c r="AI98" s="558">
        <v>41934</v>
      </c>
      <c r="AJ98" s="507" t="s">
        <v>537</v>
      </c>
      <c r="AK98" s="878"/>
      <c r="AL98" s="1472"/>
      <c r="AM98" s="875"/>
      <c r="AN98" s="875"/>
      <c r="AO98" s="875"/>
      <c r="AP98" s="875"/>
      <c r="AQ98" s="875"/>
      <c r="AR98" s="875"/>
      <c r="AS98" s="875"/>
      <c r="AT98" s="875"/>
      <c r="AU98" s="875"/>
      <c r="AV98" s="875"/>
      <c r="AW98" s="878">
        <v>24415587</v>
      </c>
      <c r="AX98" s="1513">
        <v>41992</v>
      </c>
      <c r="AY98" s="507" t="s">
        <v>1239</v>
      </c>
      <c r="AZ98" s="908"/>
      <c r="BA98" s="875"/>
    </row>
    <row r="99" spans="1:53" s="882" customFormat="1" ht="58.5" hidden="1" customHeight="1" x14ac:dyDescent="0.25">
      <c r="A99" s="1426"/>
      <c r="B99" s="623"/>
      <c r="C99" s="866" t="s">
        <v>307</v>
      </c>
      <c r="D99" s="1426"/>
      <c r="E99" s="1426"/>
      <c r="F99" s="1473"/>
      <c r="G99" s="881" t="s">
        <v>310</v>
      </c>
      <c r="H99" s="507" t="s">
        <v>312</v>
      </c>
      <c r="I99" s="907">
        <v>41752</v>
      </c>
      <c r="J99" s="878">
        <v>60000000</v>
      </c>
      <c r="K99" s="1473"/>
      <c r="L99" s="507" t="s">
        <v>445</v>
      </c>
      <c r="M99" s="507" t="s">
        <v>310</v>
      </c>
      <c r="N99" s="940" t="s">
        <v>52</v>
      </c>
      <c r="O99" s="1473"/>
      <c r="P99" s="878">
        <v>59484564</v>
      </c>
      <c r="Q99" s="1473"/>
      <c r="R99" s="1473"/>
      <c r="S99" s="1473"/>
      <c r="T99" s="1499"/>
      <c r="U99" s="879"/>
      <c r="V99" s="879"/>
      <c r="W99" s="879"/>
      <c r="X99" s="879"/>
      <c r="Y99" s="1540"/>
      <c r="Z99" s="1326"/>
      <c r="AA99" s="1315"/>
      <c r="AB99" s="1315"/>
      <c r="AC99" s="866" t="s">
        <v>315</v>
      </c>
      <c r="AD99" s="1423"/>
      <c r="AE99" s="875"/>
      <c r="AF99" s="875"/>
      <c r="AG99" s="875"/>
      <c r="AH99" s="878">
        <v>30108880</v>
      </c>
      <c r="AI99" s="558">
        <v>41934</v>
      </c>
      <c r="AJ99" s="507" t="s">
        <v>538</v>
      </c>
      <c r="AK99" s="878"/>
      <c r="AL99" s="1473"/>
      <c r="AM99" s="875"/>
      <c r="AN99" s="875"/>
      <c r="AO99" s="875"/>
      <c r="AP99" s="875"/>
      <c r="AQ99" s="875"/>
      <c r="AR99" s="875"/>
      <c r="AS99" s="875"/>
      <c r="AT99" s="875"/>
      <c r="AU99" s="875"/>
      <c r="AV99" s="875"/>
      <c r="AW99" s="878">
        <v>29375684</v>
      </c>
      <c r="AX99" s="1499"/>
      <c r="AY99" s="507" t="s">
        <v>1240</v>
      </c>
      <c r="AZ99" s="908"/>
      <c r="BA99" s="875"/>
    </row>
    <row r="100" spans="1:53" s="882" customFormat="1" ht="9.75" hidden="1" customHeight="1" x14ac:dyDescent="0.25">
      <c r="A100" s="473"/>
      <c r="B100" s="474"/>
      <c r="C100" s="976"/>
      <c r="D100" s="473"/>
      <c r="E100" s="473"/>
      <c r="F100" s="474"/>
      <c r="G100" s="977"/>
      <c r="H100" s="490"/>
      <c r="I100" s="978"/>
      <c r="J100" s="979"/>
      <c r="K100" s="474"/>
      <c r="L100" s="980"/>
      <c r="M100" s="490"/>
      <c r="N100" s="981"/>
      <c r="O100" s="474"/>
      <c r="P100" s="979"/>
      <c r="Q100" s="474"/>
      <c r="R100" s="474"/>
      <c r="S100" s="474"/>
      <c r="T100" s="487"/>
      <c r="U100" s="982"/>
      <c r="V100" s="982"/>
      <c r="W100" s="982"/>
      <c r="X100" s="982"/>
      <c r="Y100" s="983"/>
      <c r="Z100" s="983"/>
      <c r="AA100" s="1315"/>
      <c r="AB100" s="1315"/>
      <c r="AC100" s="976"/>
      <c r="AD100" s="474"/>
      <c r="AE100" s="984"/>
      <c r="AF100" s="984"/>
      <c r="AG100" s="984"/>
      <c r="AH100" s="979"/>
      <c r="AI100" s="984"/>
      <c r="AJ100" s="984"/>
      <c r="AK100" s="979"/>
      <c r="AL100" s="984"/>
      <c r="AM100" s="984"/>
      <c r="AN100" s="984"/>
      <c r="AO100" s="984"/>
      <c r="AP100" s="984"/>
      <c r="AQ100" s="984"/>
      <c r="AR100" s="984"/>
      <c r="AS100" s="984"/>
      <c r="AT100" s="984"/>
      <c r="AU100" s="984"/>
      <c r="AV100" s="984"/>
      <c r="AW100" s="979"/>
      <c r="AX100" s="984"/>
      <c r="AY100" s="984"/>
      <c r="AZ100" s="979"/>
      <c r="BA100" s="984"/>
    </row>
    <row r="101" spans="1:53" s="882" customFormat="1" ht="68.25" hidden="1" customHeight="1" x14ac:dyDescent="0.25">
      <c r="A101" s="462" t="s">
        <v>1311</v>
      </c>
      <c r="B101" s="493" t="s">
        <v>388</v>
      </c>
      <c r="C101" s="866" t="s">
        <v>389</v>
      </c>
      <c r="D101" s="462" t="s">
        <v>390</v>
      </c>
      <c r="E101" s="462" t="s">
        <v>276</v>
      </c>
      <c r="F101" s="493" t="s">
        <v>205</v>
      </c>
      <c r="G101" s="881" t="s">
        <v>391</v>
      </c>
      <c r="H101" s="507" t="s">
        <v>392</v>
      </c>
      <c r="I101" s="907">
        <v>41752</v>
      </c>
      <c r="J101" s="878">
        <v>17000000</v>
      </c>
      <c r="K101" s="495">
        <v>41904</v>
      </c>
      <c r="L101" s="507" t="s">
        <v>454</v>
      </c>
      <c r="M101" s="507" t="s">
        <v>391</v>
      </c>
      <c r="N101" s="940" t="s">
        <v>52</v>
      </c>
      <c r="O101" s="495">
        <v>41904</v>
      </c>
      <c r="P101" s="878">
        <v>17000000</v>
      </c>
      <c r="Q101" s="495">
        <v>41905</v>
      </c>
      <c r="R101" s="495">
        <v>41905</v>
      </c>
      <c r="S101" s="493">
        <v>1</v>
      </c>
      <c r="T101" s="503">
        <v>17000000</v>
      </c>
      <c r="U101" s="879"/>
      <c r="V101" s="879"/>
      <c r="W101" s="879"/>
      <c r="X101" s="879"/>
      <c r="Y101" s="582"/>
      <c r="Z101" s="582"/>
      <c r="AA101" s="1315">
        <v>41935</v>
      </c>
      <c r="AB101" s="1315">
        <v>41995</v>
      </c>
      <c r="AC101" s="866" t="s">
        <v>387</v>
      </c>
      <c r="AD101" s="462" t="s">
        <v>181</v>
      </c>
      <c r="AE101" s="875"/>
      <c r="AF101" s="875"/>
      <c r="AG101" s="875"/>
      <c r="AH101" s="878"/>
      <c r="AI101" s="875"/>
      <c r="AJ101" s="875"/>
      <c r="AK101" s="878"/>
      <c r="AL101" s="875"/>
      <c r="AM101" s="875"/>
      <c r="AN101" s="875"/>
      <c r="AO101" s="875"/>
      <c r="AP101" s="875"/>
      <c r="AQ101" s="875"/>
      <c r="AR101" s="875"/>
      <c r="AS101" s="875"/>
      <c r="AT101" s="875"/>
      <c r="AU101" s="875"/>
      <c r="AV101" s="875"/>
      <c r="AW101" s="878">
        <v>17000000</v>
      </c>
      <c r="AX101" s="506">
        <v>41999</v>
      </c>
      <c r="AY101" s="507" t="s">
        <v>1059</v>
      </c>
      <c r="AZ101" s="878"/>
      <c r="BA101" s="875"/>
    </row>
    <row r="102" spans="1:53" s="882" customFormat="1" ht="9.75" hidden="1" customHeight="1" x14ac:dyDescent="0.25">
      <c r="A102" s="985"/>
      <c r="B102" s="986"/>
      <c r="C102" s="987"/>
      <c r="D102" s="985"/>
      <c r="E102" s="985"/>
      <c r="F102" s="986"/>
      <c r="G102" s="988"/>
      <c r="H102" s="680"/>
      <c r="I102" s="989"/>
      <c r="J102" s="990"/>
      <c r="K102" s="986"/>
      <c r="L102" s="679"/>
      <c r="M102" s="680"/>
      <c r="N102" s="991"/>
      <c r="O102" s="986"/>
      <c r="P102" s="990"/>
      <c r="Q102" s="986"/>
      <c r="R102" s="986"/>
      <c r="S102" s="986"/>
      <c r="T102" s="992"/>
      <c r="U102" s="993"/>
      <c r="V102" s="993"/>
      <c r="W102" s="993"/>
      <c r="X102" s="993"/>
      <c r="Y102" s="994"/>
      <c r="Z102" s="994"/>
      <c r="AA102" s="1315"/>
      <c r="AB102" s="1315"/>
      <c r="AC102" s="987"/>
      <c r="AD102" s="986"/>
      <c r="AE102" s="995"/>
      <c r="AF102" s="995"/>
      <c r="AG102" s="995"/>
      <c r="AH102" s="990"/>
      <c r="AI102" s="995"/>
      <c r="AJ102" s="995"/>
      <c r="AK102" s="990"/>
      <c r="AL102" s="995"/>
      <c r="AM102" s="995"/>
      <c r="AN102" s="995"/>
      <c r="AO102" s="995"/>
      <c r="AP102" s="995"/>
      <c r="AQ102" s="995"/>
      <c r="AR102" s="995"/>
      <c r="AS102" s="995"/>
      <c r="AT102" s="995"/>
      <c r="AU102" s="995"/>
      <c r="AV102" s="995"/>
      <c r="AW102" s="990"/>
      <c r="AX102" s="995"/>
      <c r="AY102" s="995"/>
      <c r="AZ102" s="990"/>
      <c r="BA102" s="995"/>
    </row>
    <row r="103" spans="1:53" s="882" customFormat="1" ht="48.75" x14ac:dyDescent="0.25">
      <c r="A103" s="462" t="s">
        <v>1312</v>
      </c>
      <c r="B103" s="493" t="s">
        <v>447</v>
      </c>
      <c r="C103" s="866" t="s">
        <v>461</v>
      </c>
      <c r="D103" s="462" t="s">
        <v>462</v>
      </c>
      <c r="E103" s="462" t="s">
        <v>463</v>
      </c>
      <c r="F103" s="493" t="s">
        <v>464</v>
      </c>
      <c r="G103" s="881" t="s">
        <v>376</v>
      </c>
      <c r="H103" s="507" t="s">
        <v>465</v>
      </c>
      <c r="I103" s="907">
        <v>41800</v>
      </c>
      <c r="J103" s="878">
        <v>383440450</v>
      </c>
      <c r="K103" s="495">
        <v>41905</v>
      </c>
      <c r="L103" s="507" t="s">
        <v>466</v>
      </c>
      <c r="M103" s="507" t="s">
        <v>376</v>
      </c>
      <c r="N103" s="940" t="s">
        <v>113</v>
      </c>
      <c r="O103" s="495">
        <v>41905</v>
      </c>
      <c r="P103" s="878">
        <v>383430028</v>
      </c>
      <c r="Q103" s="495">
        <v>41907</v>
      </c>
      <c r="R103" s="495">
        <v>41907</v>
      </c>
      <c r="S103" s="493">
        <v>3</v>
      </c>
      <c r="T103" s="503">
        <v>383430028</v>
      </c>
      <c r="U103" s="879"/>
      <c r="V103" s="879"/>
      <c r="W103" s="879"/>
      <c r="X103" s="879"/>
      <c r="Y103" s="582"/>
      <c r="Z103" s="1329" t="s">
        <v>1521</v>
      </c>
      <c r="AA103" s="1332"/>
      <c r="AB103" s="1315"/>
      <c r="AC103" s="866" t="s">
        <v>467</v>
      </c>
      <c r="AD103" s="462" t="s">
        <v>468</v>
      </c>
      <c r="AE103" s="875"/>
      <c r="AF103" s="875"/>
      <c r="AG103" s="875"/>
      <c r="AH103" s="878">
        <v>191715014</v>
      </c>
      <c r="AI103" s="927"/>
      <c r="AJ103" s="927"/>
      <c r="AK103" s="878"/>
      <c r="AL103" s="875"/>
      <c r="AM103" s="875"/>
      <c r="AN103" s="875"/>
      <c r="AO103" s="875"/>
      <c r="AP103" s="875"/>
      <c r="AQ103" s="875"/>
      <c r="AR103" s="875"/>
      <c r="AS103" s="875"/>
      <c r="AT103" s="875"/>
      <c r="AU103" s="875"/>
      <c r="AV103" s="875"/>
      <c r="AW103" s="878"/>
      <c r="AX103" s="875"/>
      <c r="AY103" s="875"/>
      <c r="AZ103" s="878"/>
      <c r="BA103" s="875"/>
    </row>
    <row r="104" spans="1:53" s="882" customFormat="1" ht="4.5" customHeight="1" x14ac:dyDescent="0.25">
      <c r="A104" s="996"/>
      <c r="B104" s="997"/>
      <c r="C104" s="998"/>
      <c r="D104" s="996"/>
      <c r="E104" s="996"/>
      <c r="F104" s="997"/>
      <c r="G104" s="999"/>
      <c r="H104" s="1000"/>
      <c r="I104" s="1001"/>
      <c r="J104" s="1002"/>
      <c r="K104" s="997"/>
      <c r="L104" s="1003"/>
      <c r="M104" s="1000"/>
      <c r="N104" s="1004"/>
      <c r="O104" s="997"/>
      <c r="P104" s="1002"/>
      <c r="Q104" s="997"/>
      <c r="R104" s="997"/>
      <c r="S104" s="997"/>
      <c r="T104" s="1005"/>
      <c r="U104" s="1006"/>
      <c r="V104" s="1006"/>
      <c r="W104" s="1006"/>
      <c r="X104" s="1006"/>
      <c r="Y104" s="1007"/>
      <c r="Z104" s="1007"/>
      <c r="AA104" s="1315"/>
      <c r="AB104" s="1315"/>
      <c r="AC104" s="998"/>
      <c r="AD104" s="997"/>
      <c r="AE104" s="1008"/>
      <c r="AF104" s="1008"/>
      <c r="AG104" s="1008"/>
      <c r="AH104" s="1002"/>
      <c r="AI104" s="1008"/>
      <c r="AJ104" s="1008"/>
      <c r="AK104" s="1002"/>
      <c r="AL104" s="1008"/>
      <c r="AM104" s="1008"/>
      <c r="AN104" s="1008"/>
      <c r="AO104" s="1008"/>
      <c r="AP104" s="1008"/>
      <c r="AQ104" s="1008"/>
      <c r="AR104" s="1008"/>
      <c r="AS104" s="1008"/>
      <c r="AT104" s="1008"/>
      <c r="AU104" s="1008"/>
      <c r="AV104" s="1008"/>
      <c r="AW104" s="1002"/>
      <c r="AX104" s="1008"/>
      <c r="AY104" s="1008"/>
      <c r="AZ104" s="1002"/>
      <c r="BA104" s="1008"/>
    </row>
    <row r="105" spans="1:53" s="882" customFormat="1" ht="58.5" x14ac:dyDescent="0.25">
      <c r="A105" s="421" t="s">
        <v>1313</v>
      </c>
      <c r="B105" s="464" t="s">
        <v>324</v>
      </c>
      <c r="C105" s="866" t="s">
        <v>1257</v>
      </c>
      <c r="D105" s="421" t="s">
        <v>326</v>
      </c>
      <c r="E105" s="421" t="s">
        <v>327</v>
      </c>
      <c r="F105" s="464" t="s">
        <v>328</v>
      </c>
      <c r="G105" s="881" t="s">
        <v>329</v>
      </c>
      <c r="H105" s="507" t="s">
        <v>330</v>
      </c>
      <c r="I105" s="907">
        <v>41800</v>
      </c>
      <c r="J105" s="878">
        <v>339448054</v>
      </c>
      <c r="K105" s="506">
        <v>41905</v>
      </c>
      <c r="L105" s="507" t="s">
        <v>453</v>
      </c>
      <c r="M105" s="507" t="s">
        <v>329</v>
      </c>
      <c r="N105" s="940" t="s">
        <v>113</v>
      </c>
      <c r="O105" s="506">
        <v>41905</v>
      </c>
      <c r="P105" s="878">
        <v>339442701</v>
      </c>
      <c r="Q105" s="506">
        <v>41907</v>
      </c>
      <c r="R105" s="506">
        <v>41907</v>
      </c>
      <c r="S105" s="464">
        <v>3</v>
      </c>
      <c r="T105" s="469">
        <v>339442701</v>
      </c>
      <c r="U105" s="879"/>
      <c r="V105" s="879"/>
      <c r="W105" s="879"/>
      <c r="X105" s="879"/>
      <c r="Y105" s="582"/>
      <c r="Z105" s="1329" t="s">
        <v>1521</v>
      </c>
      <c r="AA105" s="1315"/>
      <c r="AB105" s="1315"/>
      <c r="AC105" s="866" t="s">
        <v>331</v>
      </c>
      <c r="AD105" s="421" t="s">
        <v>381</v>
      </c>
      <c r="AE105" s="875"/>
      <c r="AF105" s="875"/>
      <c r="AG105" s="875"/>
      <c r="AH105" s="878">
        <v>169721350</v>
      </c>
      <c r="AI105" s="927"/>
      <c r="AJ105" s="927"/>
      <c r="AK105" s="878"/>
      <c r="AL105" s="875"/>
      <c r="AM105" s="875"/>
      <c r="AN105" s="875"/>
      <c r="AO105" s="875"/>
      <c r="AP105" s="875"/>
      <c r="AQ105" s="875"/>
      <c r="AR105" s="875"/>
      <c r="AS105" s="875"/>
      <c r="AT105" s="875"/>
      <c r="AU105" s="875"/>
      <c r="AV105" s="875"/>
      <c r="AW105" s="878"/>
      <c r="AX105" s="875"/>
      <c r="AY105" s="875"/>
      <c r="AZ105" s="908"/>
      <c r="BA105" s="875"/>
    </row>
    <row r="106" spans="1:53" s="882" customFormat="1" ht="4.5" customHeight="1" x14ac:dyDescent="0.25">
      <c r="A106" s="1009"/>
      <c r="B106" s="1010"/>
      <c r="C106" s="1011"/>
      <c r="D106" s="1009"/>
      <c r="E106" s="1009"/>
      <c r="F106" s="1010"/>
      <c r="G106" s="1012"/>
      <c r="H106" s="1013"/>
      <c r="I106" s="1014"/>
      <c r="J106" s="1015"/>
      <c r="K106" s="1010"/>
      <c r="L106" s="1010"/>
      <c r="M106" s="1013"/>
      <c r="N106" s="1016"/>
      <c r="O106" s="1010"/>
      <c r="P106" s="1015"/>
      <c r="Q106" s="1010"/>
      <c r="R106" s="1010"/>
      <c r="S106" s="1010"/>
      <c r="T106" s="1017"/>
      <c r="U106" s="1018"/>
      <c r="V106" s="1018"/>
      <c r="W106" s="1018"/>
      <c r="X106" s="1018"/>
      <c r="Y106" s="1019"/>
      <c r="Z106" s="1019"/>
      <c r="AA106" s="1315"/>
      <c r="AB106" s="1315"/>
      <c r="AC106" s="1011"/>
      <c r="AD106" s="1010"/>
      <c r="AE106" s="1020"/>
      <c r="AF106" s="1020"/>
      <c r="AG106" s="1020"/>
      <c r="AH106" s="1015"/>
      <c r="AI106" s="1020"/>
      <c r="AJ106" s="1020"/>
      <c r="AK106" s="1015"/>
      <c r="AL106" s="1020"/>
      <c r="AM106" s="1020"/>
      <c r="AN106" s="1020"/>
      <c r="AO106" s="1020"/>
      <c r="AP106" s="1020"/>
      <c r="AQ106" s="1020"/>
      <c r="AR106" s="1020"/>
      <c r="AS106" s="1020"/>
      <c r="AT106" s="1020"/>
      <c r="AU106" s="1020"/>
      <c r="AV106" s="1020"/>
      <c r="AW106" s="1015"/>
      <c r="AX106" s="1020"/>
      <c r="AY106" s="1020"/>
      <c r="AZ106" s="1015"/>
      <c r="BA106" s="1020"/>
    </row>
    <row r="107" spans="1:53" s="882" customFormat="1" ht="78" hidden="1" customHeight="1" x14ac:dyDescent="0.25">
      <c r="A107" s="421" t="s">
        <v>1314</v>
      </c>
      <c r="B107" s="464" t="s">
        <v>479</v>
      </c>
      <c r="C107" s="866" t="s">
        <v>480</v>
      </c>
      <c r="D107" s="462" t="s">
        <v>481</v>
      </c>
      <c r="E107" s="421" t="s">
        <v>474</v>
      </c>
      <c r="F107" s="464" t="s">
        <v>49</v>
      </c>
      <c r="G107" s="881" t="s">
        <v>482</v>
      </c>
      <c r="H107" s="507" t="s">
        <v>483</v>
      </c>
      <c r="I107" s="907">
        <v>41822</v>
      </c>
      <c r="J107" s="878">
        <v>10000000</v>
      </c>
      <c r="K107" s="506">
        <v>41907</v>
      </c>
      <c r="L107" s="507" t="s">
        <v>484</v>
      </c>
      <c r="M107" s="507" t="s">
        <v>482</v>
      </c>
      <c r="N107" s="940" t="s">
        <v>367</v>
      </c>
      <c r="O107" s="506">
        <v>41907</v>
      </c>
      <c r="P107" s="878">
        <v>9978320</v>
      </c>
      <c r="Q107" s="506">
        <v>41918</v>
      </c>
      <c r="R107" s="506">
        <v>41918</v>
      </c>
      <c r="S107" s="464">
        <v>15</v>
      </c>
      <c r="T107" s="469">
        <v>9978320</v>
      </c>
      <c r="U107" s="879"/>
      <c r="V107" s="879"/>
      <c r="W107" s="879"/>
      <c r="X107" s="879"/>
      <c r="Y107" s="582"/>
      <c r="Z107" s="582"/>
      <c r="AA107" s="1315">
        <v>41922</v>
      </c>
      <c r="AB107" s="1315">
        <v>41939</v>
      </c>
      <c r="AC107" s="866" t="s">
        <v>478</v>
      </c>
      <c r="AD107" s="421" t="s">
        <v>270</v>
      </c>
      <c r="AE107" s="875"/>
      <c r="AF107" s="875"/>
      <c r="AG107" s="875"/>
      <c r="AH107" s="878"/>
      <c r="AI107" s="875"/>
      <c r="AJ107" s="875"/>
      <c r="AK107" s="878"/>
      <c r="AL107" s="875"/>
      <c r="AM107" s="875"/>
      <c r="AN107" s="875"/>
      <c r="AO107" s="875"/>
      <c r="AP107" s="875"/>
      <c r="AQ107" s="875"/>
      <c r="AR107" s="875"/>
      <c r="AS107" s="875"/>
      <c r="AT107" s="875"/>
      <c r="AU107" s="875"/>
      <c r="AV107" s="875"/>
      <c r="AW107" s="878">
        <f>T107</f>
        <v>9978320</v>
      </c>
      <c r="AX107" s="927"/>
      <c r="AY107" s="927"/>
      <c r="AZ107" s="878"/>
      <c r="BA107" s="875"/>
    </row>
    <row r="108" spans="1:53" s="882" customFormat="1" ht="9.75" hidden="1" customHeight="1" x14ac:dyDescent="0.25">
      <c r="A108" s="1021"/>
      <c r="B108" s="885"/>
      <c r="C108" s="1022"/>
      <c r="D108" s="1023"/>
      <c r="E108" s="1021"/>
      <c r="F108" s="885"/>
      <c r="G108" s="1024"/>
      <c r="H108" s="1025"/>
      <c r="I108" s="1026"/>
      <c r="J108" s="1027"/>
      <c r="K108" s="885"/>
      <c r="L108" s="885"/>
      <c r="M108" s="1025"/>
      <c r="N108" s="1028"/>
      <c r="O108" s="885"/>
      <c r="P108" s="1027"/>
      <c r="Q108" s="885"/>
      <c r="R108" s="885"/>
      <c r="S108" s="885"/>
      <c r="T108" s="1029"/>
      <c r="U108" s="1030"/>
      <c r="V108" s="1030"/>
      <c r="W108" s="1030"/>
      <c r="X108" s="1030"/>
      <c r="Y108" s="1031"/>
      <c r="Z108" s="1031"/>
      <c r="AA108" s="1315"/>
      <c r="AB108" s="1315"/>
      <c r="AC108" s="1022"/>
      <c r="AD108" s="885"/>
      <c r="AE108" s="1032"/>
      <c r="AF108" s="1032"/>
      <c r="AG108" s="1032"/>
      <c r="AH108" s="1027"/>
      <c r="AI108" s="1032"/>
      <c r="AJ108" s="1032"/>
      <c r="AK108" s="1027"/>
      <c r="AL108" s="1032"/>
      <c r="AM108" s="1032"/>
      <c r="AN108" s="1032"/>
      <c r="AO108" s="1032"/>
      <c r="AP108" s="1032"/>
      <c r="AQ108" s="1032"/>
      <c r="AR108" s="1032"/>
      <c r="AS108" s="1032"/>
      <c r="AT108" s="1032"/>
      <c r="AU108" s="1032"/>
      <c r="AV108" s="1032"/>
      <c r="AW108" s="1027"/>
      <c r="AX108" s="1032"/>
      <c r="AY108" s="1032"/>
      <c r="AZ108" s="1027"/>
      <c r="BA108" s="1032"/>
    </row>
    <row r="109" spans="1:53" s="882" customFormat="1" ht="78" hidden="1" customHeight="1" x14ac:dyDescent="0.25">
      <c r="A109" s="421" t="s">
        <v>1315</v>
      </c>
      <c r="B109" s="464" t="s">
        <v>471</v>
      </c>
      <c r="C109" s="866" t="s">
        <v>472</v>
      </c>
      <c r="D109" s="462" t="s">
        <v>473</v>
      </c>
      <c r="E109" s="421" t="s">
        <v>474</v>
      </c>
      <c r="F109" s="464" t="s">
        <v>49</v>
      </c>
      <c r="G109" s="881" t="s">
        <v>475</v>
      </c>
      <c r="H109" s="507" t="s">
        <v>476</v>
      </c>
      <c r="I109" s="907">
        <v>41822</v>
      </c>
      <c r="J109" s="878">
        <v>10000000</v>
      </c>
      <c r="K109" s="506">
        <v>41908</v>
      </c>
      <c r="L109" s="507" t="s">
        <v>477</v>
      </c>
      <c r="M109" s="507" t="s">
        <v>475</v>
      </c>
      <c r="N109" s="940" t="s">
        <v>367</v>
      </c>
      <c r="O109" s="506">
        <v>41908</v>
      </c>
      <c r="P109" s="878">
        <v>9730000</v>
      </c>
      <c r="Q109" s="506">
        <v>41918</v>
      </c>
      <c r="R109" s="506">
        <v>41918</v>
      </c>
      <c r="S109" s="464">
        <v>15</v>
      </c>
      <c r="T109" s="469">
        <v>9730000</v>
      </c>
      <c r="U109" s="879"/>
      <c r="V109" s="879"/>
      <c r="W109" s="879"/>
      <c r="X109" s="879"/>
      <c r="Y109" s="582"/>
      <c r="Z109" s="582"/>
      <c r="AA109" s="1315">
        <v>41922</v>
      </c>
      <c r="AB109" s="1315">
        <v>41939</v>
      </c>
      <c r="AC109" s="866" t="s">
        <v>478</v>
      </c>
      <c r="AD109" s="421" t="s">
        <v>270</v>
      </c>
      <c r="AE109" s="875"/>
      <c r="AF109" s="875"/>
      <c r="AG109" s="875"/>
      <c r="AH109" s="878"/>
      <c r="AI109" s="875"/>
      <c r="AJ109" s="875"/>
      <c r="AK109" s="878"/>
      <c r="AL109" s="875"/>
      <c r="AM109" s="875"/>
      <c r="AN109" s="875"/>
      <c r="AO109" s="875"/>
      <c r="AP109" s="875"/>
      <c r="AQ109" s="875"/>
      <c r="AR109" s="875"/>
      <c r="AS109" s="875"/>
      <c r="AT109" s="875"/>
      <c r="AU109" s="875"/>
      <c r="AV109" s="875"/>
      <c r="AW109" s="878">
        <v>9730000</v>
      </c>
      <c r="AX109" s="506">
        <v>41950</v>
      </c>
      <c r="AY109" s="507" t="s">
        <v>594</v>
      </c>
      <c r="AZ109" s="878"/>
      <c r="BA109" s="875"/>
    </row>
    <row r="110" spans="1:53" s="882" customFormat="1" ht="9.75" hidden="1" customHeight="1" x14ac:dyDescent="0.25">
      <c r="A110" s="1033"/>
      <c r="B110" s="952"/>
      <c r="C110" s="1034"/>
      <c r="D110" s="1033"/>
      <c r="E110" s="1033"/>
      <c r="F110" s="952"/>
      <c r="G110" s="1035"/>
      <c r="H110" s="1036"/>
      <c r="I110" s="1037"/>
      <c r="J110" s="953"/>
      <c r="K110" s="952"/>
      <c r="L110" s="952"/>
      <c r="M110" s="1036"/>
      <c r="N110" s="1038"/>
      <c r="O110" s="952"/>
      <c r="P110" s="953"/>
      <c r="Q110" s="952"/>
      <c r="R110" s="952"/>
      <c r="S110" s="952"/>
      <c r="T110" s="1039"/>
      <c r="U110" s="956"/>
      <c r="V110" s="956"/>
      <c r="W110" s="956"/>
      <c r="X110" s="956"/>
      <c r="Y110" s="957"/>
      <c r="Z110" s="957"/>
      <c r="AA110" s="1315"/>
      <c r="AB110" s="1315"/>
      <c r="AC110" s="1034"/>
      <c r="AD110" s="952"/>
      <c r="AE110" s="951"/>
      <c r="AF110" s="951"/>
      <c r="AG110" s="951"/>
      <c r="AH110" s="953"/>
      <c r="AI110" s="951"/>
      <c r="AJ110" s="951"/>
      <c r="AK110" s="953"/>
      <c r="AL110" s="951"/>
      <c r="AM110" s="951"/>
      <c r="AN110" s="951"/>
      <c r="AO110" s="951"/>
      <c r="AP110" s="951"/>
      <c r="AQ110" s="951"/>
      <c r="AR110" s="951"/>
      <c r="AS110" s="951"/>
      <c r="AT110" s="951"/>
      <c r="AU110" s="951"/>
      <c r="AV110" s="951"/>
      <c r="AW110" s="953"/>
      <c r="AX110" s="951"/>
      <c r="AY110" s="951"/>
      <c r="AZ110" s="953"/>
      <c r="BA110" s="951"/>
    </row>
    <row r="111" spans="1:53" s="509" customFormat="1" ht="39" hidden="1" customHeight="1" x14ac:dyDescent="0.25">
      <c r="A111" s="196" t="s">
        <v>1316</v>
      </c>
      <c r="B111" s="508" t="s">
        <v>516</v>
      </c>
      <c r="C111" s="196" t="s">
        <v>520</v>
      </c>
      <c r="D111" s="196" t="s">
        <v>521</v>
      </c>
      <c r="E111" s="196" t="s">
        <v>265</v>
      </c>
      <c r="F111" s="508">
        <v>79607176</v>
      </c>
      <c r="G111" s="730" t="s">
        <v>418</v>
      </c>
      <c r="H111" s="507" t="s">
        <v>517</v>
      </c>
      <c r="I111" s="506">
        <v>41752</v>
      </c>
      <c r="J111" s="502">
        <v>95689214</v>
      </c>
      <c r="K111" s="506">
        <v>41919</v>
      </c>
      <c r="L111" s="507" t="s">
        <v>518</v>
      </c>
      <c r="M111" s="507" t="s">
        <v>418</v>
      </c>
      <c r="N111" s="940" t="s">
        <v>313</v>
      </c>
      <c r="O111" s="558">
        <v>41919</v>
      </c>
      <c r="P111" s="502">
        <v>95689214</v>
      </c>
      <c r="Q111" s="558">
        <v>41929</v>
      </c>
      <c r="R111" s="506">
        <v>41926</v>
      </c>
      <c r="S111" s="464">
        <v>30</v>
      </c>
      <c r="T111" s="502">
        <v>95689214</v>
      </c>
      <c r="U111" s="581"/>
      <c r="V111" s="581"/>
      <c r="W111" s="581"/>
      <c r="X111" s="581"/>
      <c r="Y111" s="582"/>
      <c r="Z111" s="582"/>
      <c r="AA111" s="1315">
        <v>41987</v>
      </c>
      <c r="AB111" s="1315">
        <v>41995</v>
      </c>
      <c r="AC111" s="196" t="s">
        <v>519</v>
      </c>
      <c r="AD111" s="866" t="s">
        <v>30</v>
      </c>
      <c r="AE111" s="502">
        <v>47844607</v>
      </c>
      <c r="AF111" s="506">
        <v>41942</v>
      </c>
      <c r="AG111" s="507" t="s">
        <v>563</v>
      </c>
      <c r="AH111" s="502"/>
      <c r="AI111" s="508"/>
      <c r="AJ111" s="508"/>
      <c r="AK111" s="502"/>
      <c r="AL111" s="508"/>
      <c r="AM111" s="508"/>
      <c r="AN111" s="508"/>
      <c r="AO111" s="508"/>
      <c r="AP111" s="508"/>
      <c r="AQ111" s="508"/>
      <c r="AR111" s="508"/>
      <c r="AS111" s="508"/>
      <c r="AT111" s="508"/>
      <c r="AU111" s="508"/>
      <c r="AV111" s="508"/>
      <c r="AW111" s="502">
        <v>47844607</v>
      </c>
      <c r="AX111" s="623"/>
      <c r="AY111" s="623"/>
      <c r="AZ111" s="502"/>
      <c r="BA111" s="508"/>
    </row>
    <row r="112" spans="1:53" ht="9.75" hidden="1" customHeight="1" x14ac:dyDescent="0.15">
      <c r="A112" s="883"/>
      <c r="B112" s="883"/>
      <c r="C112" s="883"/>
      <c r="D112" s="883"/>
      <c r="E112" s="883"/>
      <c r="F112" s="883"/>
      <c r="G112" s="883"/>
      <c r="H112" s="885"/>
      <c r="I112" s="885"/>
      <c r="J112" s="888"/>
      <c r="K112" s="887"/>
      <c r="L112" s="885"/>
      <c r="M112" s="885"/>
      <c r="N112" s="1028"/>
      <c r="O112" s="883"/>
      <c r="P112" s="888"/>
      <c r="Q112" s="883"/>
      <c r="R112" s="885"/>
      <c r="S112" s="887"/>
      <c r="T112" s="883"/>
      <c r="U112" s="889"/>
      <c r="V112" s="889"/>
      <c r="W112" s="889"/>
      <c r="X112" s="889"/>
      <c r="Y112" s="890"/>
      <c r="Z112" s="890"/>
      <c r="AA112" s="1315"/>
      <c r="AB112" s="1315"/>
      <c r="AC112" s="883"/>
      <c r="AD112" s="883"/>
      <c r="AE112" s="883"/>
      <c r="AF112" s="883"/>
      <c r="AG112" s="883"/>
      <c r="AH112" s="888"/>
      <c r="AI112" s="883"/>
      <c r="AJ112" s="883"/>
      <c r="AK112" s="888"/>
      <c r="AL112" s="883"/>
      <c r="AM112" s="883"/>
      <c r="AN112" s="883"/>
      <c r="AO112" s="883"/>
      <c r="AP112" s="883"/>
      <c r="AQ112" s="883"/>
      <c r="AR112" s="883"/>
      <c r="AS112" s="883"/>
      <c r="AT112" s="883"/>
      <c r="AU112" s="883"/>
      <c r="AV112" s="883"/>
      <c r="AW112" s="886"/>
      <c r="AX112" s="883"/>
      <c r="AY112" s="883"/>
      <c r="AZ112" s="888"/>
      <c r="BA112" s="883"/>
    </row>
    <row r="113" spans="1:53" s="509" customFormat="1" ht="48.75" hidden="1" customHeight="1" x14ac:dyDescent="0.25">
      <c r="A113" s="1424" t="s">
        <v>1317</v>
      </c>
      <c r="B113" s="1524"/>
      <c r="C113" s="1421" t="s">
        <v>426</v>
      </c>
      <c r="D113" s="1424" t="s">
        <v>429</v>
      </c>
      <c r="E113" s="1424" t="s">
        <v>558</v>
      </c>
      <c r="F113" s="1472" t="s">
        <v>559</v>
      </c>
      <c r="G113" s="730" t="s">
        <v>86</v>
      </c>
      <c r="H113" s="507" t="s">
        <v>427</v>
      </c>
      <c r="I113" s="1040">
        <v>41788</v>
      </c>
      <c r="J113" s="502">
        <v>95000000</v>
      </c>
      <c r="K113" s="1482">
        <v>41919</v>
      </c>
      <c r="L113" s="507" t="s">
        <v>560</v>
      </c>
      <c r="M113" s="507" t="s">
        <v>86</v>
      </c>
      <c r="N113" s="940" t="s">
        <v>52</v>
      </c>
      <c r="O113" s="579">
        <v>41919</v>
      </c>
      <c r="P113" s="502">
        <v>95000000</v>
      </c>
      <c r="Q113" s="1482">
        <v>41929</v>
      </c>
      <c r="R113" s="1482">
        <v>41932</v>
      </c>
      <c r="S113" s="1472">
        <v>30</v>
      </c>
      <c r="T113" s="469">
        <v>95000000</v>
      </c>
      <c r="U113" s="582"/>
      <c r="V113" s="582"/>
      <c r="W113" s="582"/>
      <c r="X113" s="582"/>
      <c r="Y113" s="1041"/>
      <c r="Z113" s="1325"/>
      <c r="AA113" s="1315">
        <v>41954</v>
      </c>
      <c r="AB113" s="1315">
        <v>41969</v>
      </c>
      <c r="AC113" s="196" t="s">
        <v>428</v>
      </c>
      <c r="AD113" s="196" t="s">
        <v>30</v>
      </c>
      <c r="AE113" s="508"/>
      <c r="AF113" s="508"/>
      <c r="AG113" s="508"/>
      <c r="AH113" s="502"/>
      <c r="AI113" s="508"/>
      <c r="AJ113" s="508"/>
      <c r="AK113" s="502"/>
      <c r="AL113" s="508"/>
      <c r="AM113" s="508"/>
      <c r="AN113" s="508"/>
      <c r="AO113" s="508"/>
      <c r="AP113" s="508"/>
      <c r="AQ113" s="508"/>
      <c r="AR113" s="508"/>
      <c r="AS113" s="508"/>
      <c r="AT113" s="508"/>
      <c r="AU113" s="508"/>
      <c r="AV113" s="508"/>
      <c r="AW113" s="502">
        <v>95000000</v>
      </c>
      <c r="AX113" s="1482">
        <v>41977</v>
      </c>
      <c r="AY113" s="1495" t="s">
        <v>1054</v>
      </c>
      <c r="AZ113" s="502"/>
      <c r="BA113" s="508"/>
    </row>
    <row r="114" spans="1:53" ht="39" hidden="1" customHeight="1" x14ac:dyDescent="0.15">
      <c r="A114" s="1426"/>
      <c r="B114" s="1525"/>
      <c r="C114" s="1423"/>
      <c r="D114" s="1426"/>
      <c r="E114" s="1426"/>
      <c r="F114" s="1473"/>
      <c r="G114" s="1042" t="s">
        <v>84</v>
      </c>
      <c r="H114" s="507" t="s">
        <v>430</v>
      </c>
      <c r="I114" s="1040">
        <v>41788</v>
      </c>
      <c r="J114" s="751">
        <v>5000000</v>
      </c>
      <c r="K114" s="1473"/>
      <c r="L114" s="507" t="s">
        <v>561</v>
      </c>
      <c r="M114" s="507" t="s">
        <v>84</v>
      </c>
      <c r="N114" s="464">
        <v>10001</v>
      </c>
      <c r="O114" s="579">
        <v>41919</v>
      </c>
      <c r="P114" s="502">
        <v>5000000</v>
      </c>
      <c r="Q114" s="1473"/>
      <c r="R114" s="1473"/>
      <c r="S114" s="1473"/>
      <c r="T114" s="469">
        <v>5000000</v>
      </c>
      <c r="U114" s="582"/>
      <c r="V114" s="582"/>
      <c r="W114" s="582"/>
      <c r="X114" s="582"/>
      <c r="Y114" s="1043"/>
      <c r="Z114" s="1326"/>
      <c r="AA114" s="1315"/>
      <c r="AB114" s="1315"/>
      <c r="AC114" s="770" t="s">
        <v>91</v>
      </c>
      <c r="AD114" s="196" t="s">
        <v>30</v>
      </c>
      <c r="AE114" s="622"/>
      <c r="AF114" s="622"/>
      <c r="AG114" s="622"/>
      <c r="AH114" s="751"/>
      <c r="AI114" s="622"/>
      <c r="AJ114" s="622"/>
      <c r="AK114" s="751"/>
      <c r="AL114" s="622"/>
      <c r="AM114" s="622"/>
      <c r="AN114" s="622"/>
      <c r="AO114" s="622"/>
      <c r="AP114" s="622"/>
      <c r="AQ114" s="622"/>
      <c r="AR114" s="622"/>
      <c r="AS114" s="622"/>
      <c r="AT114" s="622"/>
      <c r="AU114" s="622"/>
      <c r="AV114" s="622"/>
      <c r="AW114" s="502">
        <v>5000000</v>
      </c>
      <c r="AX114" s="1473"/>
      <c r="AY114" s="1503"/>
      <c r="AZ114" s="751"/>
      <c r="BA114" s="622"/>
    </row>
    <row r="115" spans="1:53" ht="9.75" hidden="1" customHeight="1" x14ac:dyDescent="0.15">
      <c r="A115" s="1044"/>
      <c r="B115" s="1044"/>
      <c r="C115" s="1044"/>
      <c r="D115" s="1044"/>
      <c r="E115" s="1044"/>
      <c r="F115" s="1044"/>
      <c r="G115" s="1044"/>
      <c r="H115" s="586"/>
      <c r="I115" s="586"/>
      <c r="J115" s="1045"/>
      <c r="K115" s="1046"/>
      <c r="L115" s="586"/>
      <c r="M115" s="586"/>
      <c r="N115" s="1047"/>
      <c r="O115" s="1044"/>
      <c r="P115" s="1045"/>
      <c r="Q115" s="1044"/>
      <c r="R115" s="586"/>
      <c r="S115" s="1046"/>
      <c r="T115" s="1044"/>
      <c r="U115" s="1048"/>
      <c r="V115" s="1048"/>
      <c r="W115" s="1048"/>
      <c r="X115" s="1048"/>
      <c r="Y115" s="1048"/>
      <c r="Z115" s="1048"/>
      <c r="AA115" s="1315"/>
      <c r="AB115" s="1315"/>
      <c r="AC115" s="1044"/>
      <c r="AD115" s="1044"/>
      <c r="AE115" s="1044"/>
      <c r="AF115" s="1044"/>
      <c r="AG115" s="1044"/>
      <c r="AH115" s="1045"/>
      <c r="AI115" s="1044"/>
      <c r="AJ115" s="1044"/>
      <c r="AK115" s="1045"/>
      <c r="AL115" s="1044"/>
      <c r="AM115" s="1044"/>
      <c r="AN115" s="1044"/>
      <c r="AO115" s="1044"/>
      <c r="AP115" s="1044"/>
      <c r="AQ115" s="1044"/>
      <c r="AR115" s="1044"/>
      <c r="AS115" s="1044"/>
      <c r="AT115" s="1044"/>
      <c r="AU115" s="1044"/>
      <c r="AV115" s="1044"/>
      <c r="AW115" s="596"/>
      <c r="AX115" s="1044"/>
      <c r="AY115" s="1044"/>
      <c r="AZ115" s="1045"/>
      <c r="BA115" s="1044"/>
    </row>
    <row r="116" spans="1:53" s="509" customFormat="1" ht="48.75" x14ac:dyDescent="0.25">
      <c r="A116" s="196" t="s">
        <v>1318</v>
      </c>
      <c r="B116" s="623"/>
      <c r="C116" s="196" t="s">
        <v>522</v>
      </c>
      <c r="D116" s="421" t="s">
        <v>523</v>
      </c>
      <c r="E116" s="196" t="s">
        <v>463</v>
      </c>
      <c r="F116" s="508" t="s">
        <v>464</v>
      </c>
      <c r="G116" s="730" t="s">
        <v>524</v>
      </c>
      <c r="H116" s="507" t="s">
        <v>525</v>
      </c>
      <c r="I116" s="506">
        <v>41800</v>
      </c>
      <c r="J116" s="502">
        <v>195641969</v>
      </c>
      <c r="K116" s="506">
        <v>41919</v>
      </c>
      <c r="L116" s="507" t="s">
        <v>525</v>
      </c>
      <c r="M116" s="507" t="s">
        <v>524</v>
      </c>
      <c r="N116" s="940" t="s">
        <v>526</v>
      </c>
      <c r="O116" s="558">
        <v>41919</v>
      </c>
      <c r="P116" s="502">
        <v>195638974</v>
      </c>
      <c r="Q116" s="558">
        <v>41920</v>
      </c>
      <c r="R116" s="506">
        <v>41926</v>
      </c>
      <c r="S116" s="421" t="s">
        <v>527</v>
      </c>
      <c r="T116" s="502">
        <v>195638974</v>
      </c>
      <c r="U116" s="582"/>
      <c r="V116" s="582"/>
      <c r="W116" s="582"/>
      <c r="X116" s="582"/>
      <c r="Y116" s="582"/>
      <c r="Z116" s="1329" t="s">
        <v>1523</v>
      </c>
      <c r="AA116" s="1315"/>
      <c r="AB116" s="1315"/>
      <c r="AC116" s="196" t="s">
        <v>528</v>
      </c>
      <c r="AD116" s="866" t="s">
        <v>30</v>
      </c>
      <c r="AE116" s="508"/>
      <c r="AF116" s="508"/>
      <c r="AG116" s="508"/>
      <c r="AH116" s="502">
        <v>78990188</v>
      </c>
      <c r="AI116" s="623"/>
      <c r="AJ116" s="623"/>
      <c r="AK116" s="502">
        <v>97077670</v>
      </c>
      <c r="AL116" s="623"/>
      <c r="AM116" s="623"/>
      <c r="AN116" s="508"/>
      <c r="AO116" s="508"/>
      <c r="AP116" s="508"/>
      <c r="AQ116" s="508"/>
      <c r="AR116" s="508"/>
      <c r="AS116" s="508"/>
      <c r="AT116" s="508"/>
      <c r="AU116" s="508"/>
      <c r="AV116" s="508"/>
      <c r="AW116" s="502"/>
      <c r="AX116" s="508"/>
      <c r="AY116" s="508"/>
      <c r="AZ116" s="502"/>
      <c r="BA116" s="508"/>
    </row>
    <row r="117" spans="1:53" ht="3.75" customHeight="1" x14ac:dyDescent="0.15">
      <c r="A117" s="1049"/>
      <c r="B117" s="1049"/>
      <c r="C117" s="1049"/>
      <c r="D117" s="1049"/>
      <c r="E117" s="1049"/>
      <c r="F117" s="1049"/>
      <c r="G117" s="1049"/>
      <c r="H117" s="1050"/>
      <c r="I117" s="1050"/>
      <c r="J117" s="1051"/>
      <c r="K117" s="1052"/>
      <c r="L117" s="1050"/>
      <c r="M117" s="1050"/>
      <c r="N117" s="1053"/>
      <c r="O117" s="1049"/>
      <c r="P117" s="1051"/>
      <c r="Q117" s="1049"/>
      <c r="R117" s="1050"/>
      <c r="S117" s="1052"/>
      <c r="T117" s="1049"/>
      <c r="U117" s="1054"/>
      <c r="V117" s="1054"/>
      <c r="W117" s="1054"/>
      <c r="X117" s="1054"/>
      <c r="Y117" s="1054"/>
      <c r="Z117" s="1054"/>
      <c r="AA117" s="1315"/>
      <c r="AB117" s="1315"/>
      <c r="AC117" s="1049"/>
      <c r="AD117" s="1049"/>
      <c r="AE117" s="1049"/>
      <c r="AF117" s="1049"/>
      <c r="AG117" s="1049"/>
      <c r="AH117" s="1051"/>
      <c r="AI117" s="1049"/>
      <c r="AJ117" s="1049"/>
      <c r="AK117" s="1051"/>
      <c r="AL117" s="1049"/>
      <c r="AM117" s="1049"/>
      <c r="AN117" s="1049"/>
      <c r="AO117" s="1049"/>
      <c r="AP117" s="1049"/>
      <c r="AQ117" s="1049"/>
      <c r="AR117" s="1049"/>
      <c r="AS117" s="1049"/>
      <c r="AT117" s="1049"/>
      <c r="AU117" s="1049"/>
      <c r="AV117" s="1049"/>
      <c r="AW117" s="522"/>
      <c r="AX117" s="1049"/>
      <c r="AY117" s="1049"/>
      <c r="AZ117" s="1051"/>
      <c r="BA117" s="1049"/>
    </row>
    <row r="118" spans="1:53" ht="39" x14ac:dyDescent="0.15">
      <c r="A118" s="196" t="s">
        <v>1319</v>
      </c>
      <c r="B118" s="508" t="s">
        <v>431</v>
      </c>
      <c r="C118" s="770" t="s">
        <v>432</v>
      </c>
      <c r="D118" s="421" t="s">
        <v>433</v>
      </c>
      <c r="E118" s="196" t="s">
        <v>539</v>
      </c>
      <c r="F118" s="508" t="s">
        <v>540</v>
      </c>
      <c r="G118" s="730" t="s">
        <v>418</v>
      </c>
      <c r="H118" s="507" t="s">
        <v>434</v>
      </c>
      <c r="I118" s="1040">
        <v>41742</v>
      </c>
      <c r="J118" s="469">
        <v>148000000</v>
      </c>
      <c r="K118" s="506">
        <v>41926</v>
      </c>
      <c r="L118" s="507" t="s">
        <v>541</v>
      </c>
      <c r="M118" s="507" t="s">
        <v>418</v>
      </c>
      <c r="N118" s="940" t="s">
        <v>313</v>
      </c>
      <c r="O118" s="558">
        <v>41926</v>
      </c>
      <c r="P118" s="502">
        <v>147874736</v>
      </c>
      <c r="Q118" s="558">
        <v>41929</v>
      </c>
      <c r="R118" s="506">
        <v>41940</v>
      </c>
      <c r="S118" s="464">
        <v>3</v>
      </c>
      <c r="T118" s="502">
        <v>147874736</v>
      </c>
      <c r="U118" s="582" t="s">
        <v>1254</v>
      </c>
      <c r="V118" s="582" t="s">
        <v>1255</v>
      </c>
      <c r="W118" s="582" t="s">
        <v>1256</v>
      </c>
      <c r="X118" s="582">
        <v>21980500</v>
      </c>
      <c r="Y118" s="582"/>
      <c r="Z118" s="1329" t="s">
        <v>1520</v>
      </c>
      <c r="AA118" s="1315"/>
      <c r="AB118" s="1315"/>
      <c r="AC118" s="196" t="s">
        <v>269</v>
      </c>
      <c r="AD118" s="196" t="s">
        <v>30</v>
      </c>
      <c r="AE118" s="622"/>
      <c r="AF118" s="622"/>
      <c r="AG118" s="622"/>
      <c r="AH118" s="502">
        <v>125894236</v>
      </c>
      <c r="AI118" s="558">
        <v>41962</v>
      </c>
      <c r="AJ118" s="507" t="s">
        <v>669</v>
      </c>
      <c r="AK118" s="751"/>
      <c r="AL118" s="622"/>
      <c r="AM118" s="622"/>
      <c r="AN118" s="1055"/>
      <c r="AO118" s="622"/>
      <c r="AP118" s="622"/>
      <c r="AQ118" s="622"/>
      <c r="AR118" s="622"/>
      <c r="AS118" s="622"/>
      <c r="AT118" s="622"/>
      <c r="AU118" s="622"/>
      <c r="AV118" s="622"/>
      <c r="AW118" s="502"/>
      <c r="AX118" s="622"/>
      <c r="AY118" s="622"/>
      <c r="AZ118" s="751"/>
      <c r="BA118" s="622"/>
    </row>
    <row r="119" spans="1:53" ht="3.75" customHeight="1" x14ac:dyDescent="0.15">
      <c r="A119" s="1056"/>
      <c r="B119" s="1056"/>
      <c r="C119" s="1056"/>
      <c r="D119" s="1056"/>
      <c r="E119" s="1057"/>
      <c r="F119" s="1056"/>
      <c r="G119" s="1058"/>
      <c r="H119" s="1059"/>
      <c r="I119" s="1059"/>
      <c r="J119" s="1060"/>
      <c r="K119" s="1061"/>
      <c r="L119" s="1059"/>
      <c r="M119" s="1059"/>
      <c r="N119" s="1062"/>
      <c r="O119" s="1056"/>
      <c r="P119" s="1060"/>
      <c r="Q119" s="1056"/>
      <c r="R119" s="1063"/>
      <c r="S119" s="1061"/>
      <c r="T119" s="1056"/>
      <c r="U119" s="1064"/>
      <c r="V119" s="1064"/>
      <c r="W119" s="1064"/>
      <c r="X119" s="1064"/>
      <c r="Y119" s="1064"/>
      <c r="Z119" s="1064"/>
      <c r="AA119" s="1315"/>
      <c r="AB119" s="1315"/>
      <c r="AC119" s="1058"/>
      <c r="AD119" s="1056"/>
      <c r="AE119" s="1058"/>
      <c r="AF119" s="1058"/>
      <c r="AG119" s="1058"/>
      <c r="AH119" s="1060"/>
      <c r="AI119" s="1058"/>
      <c r="AJ119" s="1058"/>
      <c r="AK119" s="1060"/>
      <c r="AL119" s="1058"/>
      <c r="AM119" s="1058"/>
      <c r="AN119" s="1058"/>
      <c r="AO119" s="1058"/>
      <c r="AP119" s="1058"/>
      <c r="AQ119" s="1058"/>
      <c r="AR119" s="1058"/>
      <c r="AS119" s="1058"/>
      <c r="AT119" s="1058"/>
      <c r="AU119" s="1058"/>
      <c r="AV119" s="1058"/>
      <c r="AW119" s="1065"/>
      <c r="AX119" s="1058"/>
      <c r="AY119" s="1058"/>
      <c r="AZ119" s="1060"/>
      <c r="BA119" s="1058"/>
    </row>
    <row r="120" spans="1:53" ht="39" x14ac:dyDescent="0.15">
      <c r="A120" s="1424" t="s">
        <v>1320</v>
      </c>
      <c r="B120" s="1472" t="s">
        <v>435</v>
      </c>
      <c r="C120" s="1421" t="s">
        <v>436</v>
      </c>
      <c r="D120" s="1424" t="s">
        <v>438</v>
      </c>
      <c r="E120" s="1425" t="s">
        <v>117</v>
      </c>
      <c r="F120" s="1472" t="s">
        <v>294</v>
      </c>
      <c r="G120" s="730" t="s">
        <v>267</v>
      </c>
      <c r="H120" s="507" t="s">
        <v>437</v>
      </c>
      <c r="I120" s="1040">
        <v>41752</v>
      </c>
      <c r="J120" s="502">
        <v>38969076</v>
      </c>
      <c r="K120" s="1482">
        <v>41926</v>
      </c>
      <c r="L120" s="507" t="s">
        <v>530</v>
      </c>
      <c r="M120" s="507" t="s">
        <v>267</v>
      </c>
      <c r="N120" s="464">
        <v>10006</v>
      </c>
      <c r="O120" s="1482">
        <v>41926</v>
      </c>
      <c r="P120" s="502">
        <v>38937860</v>
      </c>
      <c r="Q120" s="1482">
        <v>41932</v>
      </c>
      <c r="R120" s="1482">
        <v>41932</v>
      </c>
      <c r="S120" s="1424" t="s">
        <v>240</v>
      </c>
      <c r="T120" s="1498">
        <v>50057368</v>
      </c>
      <c r="U120" s="582"/>
      <c r="V120" s="582"/>
      <c r="W120" s="582"/>
      <c r="X120" s="582"/>
      <c r="Y120" s="1539"/>
      <c r="Z120" s="1478" t="s">
        <v>1521</v>
      </c>
      <c r="AA120" s="1315"/>
      <c r="AB120" s="1315"/>
      <c r="AC120" s="196" t="s">
        <v>269</v>
      </c>
      <c r="AD120" s="1424" t="s">
        <v>30</v>
      </c>
      <c r="AE120" s="622"/>
      <c r="AF120" s="622"/>
      <c r="AG120" s="622"/>
      <c r="AH120" s="469">
        <v>26078768</v>
      </c>
      <c r="AI120" s="506">
        <v>41969</v>
      </c>
      <c r="AJ120" s="507" t="s">
        <v>348</v>
      </c>
      <c r="AK120" s="502">
        <v>7840703</v>
      </c>
      <c r="AL120" s="1509">
        <v>41996</v>
      </c>
      <c r="AM120" s="1495" t="s">
        <v>1253</v>
      </c>
      <c r="AN120" s="622"/>
      <c r="AO120" s="622"/>
      <c r="AP120" s="622"/>
      <c r="AQ120" s="622"/>
      <c r="AR120" s="622"/>
      <c r="AS120" s="622"/>
      <c r="AT120" s="622"/>
      <c r="AU120" s="622"/>
      <c r="AV120" s="622"/>
      <c r="AW120" s="502"/>
      <c r="AX120" s="622"/>
      <c r="AY120" s="622"/>
      <c r="AZ120" s="751"/>
      <c r="BA120" s="622"/>
    </row>
    <row r="121" spans="1:53" ht="39" x14ac:dyDescent="0.15">
      <c r="A121" s="1426"/>
      <c r="B121" s="1473"/>
      <c r="C121" s="1423"/>
      <c r="D121" s="1426"/>
      <c r="E121" s="1426"/>
      <c r="F121" s="1473"/>
      <c r="G121" s="1042" t="s">
        <v>309</v>
      </c>
      <c r="H121" s="507" t="s">
        <v>439</v>
      </c>
      <c r="I121" s="1040">
        <v>41752</v>
      </c>
      <c r="J121" s="751">
        <v>11119508</v>
      </c>
      <c r="K121" s="1473"/>
      <c r="L121" s="507" t="s">
        <v>529</v>
      </c>
      <c r="M121" s="507" t="s">
        <v>309</v>
      </c>
      <c r="N121" s="464">
        <v>10006</v>
      </c>
      <c r="O121" s="1473"/>
      <c r="P121" s="502">
        <v>11119508</v>
      </c>
      <c r="Q121" s="1473"/>
      <c r="R121" s="1473"/>
      <c r="S121" s="1426"/>
      <c r="T121" s="1499"/>
      <c r="U121" s="582"/>
      <c r="V121" s="1066"/>
      <c r="W121" s="582"/>
      <c r="X121" s="582"/>
      <c r="Y121" s="1540"/>
      <c r="Z121" s="1479"/>
      <c r="AA121" s="1315"/>
      <c r="AB121" s="1315"/>
      <c r="AC121" s="196" t="s">
        <v>269</v>
      </c>
      <c r="AD121" s="1426"/>
      <c r="AE121" s="622"/>
      <c r="AF121" s="622"/>
      <c r="AG121" s="622"/>
      <c r="AH121" s="751"/>
      <c r="AI121" s="622"/>
      <c r="AJ121" s="622"/>
      <c r="AK121" s="502">
        <v>11119508</v>
      </c>
      <c r="AL121" s="1473"/>
      <c r="AM121" s="1473"/>
      <c r="AN121" s="1055"/>
      <c r="AO121" s="622"/>
      <c r="AP121" s="622"/>
      <c r="AQ121" s="622"/>
      <c r="AR121" s="622"/>
      <c r="AS121" s="622"/>
      <c r="AT121" s="622"/>
      <c r="AU121" s="622"/>
      <c r="AV121" s="622"/>
      <c r="AW121" s="502"/>
      <c r="AX121" s="622"/>
      <c r="AY121" s="622"/>
      <c r="AZ121" s="751"/>
      <c r="BA121" s="622"/>
    </row>
    <row r="122" spans="1:53" ht="4.5" customHeight="1" x14ac:dyDescent="0.15">
      <c r="A122" s="1067"/>
      <c r="B122" s="1067"/>
      <c r="C122" s="1067"/>
      <c r="D122" s="1067"/>
      <c r="E122" s="1067"/>
      <c r="F122" s="1067"/>
      <c r="G122" s="1067"/>
      <c r="H122" s="1010"/>
      <c r="I122" s="1010"/>
      <c r="J122" s="1068"/>
      <c r="K122" s="1069"/>
      <c r="L122" s="1010"/>
      <c r="M122" s="1010"/>
      <c r="N122" s="1016"/>
      <c r="O122" s="1067"/>
      <c r="P122" s="1068"/>
      <c r="Q122" s="1067"/>
      <c r="R122" s="1010"/>
      <c r="S122" s="1069"/>
      <c r="T122" s="1067"/>
      <c r="U122" s="1019"/>
      <c r="V122" s="1019"/>
      <c r="W122" s="1019"/>
      <c r="X122" s="1019"/>
      <c r="Y122" s="1019"/>
      <c r="Z122" s="1019"/>
      <c r="AA122" s="1315"/>
      <c r="AB122" s="1315"/>
      <c r="AC122" s="1067"/>
      <c r="AD122" s="1067"/>
      <c r="AE122" s="1067"/>
      <c r="AF122" s="1067"/>
      <c r="AG122" s="1067"/>
      <c r="AH122" s="1068"/>
      <c r="AI122" s="1067"/>
      <c r="AJ122" s="1067"/>
      <c r="AK122" s="1068"/>
      <c r="AL122" s="1067"/>
      <c r="AM122" s="1067"/>
      <c r="AN122" s="1067"/>
      <c r="AO122" s="1067"/>
      <c r="AP122" s="1067"/>
      <c r="AQ122" s="1067"/>
      <c r="AR122" s="1067"/>
      <c r="AS122" s="1067"/>
      <c r="AT122" s="1067"/>
      <c r="AU122" s="1067"/>
      <c r="AV122" s="1067"/>
      <c r="AW122" s="1070"/>
      <c r="AX122" s="1067"/>
      <c r="AY122" s="1067"/>
      <c r="AZ122" s="1068"/>
      <c r="BA122" s="1067"/>
    </row>
    <row r="123" spans="1:53" s="882" customFormat="1" ht="39" hidden="1" customHeight="1" x14ac:dyDescent="0.25">
      <c r="A123" s="866" t="s">
        <v>1321</v>
      </c>
      <c r="B123" s="875" t="s">
        <v>455</v>
      </c>
      <c r="C123" s="1421" t="s">
        <v>456</v>
      </c>
      <c r="D123" s="1424" t="s">
        <v>457</v>
      </c>
      <c r="E123" s="1424" t="s">
        <v>553</v>
      </c>
      <c r="F123" s="1472" t="s">
        <v>554</v>
      </c>
      <c r="G123" s="881" t="s">
        <v>458</v>
      </c>
      <c r="H123" s="507" t="s">
        <v>459</v>
      </c>
      <c r="I123" s="506">
        <v>41772</v>
      </c>
      <c r="J123" s="878">
        <v>40000000</v>
      </c>
      <c r="K123" s="506">
        <v>41939</v>
      </c>
      <c r="L123" s="507" t="s">
        <v>555</v>
      </c>
      <c r="M123" s="507" t="s">
        <v>458</v>
      </c>
      <c r="N123" s="940" t="s">
        <v>361</v>
      </c>
      <c r="O123" s="907">
        <v>41939</v>
      </c>
      <c r="P123" s="878">
        <v>39999120</v>
      </c>
      <c r="Q123" s="907">
        <v>41940</v>
      </c>
      <c r="R123" s="1482">
        <v>41940</v>
      </c>
      <c r="S123" s="464">
        <v>30</v>
      </c>
      <c r="T123" s="878">
        <v>39999120</v>
      </c>
      <c r="U123" s="582"/>
      <c r="V123" s="582"/>
      <c r="W123" s="582"/>
      <c r="X123" s="582"/>
      <c r="Y123" s="1539"/>
      <c r="Z123" s="1325"/>
      <c r="AA123" s="1315">
        <v>41977</v>
      </c>
      <c r="AB123" s="1315">
        <v>41978</v>
      </c>
      <c r="AC123" s="866" t="s">
        <v>106</v>
      </c>
      <c r="AD123" s="1424" t="s">
        <v>30</v>
      </c>
      <c r="AE123" s="875"/>
      <c r="AF123" s="875"/>
      <c r="AG123" s="875"/>
      <c r="AH123" s="878"/>
      <c r="AI123" s="875"/>
      <c r="AJ123" s="875"/>
      <c r="AK123" s="878"/>
      <c r="AL123" s="875"/>
      <c r="AM123" s="875"/>
      <c r="AN123" s="875"/>
      <c r="AO123" s="875"/>
      <c r="AP123" s="875"/>
      <c r="AQ123" s="875"/>
      <c r="AR123" s="875"/>
      <c r="AS123" s="875"/>
      <c r="AT123" s="875"/>
      <c r="AU123" s="875"/>
      <c r="AV123" s="875"/>
      <c r="AW123" s="469">
        <v>39999120</v>
      </c>
      <c r="AX123" s="1482">
        <v>41988</v>
      </c>
      <c r="AY123" s="507" t="s">
        <v>1236</v>
      </c>
      <c r="AZ123" s="878"/>
      <c r="BA123" s="875"/>
    </row>
    <row r="124" spans="1:53" s="882" customFormat="1" ht="48.75" hidden="1" customHeight="1" x14ac:dyDescent="0.25">
      <c r="A124" s="866" t="s">
        <v>1322</v>
      </c>
      <c r="B124" s="875"/>
      <c r="C124" s="1423"/>
      <c r="D124" s="1426"/>
      <c r="E124" s="1426"/>
      <c r="F124" s="1473"/>
      <c r="G124" s="881" t="s">
        <v>662</v>
      </c>
      <c r="H124" s="507" t="s">
        <v>725</v>
      </c>
      <c r="I124" s="506">
        <v>41954</v>
      </c>
      <c r="J124" s="878">
        <v>6000000</v>
      </c>
      <c r="K124" s="506">
        <v>41971</v>
      </c>
      <c r="L124" s="507" t="s">
        <v>762</v>
      </c>
      <c r="M124" s="507" t="s">
        <v>662</v>
      </c>
      <c r="N124" s="940" t="s">
        <v>367</v>
      </c>
      <c r="O124" s="907">
        <v>41971</v>
      </c>
      <c r="P124" s="878">
        <v>5976320</v>
      </c>
      <c r="Q124" s="907">
        <v>41976</v>
      </c>
      <c r="R124" s="1483"/>
      <c r="S124" s="464">
        <v>8</v>
      </c>
      <c r="T124" s="878">
        <v>5976320</v>
      </c>
      <c r="U124" s="582"/>
      <c r="V124" s="582"/>
      <c r="W124" s="582"/>
      <c r="X124" s="582"/>
      <c r="Y124" s="1540"/>
      <c r="Z124" s="1326"/>
      <c r="AA124" s="1315"/>
      <c r="AB124" s="1315"/>
      <c r="AC124" s="866" t="s">
        <v>591</v>
      </c>
      <c r="AD124" s="1426"/>
      <c r="AE124" s="875"/>
      <c r="AF124" s="875"/>
      <c r="AG124" s="875"/>
      <c r="AH124" s="878"/>
      <c r="AI124" s="875"/>
      <c r="AJ124" s="875"/>
      <c r="AK124" s="878"/>
      <c r="AL124" s="875"/>
      <c r="AM124" s="875"/>
      <c r="AN124" s="875"/>
      <c r="AO124" s="875"/>
      <c r="AP124" s="875"/>
      <c r="AQ124" s="875"/>
      <c r="AR124" s="875"/>
      <c r="AS124" s="875"/>
      <c r="AT124" s="875"/>
      <c r="AU124" s="875"/>
      <c r="AV124" s="875"/>
      <c r="AW124" s="469">
        <v>5976320</v>
      </c>
      <c r="AX124" s="1473"/>
      <c r="AY124" s="507" t="s">
        <v>1237</v>
      </c>
      <c r="AZ124" s="878"/>
      <c r="BA124" s="875"/>
    </row>
    <row r="125" spans="1:53" s="882" customFormat="1" ht="9.75" hidden="1" customHeight="1" x14ac:dyDescent="0.25">
      <c r="A125" s="1071"/>
      <c r="B125" s="894"/>
      <c r="C125" s="1072"/>
      <c r="D125" s="1071"/>
      <c r="E125" s="1071"/>
      <c r="F125" s="894"/>
      <c r="G125" s="1073"/>
      <c r="H125" s="1074"/>
      <c r="I125" s="1075"/>
      <c r="J125" s="1076"/>
      <c r="K125" s="894"/>
      <c r="L125" s="894"/>
      <c r="M125" s="1074"/>
      <c r="N125" s="1077"/>
      <c r="O125" s="894"/>
      <c r="P125" s="1076"/>
      <c r="Q125" s="894"/>
      <c r="R125" s="894"/>
      <c r="S125" s="894"/>
      <c r="T125" s="1078"/>
      <c r="U125" s="1079"/>
      <c r="V125" s="1079"/>
      <c r="W125" s="1079"/>
      <c r="X125" s="1079"/>
      <c r="Y125" s="1080"/>
      <c r="Z125" s="1080"/>
      <c r="AA125" s="1315"/>
      <c r="AB125" s="1315"/>
      <c r="AC125" s="1072"/>
      <c r="AD125" s="894"/>
      <c r="AE125" s="1081"/>
      <c r="AF125" s="1081"/>
      <c r="AG125" s="1081"/>
      <c r="AH125" s="1076"/>
      <c r="AI125" s="1081"/>
      <c r="AJ125" s="1081"/>
      <c r="AK125" s="1076"/>
      <c r="AL125" s="1081"/>
      <c r="AM125" s="1081"/>
      <c r="AN125" s="1081"/>
      <c r="AO125" s="1081"/>
      <c r="AP125" s="1081"/>
      <c r="AQ125" s="1081"/>
      <c r="AR125" s="1081"/>
      <c r="AS125" s="1081"/>
      <c r="AT125" s="1081"/>
      <c r="AU125" s="1081"/>
      <c r="AV125" s="1081"/>
      <c r="AW125" s="1076"/>
      <c r="AX125" s="1081"/>
      <c r="AY125" s="1081"/>
      <c r="AZ125" s="1076"/>
      <c r="BA125" s="1081"/>
    </row>
    <row r="126" spans="1:53" s="882" customFormat="1" ht="68.25" hidden="1" customHeight="1" x14ac:dyDescent="0.25">
      <c r="A126" s="421" t="s">
        <v>1323</v>
      </c>
      <c r="B126" s="464" t="s">
        <v>589</v>
      </c>
      <c r="C126" s="866" t="s">
        <v>545</v>
      </c>
      <c r="D126" s="421" t="s">
        <v>546</v>
      </c>
      <c r="E126" s="462" t="s">
        <v>276</v>
      </c>
      <c r="F126" s="464" t="s">
        <v>205</v>
      </c>
      <c r="G126" s="881" t="s">
        <v>547</v>
      </c>
      <c r="H126" s="507" t="s">
        <v>548</v>
      </c>
      <c r="I126" s="506">
        <v>41891</v>
      </c>
      <c r="J126" s="878">
        <v>6700000</v>
      </c>
      <c r="K126" s="506">
        <v>41947</v>
      </c>
      <c r="L126" s="507" t="s">
        <v>590</v>
      </c>
      <c r="M126" s="507" t="s">
        <v>547</v>
      </c>
      <c r="N126" s="940" t="s">
        <v>367</v>
      </c>
      <c r="O126" s="506">
        <v>41947</v>
      </c>
      <c r="P126" s="878">
        <v>6700000</v>
      </c>
      <c r="Q126" s="506">
        <v>41947</v>
      </c>
      <c r="R126" s="506">
        <v>41947</v>
      </c>
      <c r="S126" s="464">
        <v>1</v>
      </c>
      <c r="T126" s="469">
        <v>6700000</v>
      </c>
      <c r="U126" s="879"/>
      <c r="V126" s="879"/>
      <c r="W126" s="879"/>
      <c r="X126" s="879"/>
      <c r="Y126" s="582"/>
      <c r="Z126" s="582"/>
      <c r="AA126" s="1315">
        <v>41977</v>
      </c>
      <c r="AB126" s="1315">
        <v>41995</v>
      </c>
      <c r="AC126" s="866" t="s">
        <v>591</v>
      </c>
      <c r="AD126" s="196" t="s">
        <v>30</v>
      </c>
      <c r="AE126" s="875"/>
      <c r="AF126" s="875"/>
      <c r="AG126" s="875"/>
      <c r="AH126" s="878"/>
      <c r="AI126" s="875"/>
      <c r="AJ126" s="875"/>
      <c r="AK126" s="878"/>
      <c r="AL126" s="875"/>
      <c r="AM126" s="875"/>
      <c r="AN126" s="875"/>
      <c r="AO126" s="875"/>
      <c r="AP126" s="875"/>
      <c r="AQ126" s="875"/>
      <c r="AR126" s="875"/>
      <c r="AS126" s="875"/>
      <c r="AT126" s="875"/>
      <c r="AU126" s="875"/>
      <c r="AV126" s="875"/>
      <c r="AW126" s="878">
        <v>6700000</v>
      </c>
      <c r="AX126" s="907">
        <v>42003</v>
      </c>
      <c r="AY126" s="881" t="s">
        <v>1057</v>
      </c>
      <c r="AZ126" s="878"/>
      <c r="BA126" s="875"/>
    </row>
    <row r="127" spans="1:53" s="882" customFormat="1" ht="9.75" hidden="1" customHeight="1" x14ac:dyDescent="0.25">
      <c r="A127" s="1082"/>
      <c r="B127" s="1003"/>
      <c r="C127" s="998"/>
      <c r="D127" s="1082"/>
      <c r="E127" s="996"/>
      <c r="F127" s="1003"/>
      <c r="G127" s="999"/>
      <c r="H127" s="1000"/>
      <c r="I127" s="1001"/>
      <c r="J127" s="1002"/>
      <c r="K127" s="1083"/>
      <c r="L127" s="1003"/>
      <c r="M127" s="1000"/>
      <c r="N127" s="1004"/>
      <c r="O127" s="1083"/>
      <c r="P127" s="1002"/>
      <c r="Q127" s="1003"/>
      <c r="R127" s="1003"/>
      <c r="S127" s="1003"/>
      <c r="T127" s="1084"/>
      <c r="U127" s="1006"/>
      <c r="V127" s="1006"/>
      <c r="W127" s="1006"/>
      <c r="X127" s="1006"/>
      <c r="Y127" s="1007"/>
      <c r="Z127" s="1007"/>
      <c r="AA127" s="1315"/>
      <c r="AB127" s="1315"/>
      <c r="AC127" s="998"/>
      <c r="AD127" s="444"/>
      <c r="AE127" s="1008"/>
      <c r="AF127" s="1008"/>
      <c r="AG127" s="1008"/>
      <c r="AH127" s="1002"/>
      <c r="AI127" s="1008"/>
      <c r="AJ127" s="1008"/>
      <c r="AK127" s="1002"/>
      <c r="AL127" s="1008"/>
      <c r="AM127" s="1008"/>
      <c r="AN127" s="1008"/>
      <c r="AO127" s="1008"/>
      <c r="AP127" s="1008"/>
      <c r="AQ127" s="1008"/>
      <c r="AR127" s="1008"/>
      <c r="AS127" s="1008"/>
      <c r="AT127" s="1008"/>
      <c r="AU127" s="1008"/>
      <c r="AV127" s="1008"/>
      <c r="AW127" s="1002"/>
      <c r="AX127" s="1008"/>
      <c r="AY127" s="1008"/>
      <c r="AZ127" s="1002"/>
      <c r="BA127" s="1008"/>
    </row>
    <row r="128" spans="1:53" s="882" customFormat="1" ht="68.25" hidden="1" customHeight="1" x14ac:dyDescent="0.25">
      <c r="A128" s="421" t="s">
        <v>1324</v>
      </c>
      <c r="B128" s="464" t="s">
        <v>592</v>
      </c>
      <c r="C128" s="866" t="s">
        <v>549</v>
      </c>
      <c r="D128" s="421" t="s">
        <v>550</v>
      </c>
      <c r="E128" s="462" t="s">
        <v>276</v>
      </c>
      <c r="F128" s="464" t="s">
        <v>205</v>
      </c>
      <c r="G128" s="881" t="s">
        <v>551</v>
      </c>
      <c r="H128" s="507" t="s">
        <v>552</v>
      </c>
      <c r="I128" s="907">
        <v>41822</v>
      </c>
      <c r="J128" s="878">
        <v>16067948</v>
      </c>
      <c r="K128" s="506">
        <v>41947</v>
      </c>
      <c r="L128" s="507" t="s">
        <v>593</v>
      </c>
      <c r="M128" s="507" t="s">
        <v>551</v>
      </c>
      <c r="N128" s="940" t="s">
        <v>367</v>
      </c>
      <c r="O128" s="506">
        <v>41947</v>
      </c>
      <c r="P128" s="878">
        <v>16067948</v>
      </c>
      <c r="Q128" s="506">
        <v>41947</v>
      </c>
      <c r="R128" s="506">
        <v>41947</v>
      </c>
      <c r="S128" s="464">
        <v>1</v>
      </c>
      <c r="T128" s="469">
        <v>16067948</v>
      </c>
      <c r="U128" s="879"/>
      <c r="V128" s="879"/>
      <c r="W128" s="879"/>
      <c r="X128" s="879"/>
      <c r="Y128" s="582"/>
      <c r="Z128" s="582"/>
      <c r="AA128" s="1315">
        <v>41977</v>
      </c>
      <c r="AB128" s="1315">
        <v>41992</v>
      </c>
      <c r="AC128" s="866" t="s">
        <v>591</v>
      </c>
      <c r="AD128" s="196" t="s">
        <v>30</v>
      </c>
      <c r="AE128" s="875"/>
      <c r="AF128" s="875"/>
      <c r="AG128" s="875"/>
      <c r="AH128" s="878"/>
      <c r="AI128" s="875"/>
      <c r="AJ128" s="875"/>
      <c r="AK128" s="878"/>
      <c r="AL128" s="875"/>
      <c r="AM128" s="875"/>
      <c r="AN128" s="875"/>
      <c r="AO128" s="875"/>
      <c r="AP128" s="875"/>
      <c r="AQ128" s="875"/>
      <c r="AR128" s="875"/>
      <c r="AS128" s="875"/>
      <c r="AT128" s="875"/>
      <c r="AU128" s="875"/>
      <c r="AV128" s="875"/>
      <c r="AW128" s="878">
        <v>16067948</v>
      </c>
      <c r="AX128" s="907">
        <v>41999</v>
      </c>
      <c r="AY128" s="881" t="s">
        <v>1058</v>
      </c>
      <c r="AZ128" s="878"/>
      <c r="BA128" s="875"/>
    </row>
    <row r="129" spans="1:53" s="882" customFormat="1" ht="9.75" hidden="1" customHeight="1" x14ac:dyDescent="0.25">
      <c r="A129" s="1021"/>
      <c r="B129" s="885"/>
      <c r="C129" s="1022"/>
      <c r="D129" s="1021"/>
      <c r="E129" s="1023"/>
      <c r="F129" s="885"/>
      <c r="G129" s="1024"/>
      <c r="H129" s="1025"/>
      <c r="I129" s="1026"/>
      <c r="J129" s="1027"/>
      <c r="K129" s="1085"/>
      <c r="L129" s="885"/>
      <c r="M129" s="1025"/>
      <c r="N129" s="1028"/>
      <c r="O129" s="1085"/>
      <c r="P129" s="1027"/>
      <c r="Q129" s="885"/>
      <c r="R129" s="885"/>
      <c r="S129" s="885"/>
      <c r="T129" s="1029"/>
      <c r="U129" s="1030"/>
      <c r="V129" s="1030"/>
      <c r="W129" s="1030"/>
      <c r="X129" s="1030"/>
      <c r="Y129" s="1031"/>
      <c r="Z129" s="1031"/>
      <c r="AA129" s="1315"/>
      <c r="AB129" s="1315"/>
      <c r="AC129" s="1022"/>
      <c r="AD129" s="440"/>
      <c r="AE129" s="1032"/>
      <c r="AF129" s="1032"/>
      <c r="AG129" s="1032"/>
      <c r="AH129" s="1027"/>
      <c r="AI129" s="1032"/>
      <c r="AJ129" s="1032"/>
      <c r="AK129" s="1027"/>
      <c r="AL129" s="1032"/>
      <c r="AM129" s="1032"/>
      <c r="AN129" s="1032"/>
      <c r="AO129" s="1032"/>
      <c r="AP129" s="1032"/>
      <c r="AQ129" s="1032"/>
      <c r="AR129" s="1032"/>
      <c r="AS129" s="1032"/>
      <c r="AT129" s="1032"/>
      <c r="AU129" s="1032"/>
      <c r="AV129" s="1032"/>
      <c r="AW129" s="1027"/>
      <c r="AX129" s="1032"/>
      <c r="AY129" s="1032"/>
      <c r="AZ129" s="1027"/>
      <c r="BA129" s="1032"/>
    </row>
    <row r="130" spans="1:53" s="882" customFormat="1" ht="39" x14ac:dyDescent="0.25">
      <c r="A130" s="1424" t="s">
        <v>1325</v>
      </c>
      <c r="B130" s="1472" t="s">
        <v>599</v>
      </c>
      <c r="C130" s="1421" t="s">
        <v>600</v>
      </c>
      <c r="D130" s="1424" t="s">
        <v>601</v>
      </c>
      <c r="E130" s="1424" t="s">
        <v>193</v>
      </c>
      <c r="F130" s="1472" t="s">
        <v>73</v>
      </c>
      <c r="G130" s="881" t="s">
        <v>602</v>
      </c>
      <c r="H130" s="1495" t="s">
        <v>604</v>
      </c>
      <c r="I130" s="1482">
        <v>41885</v>
      </c>
      <c r="J130" s="878">
        <v>1663449</v>
      </c>
      <c r="K130" s="1482">
        <v>41948</v>
      </c>
      <c r="L130" s="1495" t="s">
        <v>650</v>
      </c>
      <c r="M130" s="507" t="s">
        <v>602</v>
      </c>
      <c r="N130" s="940" t="s">
        <v>605</v>
      </c>
      <c r="O130" s="1482">
        <v>41948</v>
      </c>
      <c r="P130" s="502">
        <v>1663449</v>
      </c>
      <c r="Q130" s="1482">
        <v>41957</v>
      </c>
      <c r="R130" s="1482">
        <v>41961</v>
      </c>
      <c r="S130" s="1472">
        <v>1</v>
      </c>
      <c r="T130" s="1498">
        <v>11663449</v>
      </c>
      <c r="U130" s="879"/>
      <c r="V130" s="879"/>
      <c r="W130" s="879"/>
      <c r="X130" s="879"/>
      <c r="Y130" s="1539"/>
      <c r="Z130" s="1478" t="s">
        <v>1520</v>
      </c>
      <c r="AA130" s="1315"/>
      <c r="AB130" s="1315"/>
      <c r="AC130" s="866" t="s">
        <v>607</v>
      </c>
      <c r="AD130" s="1424" t="s">
        <v>30</v>
      </c>
      <c r="AE130" s="875"/>
      <c r="AF130" s="875"/>
      <c r="AG130" s="875"/>
      <c r="AH130" s="878">
        <v>1663449</v>
      </c>
      <c r="AI130" s="1482">
        <v>41999</v>
      </c>
      <c r="AJ130" s="881" t="s">
        <v>1096</v>
      </c>
      <c r="AK130" s="878"/>
      <c r="AL130" s="875"/>
      <c r="AM130" s="875"/>
      <c r="AN130" s="875"/>
      <c r="AO130" s="875"/>
      <c r="AP130" s="875"/>
      <c r="AQ130" s="875"/>
      <c r="AR130" s="875"/>
      <c r="AS130" s="875"/>
      <c r="AT130" s="875"/>
      <c r="AU130" s="875"/>
      <c r="AV130" s="875"/>
      <c r="AW130" s="878"/>
      <c r="AX130" s="875"/>
      <c r="AY130" s="875"/>
      <c r="AZ130" s="878"/>
      <c r="BA130" s="875"/>
    </row>
    <row r="131" spans="1:53" s="882" customFormat="1" ht="19.5" x14ac:dyDescent="0.25">
      <c r="A131" s="1426"/>
      <c r="B131" s="1481"/>
      <c r="C131" s="1422"/>
      <c r="D131" s="1426"/>
      <c r="E131" s="1425"/>
      <c r="F131" s="1481"/>
      <c r="G131" s="881" t="s">
        <v>603</v>
      </c>
      <c r="H131" s="1503"/>
      <c r="I131" s="1483"/>
      <c r="J131" s="878">
        <v>10000000</v>
      </c>
      <c r="K131" s="1483"/>
      <c r="L131" s="1473"/>
      <c r="M131" s="507" t="s">
        <v>603</v>
      </c>
      <c r="N131" s="940" t="s">
        <v>606</v>
      </c>
      <c r="O131" s="1483"/>
      <c r="P131" s="502">
        <v>10000000</v>
      </c>
      <c r="Q131" s="1473"/>
      <c r="R131" s="1493"/>
      <c r="S131" s="1473"/>
      <c r="T131" s="1499"/>
      <c r="U131" s="879"/>
      <c r="V131" s="879"/>
      <c r="W131" s="879"/>
      <c r="X131" s="879"/>
      <c r="Y131" s="1541"/>
      <c r="Z131" s="1544"/>
      <c r="AA131" s="1315"/>
      <c r="AB131" s="1315"/>
      <c r="AC131" s="866" t="s">
        <v>608</v>
      </c>
      <c r="AD131" s="1425"/>
      <c r="AE131" s="875"/>
      <c r="AF131" s="875"/>
      <c r="AG131" s="875"/>
      <c r="AH131" s="878">
        <v>10000000</v>
      </c>
      <c r="AI131" s="1481"/>
      <c r="AJ131" s="881" t="s">
        <v>1097</v>
      </c>
      <c r="AK131" s="878"/>
      <c r="AL131" s="875"/>
      <c r="AM131" s="875"/>
      <c r="AN131" s="875"/>
      <c r="AO131" s="875"/>
      <c r="AP131" s="875"/>
      <c r="AQ131" s="875"/>
      <c r="AR131" s="875"/>
      <c r="AS131" s="875"/>
      <c r="AT131" s="875"/>
      <c r="AU131" s="875"/>
      <c r="AV131" s="875"/>
      <c r="AW131" s="878"/>
      <c r="AX131" s="875"/>
      <c r="AY131" s="875"/>
      <c r="AZ131" s="878"/>
      <c r="BA131" s="875"/>
    </row>
    <row r="132" spans="1:53" s="882" customFormat="1" ht="58.5" x14ac:dyDescent="0.25">
      <c r="A132" s="462" t="s">
        <v>1326</v>
      </c>
      <c r="B132" s="1473"/>
      <c r="C132" s="1423"/>
      <c r="D132" s="462"/>
      <c r="E132" s="1426"/>
      <c r="F132" s="1473"/>
      <c r="G132" s="881" t="s">
        <v>674</v>
      </c>
      <c r="H132" s="494" t="s">
        <v>917</v>
      </c>
      <c r="I132" s="495">
        <v>38302</v>
      </c>
      <c r="J132" s="878">
        <v>5000000</v>
      </c>
      <c r="K132" s="495">
        <v>41988</v>
      </c>
      <c r="L132" s="494" t="s">
        <v>918</v>
      </c>
      <c r="M132" s="881" t="s">
        <v>674</v>
      </c>
      <c r="N132" s="940" t="s">
        <v>367</v>
      </c>
      <c r="O132" s="495">
        <v>41988</v>
      </c>
      <c r="P132" s="502">
        <v>4996508.4000000004</v>
      </c>
      <c r="Q132" s="495">
        <v>41995</v>
      </c>
      <c r="R132" s="1483"/>
      <c r="S132" s="493">
        <v>10</v>
      </c>
      <c r="T132" s="503">
        <v>4996508.4000000004</v>
      </c>
      <c r="U132" s="879"/>
      <c r="V132" s="879"/>
      <c r="W132" s="879"/>
      <c r="X132" s="879"/>
      <c r="Y132" s="1540"/>
      <c r="Z132" s="1479"/>
      <c r="AA132" s="1315"/>
      <c r="AB132" s="1315"/>
      <c r="AC132" s="866" t="s">
        <v>607</v>
      </c>
      <c r="AD132" s="1426"/>
      <c r="AE132" s="875"/>
      <c r="AF132" s="875"/>
      <c r="AG132" s="875"/>
      <c r="AH132" s="878">
        <v>3331014.7</v>
      </c>
      <c r="AI132" s="1473"/>
      <c r="AJ132" s="881" t="s">
        <v>1098</v>
      </c>
      <c r="AK132" s="878"/>
      <c r="AL132" s="875"/>
      <c r="AM132" s="875"/>
      <c r="AN132" s="875"/>
      <c r="AO132" s="875"/>
      <c r="AP132" s="875"/>
      <c r="AQ132" s="875"/>
      <c r="AR132" s="875"/>
      <c r="AS132" s="875"/>
      <c r="AT132" s="875"/>
      <c r="AU132" s="875"/>
      <c r="AV132" s="875"/>
      <c r="AW132" s="878"/>
      <c r="AX132" s="875"/>
      <c r="AY132" s="875"/>
      <c r="AZ132" s="878"/>
      <c r="BA132" s="875"/>
    </row>
    <row r="133" spans="1:53" s="882" customFormat="1" ht="3.75" customHeight="1" x14ac:dyDescent="0.25">
      <c r="A133" s="1086"/>
      <c r="B133" s="869"/>
      <c r="C133" s="1087"/>
      <c r="D133" s="1086"/>
      <c r="E133" s="1086"/>
      <c r="F133" s="869"/>
      <c r="G133" s="1088"/>
      <c r="H133" s="1089"/>
      <c r="I133" s="1090"/>
      <c r="J133" s="914"/>
      <c r="K133" s="1091"/>
      <c r="L133" s="869"/>
      <c r="M133" s="1089"/>
      <c r="N133" s="1092"/>
      <c r="O133" s="1091"/>
      <c r="P133" s="914"/>
      <c r="Q133" s="869"/>
      <c r="R133" s="869"/>
      <c r="S133" s="869"/>
      <c r="T133" s="1093"/>
      <c r="U133" s="915"/>
      <c r="V133" s="915"/>
      <c r="W133" s="915"/>
      <c r="X133" s="915"/>
      <c r="Y133" s="916"/>
      <c r="Z133" s="916"/>
      <c r="AA133" s="1315"/>
      <c r="AB133" s="1315"/>
      <c r="AC133" s="1087"/>
      <c r="AD133" s="1094"/>
      <c r="AE133" s="913"/>
      <c r="AF133" s="913"/>
      <c r="AG133" s="913"/>
      <c r="AH133" s="914"/>
      <c r="AI133" s="913"/>
      <c r="AJ133" s="913"/>
      <c r="AK133" s="914"/>
      <c r="AL133" s="913"/>
      <c r="AM133" s="913"/>
      <c r="AN133" s="913"/>
      <c r="AO133" s="913"/>
      <c r="AP133" s="913"/>
      <c r="AQ133" s="913"/>
      <c r="AR133" s="913"/>
      <c r="AS133" s="913"/>
      <c r="AT133" s="913"/>
      <c r="AU133" s="913"/>
      <c r="AV133" s="913"/>
      <c r="AW133" s="914"/>
      <c r="AX133" s="913"/>
      <c r="AY133" s="913"/>
      <c r="AZ133" s="914"/>
      <c r="BA133" s="913"/>
    </row>
    <row r="134" spans="1:53" s="882" customFormat="1" ht="58.5" hidden="1" customHeight="1" x14ac:dyDescent="0.25">
      <c r="A134" s="421" t="s">
        <v>1327</v>
      </c>
      <c r="B134" s="464" t="s">
        <v>592</v>
      </c>
      <c r="C134" s="866" t="s">
        <v>609</v>
      </c>
      <c r="D134" s="421" t="s">
        <v>610</v>
      </c>
      <c r="E134" s="421" t="s">
        <v>193</v>
      </c>
      <c r="F134" s="464" t="s">
        <v>73</v>
      </c>
      <c r="G134" s="881" t="s">
        <v>611</v>
      </c>
      <c r="H134" s="507" t="s">
        <v>612</v>
      </c>
      <c r="I134" s="907">
        <v>41891</v>
      </c>
      <c r="J134" s="878">
        <v>17200000</v>
      </c>
      <c r="K134" s="506">
        <v>38296</v>
      </c>
      <c r="L134" s="507" t="s">
        <v>651</v>
      </c>
      <c r="M134" s="881" t="s">
        <v>611</v>
      </c>
      <c r="N134" s="940" t="s">
        <v>367</v>
      </c>
      <c r="O134" s="506">
        <v>41948</v>
      </c>
      <c r="P134" s="878">
        <v>17200000</v>
      </c>
      <c r="Q134" s="506">
        <v>41957</v>
      </c>
      <c r="R134" s="506">
        <v>41957</v>
      </c>
      <c r="S134" s="464">
        <v>1</v>
      </c>
      <c r="T134" s="469">
        <v>17200000</v>
      </c>
      <c r="U134" s="879"/>
      <c r="V134" s="879"/>
      <c r="W134" s="879"/>
      <c r="X134" s="879"/>
      <c r="Y134" s="582"/>
      <c r="Z134" s="582"/>
      <c r="AA134" s="1315">
        <v>41974</v>
      </c>
      <c r="AB134" s="1315">
        <v>41995</v>
      </c>
      <c r="AC134" s="866" t="s">
        <v>613</v>
      </c>
      <c r="AD134" s="196" t="s">
        <v>30</v>
      </c>
      <c r="AE134" s="875"/>
      <c r="AF134" s="875"/>
      <c r="AG134" s="875"/>
      <c r="AH134" s="878"/>
      <c r="AI134" s="875"/>
      <c r="AJ134" s="875"/>
      <c r="AK134" s="878"/>
      <c r="AL134" s="875"/>
      <c r="AM134" s="875"/>
      <c r="AN134" s="875"/>
      <c r="AO134" s="875"/>
      <c r="AP134" s="875"/>
      <c r="AQ134" s="875"/>
      <c r="AR134" s="875"/>
      <c r="AS134" s="875"/>
      <c r="AT134" s="875"/>
      <c r="AU134" s="875"/>
      <c r="AV134" s="875"/>
      <c r="AW134" s="878">
        <v>17200000</v>
      </c>
      <c r="AX134" s="506">
        <v>41997</v>
      </c>
      <c r="AY134" s="507" t="s">
        <v>1095</v>
      </c>
      <c r="AZ134" s="878"/>
      <c r="BA134" s="875"/>
    </row>
    <row r="135" spans="1:53" s="882" customFormat="1" ht="9.75" hidden="1" customHeight="1" x14ac:dyDescent="0.25">
      <c r="A135" s="1095"/>
      <c r="B135" s="861"/>
      <c r="C135" s="928"/>
      <c r="D135" s="1095"/>
      <c r="E135" s="1096"/>
      <c r="F135" s="1097"/>
      <c r="G135" s="968"/>
      <c r="H135" s="969"/>
      <c r="I135" s="970"/>
      <c r="J135" s="971"/>
      <c r="K135" s="1098"/>
      <c r="L135" s="861"/>
      <c r="M135" s="969"/>
      <c r="N135" s="972"/>
      <c r="O135" s="1098"/>
      <c r="P135" s="971"/>
      <c r="Q135" s="861"/>
      <c r="R135" s="861"/>
      <c r="S135" s="861"/>
      <c r="T135" s="858"/>
      <c r="U135" s="974"/>
      <c r="V135" s="974"/>
      <c r="W135" s="974"/>
      <c r="X135" s="974"/>
      <c r="Y135" s="975"/>
      <c r="Z135" s="975"/>
      <c r="AA135" s="1315"/>
      <c r="AB135" s="1315"/>
      <c r="AC135" s="928"/>
      <c r="AD135" s="1099"/>
      <c r="AE135" s="927"/>
      <c r="AF135" s="927"/>
      <c r="AG135" s="927"/>
      <c r="AH135" s="971"/>
      <c r="AI135" s="927"/>
      <c r="AJ135" s="927"/>
      <c r="AK135" s="971"/>
      <c r="AL135" s="927"/>
      <c r="AM135" s="927"/>
      <c r="AN135" s="927"/>
      <c r="AO135" s="927"/>
      <c r="AP135" s="927"/>
      <c r="AQ135" s="927"/>
      <c r="AR135" s="927"/>
      <c r="AS135" s="927"/>
      <c r="AT135" s="927"/>
      <c r="AU135" s="927"/>
      <c r="AV135" s="927"/>
      <c r="AW135" s="971"/>
      <c r="AX135" s="927"/>
      <c r="AY135" s="927"/>
      <c r="AZ135" s="971"/>
      <c r="BA135" s="927"/>
    </row>
    <row r="136" spans="1:53" s="882" customFormat="1" ht="39" hidden="1" customHeight="1" x14ac:dyDescent="0.25">
      <c r="A136" s="1424" t="s">
        <v>1328</v>
      </c>
      <c r="B136" s="1472" t="s">
        <v>614</v>
      </c>
      <c r="C136" s="1421" t="s">
        <v>615</v>
      </c>
      <c r="D136" s="1424" t="s">
        <v>616</v>
      </c>
      <c r="E136" s="1526" t="s">
        <v>276</v>
      </c>
      <c r="F136" s="1528" t="s">
        <v>205</v>
      </c>
      <c r="G136" s="881" t="s">
        <v>617</v>
      </c>
      <c r="H136" s="1495" t="s">
        <v>619</v>
      </c>
      <c r="I136" s="1482">
        <v>41891</v>
      </c>
      <c r="J136" s="878">
        <v>9395076</v>
      </c>
      <c r="K136" s="1482">
        <v>41949</v>
      </c>
      <c r="L136" s="1495" t="s">
        <v>652</v>
      </c>
      <c r="M136" s="881" t="s">
        <v>617</v>
      </c>
      <c r="N136" s="940" t="s">
        <v>620</v>
      </c>
      <c r="O136" s="1482">
        <v>41949</v>
      </c>
      <c r="P136" s="878">
        <v>9395076</v>
      </c>
      <c r="Q136" s="1482">
        <v>41949</v>
      </c>
      <c r="R136" s="1482">
        <v>41949</v>
      </c>
      <c r="S136" s="1472">
        <v>1</v>
      </c>
      <c r="T136" s="1498">
        <v>15056002</v>
      </c>
      <c r="U136" s="879"/>
      <c r="V136" s="879"/>
      <c r="W136" s="879"/>
      <c r="X136" s="879"/>
      <c r="Y136" s="1539"/>
      <c r="Z136" s="1325"/>
      <c r="AA136" s="1315">
        <v>41968</v>
      </c>
      <c r="AB136" s="1315">
        <v>41991</v>
      </c>
      <c r="AC136" s="866" t="s">
        <v>622</v>
      </c>
      <c r="AD136" s="1424" t="s">
        <v>30</v>
      </c>
      <c r="AE136" s="875"/>
      <c r="AF136" s="875"/>
      <c r="AG136" s="875"/>
      <c r="AH136" s="878"/>
      <c r="AI136" s="875"/>
      <c r="AJ136" s="875"/>
      <c r="AK136" s="878"/>
      <c r="AL136" s="875"/>
      <c r="AM136" s="875"/>
      <c r="AN136" s="875"/>
      <c r="AO136" s="875"/>
      <c r="AP136" s="875"/>
      <c r="AQ136" s="875"/>
      <c r="AR136" s="875"/>
      <c r="AS136" s="875"/>
      <c r="AT136" s="875"/>
      <c r="AU136" s="875"/>
      <c r="AV136" s="875"/>
      <c r="AW136" s="878">
        <v>9395076</v>
      </c>
      <c r="AX136" s="1482">
        <v>41999</v>
      </c>
      <c r="AY136" s="507" t="s">
        <v>1060</v>
      </c>
      <c r="AZ136" s="878"/>
      <c r="BA136" s="875"/>
    </row>
    <row r="137" spans="1:53" s="882" customFormat="1" ht="39" hidden="1" customHeight="1" x14ac:dyDescent="0.25">
      <c r="A137" s="1426"/>
      <c r="B137" s="1473"/>
      <c r="C137" s="1423"/>
      <c r="D137" s="1426"/>
      <c r="E137" s="1527"/>
      <c r="F137" s="1528"/>
      <c r="G137" s="881" t="s">
        <v>618</v>
      </c>
      <c r="H137" s="1503"/>
      <c r="I137" s="1483"/>
      <c r="J137" s="878">
        <v>6000000</v>
      </c>
      <c r="K137" s="1483"/>
      <c r="L137" s="1473"/>
      <c r="M137" s="881" t="s">
        <v>618</v>
      </c>
      <c r="N137" s="940" t="s">
        <v>621</v>
      </c>
      <c r="O137" s="1483"/>
      <c r="P137" s="878">
        <v>5660926</v>
      </c>
      <c r="Q137" s="1473"/>
      <c r="R137" s="1473"/>
      <c r="S137" s="1473"/>
      <c r="T137" s="1499"/>
      <c r="U137" s="879"/>
      <c r="V137" s="879"/>
      <c r="W137" s="879"/>
      <c r="X137" s="879"/>
      <c r="Y137" s="1540"/>
      <c r="Z137" s="1326"/>
      <c r="AA137" s="1315"/>
      <c r="AB137" s="1315"/>
      <c r="AC137" s="866" t="s">
        <v>623</v>
      </c>
      <c r="AD137" s="1426"/>
      <c r="AE137" s="875"/>
      <c r="AF137" s="875"/>
      <c r="AG137" s="875"/>
      <c r="AH137" s="878"/>
      <c r="AI137" s="875"/>
      <c r="AJ137" s="875"/>
      <c r="AK137" s="878"/>
      <c r="AL137" s="875"/>
      <c r="AM137" s="875"/>
      <c r="AN137" s="875"/>
      <c r="AO137" s="875"/>
      <c r="AP137" s="875"/>
      <c r="AQ137" s="875"/>
      <c r="AR137" s="875"/>
      <c r="AS137" s="875"/>
      <c r="AT137" s="875"/>
      <c r="AU137" s="875"/>
      <c r="AV137" s="875"/>
      <c r="AW137" s="878">
        <v>5660926</v>
      </c>
      <c r="AX137" s="1473"/>
      <c r="AY137" s="507" t="s">
        <v>1249</v>
      </c>
      <c r="AZ137" s="878"/>
      <c r="BA137" s="875"/>
    </row>
    <row r="138" spans="1:53" s="882" customFormat="1" ht="9.75" hidden="1" customHeight="1" x14ac:dyDescent="0.25">
      <c r="A138" s="1100"/>
      <c r="B138" s="764"/>
      <c r="C138" s="961"/>
      <c r="D138" s="1100"/>
      <c r="E138" s="1101"/>
      <c r="F138" s="1102"/>
      <c r="G138" s="962"/>
      <c r="H138" s="963"/>
      <c r="I138" s="964"/>
      <c r="J138" s="910"/>
      <c r="K138" s="1103"/>
      <c r="L138" s="764"/>
      <c r="M138" s="963"/>
      <c r="N138" s="965"/>
      <c r="O138" s="1103"/>
      <c r="P138" s="910"/>
      <c r="Q138" s="764"/>
      <c r="R138" s="764"/>
      <c r="S138" s="764"/>
      <c r="T138" s="1104"/>
      <c r="U138" s="911"/>
      <c r="V138" s="911"/>
      <c r="W138" s="911"/>
      <c r="X138" s="911"/>
      <c r="Y138" s="912"/>
      <c r="Z138" s="912"/>
      <c r="AA138" s="1315"/>
      <c r="AB138" s="1315"/>
      <c r="AC138" s="961"/>
      <c r="AD138" s="441"/>
      <c r="AE138" s="909"/>
      <c r="AF138" s="909"/>
      <c r="AG138" s="909"/>
      <c r="AH138" s="910"/>
      <c r="AI138" s="909"/>
      <c r="AJ138" s="909"/>
      <c r="AK138" s="910"/>
      <c r="AL138" s="909"/>
      <c r="AM138" s="909"/>
      <c r="AN138" s="909"/>
      <c r="AO138" s="909"/>
      <c r="AP138" s="909"/>
      <c r="AQ138" s="909"/>
      <c r="AR138" s="909"/>
      <c r="AS138" s="909"/>
      <c r="AT138" s="909"/>
      <c r="AU138" s="909"/>
      <c r="AV138" s="909"/>
      <c r="AW138" s="910"/>
      <c r="AX138" s="909"/>
      <c r="AY138" s="909"/>
      <c r="AZ138" s="910"/>
      <c r="BA138" s="909"/>
    </row>
    <row r="139" spans="1:53" s="882" customFormat="1" ht="58.5" x14ac:dyDescent="0.25">
      <c r="A139" s="421" t="s">
        <v>1329</v>
      </c>
      <c r="B139" s="464" t="s">
        <v>624</v>
      </c>
      <c r="C139" s="866" t="s">
        <v>625</v>
      </c>
      <c r="D139" s="421" t="s">
        <v>626</v>
      </c>
      <c r="E139" s="421" t="s">
        <v>627</v>
      </c>
      <c r="F139" s="1105" t="s">
        <v>628</v>
      </c>
      <c r="G139" s="881" t="s">
        <v>629</v>
      </c>
      <c r="H139" s="507" t="s">
        <v>630</v>
      </c>
      <c r="I139" s="907">
        <v>41880</v>
      </c>
      <c r="J139" s="878">
        <v>16714583</v>
      </c>
      <c r="K139" s="506">
        <v>41949</v>
      </c>
      <c r="L139" s="507" t="s">
        <v>653</v>
      </c>
      <c r="M139" s="881" t="s">
        <v>629</v>
      </c>
      <c r="N139" s="940" t="s">
        <v>631</v>
      </c>
      <c r="O139" s="506">
        <v>41949</v>
      </c>
      <c r="P139" s="878">
        <v>16510306</v>
      </c>
      <c r="Q139" s="506">
        <v>41949</v>
      </c>
      <c r="R139" s="506">
        <v>41957</v>
      </c>
      <c r="S139" s="464">
        <v>1</v>
      </c>
      <c r="T139" s="469">
        <v>16510306</v>
      </c>
      <c r="U139" s="879"/>
      <c r="V139" s="879"/>
      <c r="W139" s="879"/>
      <c r="X139" s="879"/>
      <c r="Y139" s="582"/>
      <c r="Z139" s="1329" t="s">
        <v>1520</v>
      </c>
      <c r="AA139" s="1315"/>
      <c r="AB139" s="1315"/>
      <c r="AC139" s="866" t="s">
        <v>632</v>
      </c>
      <c r="AD139" s="196" t="s">
        <v>30</v>
      </c>
      <c r="AE139" s="875"/>
      <c r="AF139" s="875"/>
      <c r="AG139" s="875"/>
      <c r="AH139" s="878">
        <v>14855666</v>
      </c>
      <c r="AI139" s="506">
        <v>41999</v>
      </c>
      <c r="AJ139" s="507" t="s">
        <v>1248</v>
      </c>
      <c r="AK139" s="878"/>
      <c r="AL139" s="875"/>
      <c r="AM139" s="875"/>
      <c r="AN139" s="875"/>
      <c r="AO139" s="875"/>
      <c r="AP139" s="875"/>
      <c r="AQ139" s="875"/>
      <c r="AR139" s="875"/>
      <c r="AS139" s="875"/>
      <c r="AT139" s="875"/>
      <c r="AU139" s="875"/>
      <c r="AV139" s="875"/>
      <c r="AW139" s="878"/>
      <c r="AX139" s="875"/>
      <c r="AY139" s="875"/>
      <c r="AZ139" s="878"/>
      <c r="BA139" s="875"/>
    </row>
    <row r="140" spans="1:53" s="882" customFormat="1" ht="3.75" customHeight="1" x14ac:dyDescent="0.25">
      <c r="A140" s="1086"/>
      <c r="B140" s="869"/>
      <c r="C140" s="1087"/>
      <c r="D140" s="1086"/>
      <c r="E140" s="1086"/>
      <c r="F140" s="1106"/>
      <c r="G140" s="1088"/>
      <c r="H140" s="1089"/>
      <c r="I140" s="1090"/>
      <c r="J140" s="914"/>
      <c r="K140" s="1091"/>
      <c r="L140" s="869"/>
      <c r="M140" s="1089"/>
      <c r="N140" s="1092"/>
      <c r="O140" s="1091"/>
      <c r="P140" s="914"/>
      <c r="Q140" s="869"/>
      <c r="R140" s="869"/>
      <c r="S140" s="869"/>
      <c r="T140" s="1093"/>
      <c r="U140" s="915"/>
      <c r="V140" s="915"/>
      <c r="W140" s="915"/>
      <c r="X140" s="915"/>
      <c r="Y140" s="916"/>
      <c r="Z140" s="916"/>
      <c r="AA140" s="1315"/>
      <c r="AB140" s="1315"/>
      <c r="AC140" s="1087"/>
      <c r="AD140" s="1094"/>
      <c r="AE140" s="913"/>
      <c r="AF140" s="913"/>
      <c r="AG140" s="913"/>
      <c r="AH140" s="914"/>
      <c r="AI140" s="913"/>
      <c r="AJ140" s="913"/>
      <c r="AK140" s="914"/>
      <c r="AL140" s="913"/>
      <c r="AM140" s="913"/>
      <c r="AN140" s="913"/>
      <c r="AO140" s="913"/>
      <c r="AP140" s="913"/>
      <c r="AQ140" s="913"/>
      <c r="AR140" s="913"/>
      <c r="AS140" s="913"/>
      <c r="AT140" s="913"/>
      <c r="AU140" s="913"/>
      <c r="AV140" s="913"/>
      <c r="AW140" s="914"/>
      <c r="AX140" s="913"/>
      <c r="AY140" s="913"/>
      <c r="AZ140" s="914"/>
      <c r="BA140" s="913"/>
    </row>
    <row r="141" spans="1:53" s="882" customFormat="1" ht="78.75" hidden="1" customHeight="1" x14ac:dyDescent="0.25">
      <c r="A141" s="421" t="s">
        <v>1330</v>
      </c>
      <c r="B141" s="464" t="s">
        <v>633</v>
      </c>
      <c r="C141" s="866" t="s">
        <v>634</v>
      </c>
      <c r="D141" s="421" t="s">
        <v>635</v>
      </c>
      <c r="E141" s="462" t="s">
        <v>276</v>
      </c>
      <c r="F141" s="464" t="s">
        <v>205</v>
      </c>
      <c r="G141" s="881" t="s">
        <v>636</v>
      </c>
      <c r="H141" s="507" t="s">
        <v>642</v>
      </c>
      <c r="I141" s="907">
        <v>41891</v>
      </c>
      <c r="J141" s="878">
        <v>17000000</v>
      </c>
      <c r="K141" s="506">
        <v>41949</v>
      </c>
      <c r="L141" s="507" t="s">
        <v>654</v>
      </c>
      <c r="M141" s="881" t="s">
        <v>636</v>
      </c>
      <c r="N141" s="940" t="s">
        <v>367</v>
      </c>
      <c r="O141" s="506">
        <v>41949</v>
      </c>
      <c r="P141" s="878">
        <v>17000000</v>
      </c>
      <c r="Q141" s="506">
        <v>41949</v>
      </c>
      <c r="R141" s="506">
        <v>41949</v>
      </c>
      <c r="S141" s="464">
        <v>1</v>
      </c>
      <c r="T141" s="469">
        <v>17000000</v>
      </c>
      <c r="U141" s="879"/>
      <c r="V141" s="879"/>
      <c r="W141" s="879"/>
      <c r="X141" s="879"/>
      <c r="Y141" s="582"/>
      <c r="Z141" s="582"/>
      <c r="AA141" s="1315">
        <v>41979</v>
      </c>
      <c r="AB141" s="1315">
        <v>41992</v>
      </c>
      <c r="AC141" s="866" t="s">
        <v>637</v>
      </c>
      <c r="AD141" s="196" t="s">
        <v>30</v>
      </c>
      <c r="AE141" s="875"/>
      <c r="AF141" s="875"/>
      <c r="AG141" s="875"/>
      <c r="AH141" s="878"/>
      <c r="AI141" s="875"/>
      <c r="AJ141" s="875"/>
      <c r="AK141" s="878"/>
      <c r="AL141" s="875"/>
      <c r="AM141" s="875"/>
      <c r="AN141" s="875"/>
      <c r="AO141" s="875"/>
      <c r="AP141" s="875"/>
      <c r="AQ141" s="875"/>
      <c r="AR141" s="875"/>
      <c r="AS141" s="875"/>
      <c r="AT141" s="875"/>
      <c r="AU141" s="875"/>
      <c r="AV141" s="875"/>
      <c r="AW141" s="878">
        <v>17000000</v>
      </c>
      <c r="AX141" s="506">
        <v>41999</v>
      </c>
      <c r="AY141" s="507" t="s">
        <v>1061</v>
      </c>
      <c r="AZ141" s="878"/>
      <c r="BA141" s="875"/>
    </row>
    <row r="142" spans="1:53" s="882" customFormat="1" ht="11.25" hidden="1" customHeight="1" x14ac:dyDescent="0.25">
      <c r="A142" s="1021"/>
      <c r="B142" s="885"/>
      <c r="C142" s="1022"/>
      <c r="D142" s="1021"/>
      <c r="E142" s="1021"/>
      <c r="F142" s="1107"/>
      <c r="G142" s="1024"/>
      <c r="H142" s="1025"/>
      <c r="I142" s="1026"/>
      <c r="J142" s="1027"/>
      <c r="K142" s="1085"/>
      <c r="L142" s="885"/>
      <c r="M142" s="1025"/>
      <c r="N142" s="1028"/>
      <c r="O142" s="1085"/>
      <c r="P142" s="1027"/>
      <c r="Q142" s="885"/>
      <c r="R142" s="885"/>
      <c r="S142" s="885"/>
      <c r="T142" s="1029"/>
      <c r="U142" s="1030"/>
      <c r="V142" s="1030"/>
      <c r="W142" s="1030"/>
      <c r="X142" s="1030"/>
      <c r="Y142" s="1031"/>
      <c r="Z142" s="1031"/>
      <c r="AA142" s="1315"/>
      <c r="AB142" s="1315"/>
      <c r="AC142" s="1022"/>
      <c r="AD142" s="440"/>
      <c r="AE142" s="1032"/>
      <c r="AF142" s="1032"/>
      <c r="AG142" s="1032"/>
      <c r="AH142" s="1027"/>
      <c r="AI142" s="1032"/>
      <c r="AJ142" s="1032"/>
      <c r="AK142" s="1027"/>
      <c r="AL142" s="1032"/>
      <c r="AM142" s="1032"/>
      <c r="AN142" s="1032"/>
      <c r="AO142" s="1032"/>
      <c r="AP142" s="1032"/>
      <c r="AQ142" s="1032"/>
      <c r="AR142" s="1032"/>
      <c r="AS142" s="1032"/>
      <c r="AT142" s="1032"/>
      <c r="AU142" s="1032"/>
      <c r="AV142" s="1032"/>
      <c r="AW142" s="1027"/>
      <c r="AX142" s="1032"/>
      <c r="AY142" s="1032"/>
      <c r="AZ142" s="1027"/>
      <c r="BA142" s="1032"/>
    </row>
    <row r="143" spans="1:53" s="882" customFormat="1" ht="78.75" hidden="1" customHeight="1" x14ac:dyDescent="0.25">
      <c r="A143" s="421" t="s">
        <v>1331</v>
      </c>
      <c r="B143" s="464" t="s">
        <v>638</v>
      </c>
      <c r="C143" s="866" t="s">
        <v>655</v>
      </c>
      <c r="D143" s="421" t="s">
        <v>639</v>
      </c>
      <c r="E143" s="462" t="s">
        <v>276</v>
      </c>
      <c r="F143" s="464" t="s">
        <v>205</v>
      </c>
      <c r="G143" s="881" t="s">
        <v>640</v>
      </c>
      <c r="H143" s="507" t="s">
        <v>641</v>
      </c>
      <c r="I143" s="907">
        <v>41891</v>
      </c>
      <c r="J143" s="878">
        <v>17128842</v>
      </c>
      <c r="K143" s="506">
        <v>41949</v>
      </c>
      <c r="L143" s="507" t="s">
        <v>656</v>
      </c>
      <c r="M143" s="507" t="s">
        <v>640</v>
      </c>
      <c r="N143" s="940" t="s">
        <v>367</v>
      </c>
      <c r="O143" s="506">
        <v>41949</v>
      </c>
      <c r="P143" s="878">
        <v>17128842</v>
      </c>
      <c r="Q143" s="506">
        <v>41949</v>
      </c>
      <c r="R143" s="506">
        <v>41949</v>
      </c>
      <c r="S143" s="464">
        <v>1</v>
      </c>
      <c r="T143" s="469">
        <v>17128842</v>
      </c>
      <c r="U143" s="879"/>
      <c r="V143" s="879"/>
      <c r="W143" s="879"/>
      <c r="X143" s="879"/>
      <c r="Y143" s="582"/>
      <c r="Z143" s="582"/>
      <c r="AA143" s="1315">
        <v>41970</v>
      </c>
      <c r="AB143" s="1315">
        <v>41992</v>
      </c>
      <c r="AC143" s="866" t="s">
        <v>637</v>
      </c>
      <c r="AD143" s="196" t="s">
        <v>30</v>
      </c>
      <c r="AE143" s="875"/>
      <c r="AF143" s="875"/>
      <c r="AG143" s="875"/>
      <c r="AH143" s="878"/>
      <c r="AI143" s="875"/>
      <c r="AJ143" s="875"/>
      <c r="AK143" s="878"/>
      <c r="AL143" s="875"/>
      <c r="AM143" s="875"/>
      <c r="AN143" s="875"/>
      <c r="AO143" s="875"/>
      <c r="AP143" s="875"/>
      <c r="AQ143" s="875"/>
      <c r="AR143" s="875"/>
      <c r="AS143" s="875"/>
      <c r="AT143" s="875"/>
      <c r="AU143" s="875"/>
      <c r="AV143" s="875"/>
      <c r="AW143" s="878">
        <v>17128842</v>
      </c>
      <c r="AX143" s="506">
        <v>41999</v>
      </c>
      <c r="AY143" s="507" t="s">
        <v>1062</v>
      </c>
      <c r="AZ143" s="878"/>
      <c r="BA143" s="875"/>
    </row>
    <row r="144" spans="1:53" s="882" customFormat="1" ht="11.25" hidden="1" customHeight="1" x14ac:dyDescent="0.25">
      <c r="A144" s="1071"/>
      <c r="B144" s="894"/>
      <c r="C144" s="1072"/>
      <c r="D144" s="1071"/>
      <c r="E144" s="1071"/>
      <c r="F144" s="1108"/>
      <c r="G144" s="1073"/>
      <c r="H144" s="1074"/>
      <c r="I144" s="1109"/>
      <c r="J144" s="1076"/>
      <c r="K144" s="1075"/>
      <c r="L144" s="894"/>
      <c r="M144" s="1074"/>
      <c r="N144" s="1077"/>
      <c r="O144" s="1075"/>
      <c r="P144" s="1076"/>
      <c r="Q144" s="894"/>
      <c r="R144" s="894"/>
      <c r="S144" s="894"/>
      <c r="T144" s="1078"/>
      <c r="U144" s="1079"/>
      <c r="V144" s="1079"/>
      <c r="W144" s="1079"/>
      <c r="X144" s="1079"/>
      <c r="Y144" s="1080"/>
      <c r="Z144" s="1080"/>
      <c r="AA144" s="1315"/>
      <c r="AB144" s="1315"/>
      <c r="AC144" s="1072"/>
      <c r="AD144" s="1110"/>
      <c r="AE144" s="1081"/>
      <c r="AF144" s="1081"/>
      <c r="AG144" s="1081"/>
      <c r="AH144" s="1076"/>
      <c r="AI144" s="1081"/>
      <c r="AJ144" s="1081"/>
      <c r="AK144" s="1076"/>
      <c r="AL144" s="1081"/>
      <c r="AM144" s="1081"/>
      <c r="AN144" s="1081"/>
      <c r="AO144" s="1081"/>
      <c r="AP144" s="1081"/>
      <c r="AQ144" s="1081"/>
      <c r="AR144" s="1081"/>
      <c r="AS144" s="1081"/>
      <c r="AT144" s="1081"/>
      <c r="AU144" s="1081"/>
      <c r="AV144" s="1081"/>
      <c r="AW144" s="1076"/>
      <c r="AX144" s="1081"/>
      <c r="AY144" s="1081"/>
      <c r="AZ144" s="1076"/>
      <c r="BA144" s="1081"/>
    </row>
    <row r="145" spans="1:53" s="882" customFormat="1" ht="45" hidden="1" customHeight="1" x14ac:dyDescent="0.25">
      <c r="A145" s="671" t="s">
        <v>1332</v>
      </c>
      <c r="B145" s="464" t="s">
        <v>469</v>
      </c>
      <c r="C145" s="866" t="s">
        <v>412</v>
      </c>
      <c r="D145" s="421" t="s">
        <v>413</v>
      </c>
      <c r="E145" s="1529" t="s">
        <v>556</v>
      </c>
      <c r="F145" s="1530"/>
      <c r="G145" s="881" t="s">
        <v>414</v>
      </c>
      <c r="H145" s="507" t="s">
        <v>415</v>
      </c>
      <c r="I145" s="907">
        <v>41800</v>
      </c>
      <c r="J145" s="878">
        <v>86161648</v>
      </c>
      <c r="K145" s="861"/>
      <c r="L145" s="861"/>
      <c r="M145" s="507" t="s">
        <v>414</v>
      </c>
      <c r="N145" s="940" t="s">
        <v>113</v>
      </c>
      <c r="O145" s="861"/>
      <c r="P145" s="878">
        <v>86027661</v>
      </c>
      <c r="Q145" s="861"/>
      <c r="R145" s="861"/>
      <c r="S145" s="421" t="s">
        <v>240</v>
      </c>
      <c r="T145" s="469">
        <v>86027661</v>
      </c>
      <c r="U145" s="879"/>
      <c r="V145" s="879"/>
      <c r="W145" s="879"/>
      <c r="X145" s="879"/>
      <c r="Y145" s="582"/>
      <c r="Z145" s="582"/>
      <c r="AA145" s="1315"/>
      <c r="AB145" s="1315"/>
      <c r="AC145" s="866" t="s">
        <v>114</v>
      </c>
      <c r="AD145" s="464"/>
      <c r="AE145" s="875"/>
      <c r="AF145" s="875"/>
      <c r="AG145" s="875"/>
      <c r="AH145" s="878"/>
      <c r="AI145" s="875"/>
      <c r="AJ145" s="875"/>
      <c r="AK145" s="878"/>
      <c r="AL145" s="875"/>
      <c r="AM145" s="875"/>
      <c r="AN145" s="875"/>
      <c r="AO145" s="875"/>
      <c r="AP145" s="875"/>
      <c r="AQ145" s="875"/>
      <c r="AR145" s="875"/>
      <c r="AS145" s="875"/>
      <c r="AT145" s="875"/>
      <c r="AU145" s="875"/>
      <c r="AV145" s="875"/>
      <c r="AW145" s="878"/>
      <c r="AX145" s="875"/>
      <c r="AY145" s="875"/>
      <c r="AZ145" s="878"/>
      <c r="BA145" s="875"/>
    </row>
    <row r="146" spans="1:53" s="882" customFormat="1" ht="11.25" hidden="1" customHeight="1" x14ac:dyDescent="0.25">
      <c r="A146" s="1111"/>
      <c r="B146" s="861"/>
      <c r="C146" s="928"/>
      <c r="D146" s="1095"/>
      <c r="E146" s="1095"/>
      <c r="F146" s="861"/>
      <c r="G146" s="968"/>
      <c r="H146" s="969"/>
      <c r="I146" s="970"/>
      <c r="J146" s="971"/>
      <c r="K146" s="861"/>
      <c r="L146" s="861"/>
      <c r="M146" s="969"/>
      <c r="N146" s="972"/>
      <c r="O146" s="861"/>
      <c r="P146" s="971"/>
      <c r="Q146" s="861"/>
      <c r="R146" s="861"/>
      <c r="S146" s="861"/>
      <c r="T146" s="858"/>
      <c r="U146" s="974"/>
      <c r="V146" s="974"/>
      <c r="W146" s="974"/>
      <c r="X146" s="974"/>
      <c r="Y146" s="975"/>
      <c r="Z146" s="975"/>
      <c r="AA146" s="1315"/>
      <c r="AB146" s="1315"/>
      <c r="AC146" s="928"/>
      <c r="AD146" s="861"/>
      <c r="AE146" s="927"/>
      <c r="AF146" s="927"/>
      <c r="AG146" s="927"/>
      <c r="AH146" s="971"/>
      <c r="AI146" s="927"/>
      <c r="AJ146" s="927"/>
      <c r="AK146" s="971"/>
      <c r="AL146" s="927"/>
      <c r="AM146" s="927"/>
      <c r="AN146" s="927"/>
      <c r="AO146" s="927"/>
      <c r="AP146" s="927"/>
      <c r="AQ146" s="927"/>
      <c r="AR146" s="927"/>
      <c r="AS146" s="927"/>
      <c r="AT146" s="927"/>
      <c r="AU146" s="927"/>
      <c r="AV146" s="927"/>
      <c r="AW146" s="971"/>
      <c r="AX146" s="927"/>
      <c r="AY146" s="927"/>
      <c r="AZ146" s="971"/>
      <c r="BA146" s="927"/>
    </row>
    <row r="147" spans="1:53" s="509" customFormat="1" ht="45" hidden="1" customHeight="1" x14ac:dyDescent="0.25">
      <c r="A147" s="674" t="s">
        <v>416</v>
      </c>
      <c r="B147" s="623"/>
      <c r="C147" s="196" t="s">
        <v>417</v>
      </c>
      <c r="D147" s="421" t="s">
        <v>421</v>
      </c>
      <c r="E147" s="1529" t="s">
        <v>556</v>
      </c>
      <c r="F147" s="1530"/>
      <c r="G147" s="730" t="s">
        <v>418</v>
      </c>
      <c r="H147" s="507" t="s">
        <v>460</v>
      </c>
      <c r="I147" s="506">
        <v>41850</v>
      </c>
      <c r="J147" s="502">
        <v>35000000</v>
      </c>
      <c r="K147" s="861"/>
      <c r="L147" s="861"/>
      <c r="M147" s="507" t="s">
        <v>418</v>
      </c>
      <c r="N147" s="940" t="s">
        <v>313</v>
      </c>
      <c r="O147" s="623"/>
      <c r="P147" s="865"/>
      <c r="Q147" s="623"/>
      <c r="R147" s="861"/>
      <c r="S147" s="421" t="s">
        <v>240</v>
      </c>
      <c r="T147" s="502"/>
      <c r="U147" s="581"/>
      <c r="V147" s="581"/>
      <c r="W147" s="581"/>
      <c r="X147" s="581"/>
      <c r="Y147" s="582"/>
      <c r="Z147" s="582"/>
      <c r="AA147" s="1315"/>
      <c r="AB147" s="1315"/>
      <c r="AC147" s="196" t="s">
        <v>269</v>
      </c>
      <c r="AD147" s="196" t="s">
        <v>30</v>
      </c>
      <c r="AE147" s="508"/>
      <c r="AF147" s="508"/>
      <c r="AG147" s="508"/>
      <c r="AH147" s="502"/>
      <c r="AI147" s="508"/>
      <c r="AJ147" s="508"/>
      <c r="AK147" s="502"/>
      <c r="AL147" s="508"/>
      <c r="AM147" s="508"/>
      <c r="AN147" s="508"/>
      <c r="AO147" s="508"/>
      <c r="AP147" s="508"/>
      <c r="AQ147" s="508"/>
      <c r="AR147" s="508"/>
      <c r="AS147" s="508"/>
      <c r="AT147" s="508"/>
      <c r="AU147" s="508"/>
      <c r="AV147" s="508"/>
      <c r="AW147" s="502"/>
      <c r="AX147" s="508"/>
      <c r="AY147" s="508"/>
      <c r="AZ147" s="502"/>
      <c r="BA147" s="508"/>
    </row>
    <row r="148" spans="1:53" ht="11.25" hidden="1" customHeight="1" x14ac:dyDescent="0.15">
      <c r="A148" s="1112"/>
      <c r="B148" s="763"/>
      <c r="C148" s="763"/>
      <c r="D148" s="763"/>
      <c r="E148" s="763"/>
      <c r="F148" s="763"/>
      <c r="G148" s="763"/>
      <c r="H148" s="764"/>
      <c r="I148" s="764"/>
      <c r="J148" s="763"/>
      <c r="K148" s="765"/>
      <c r="L148" s="764"/>
      <c r="M148" s="764"/>
      <c r="N148" s="965"/>
      <c r="O148" s="763"/>
      <c r="P148" s="768"/>
      <c r="Q148" s="763"/>
      <c r="R148" s="764"/>
      <c r="S148" s="765"/>
      <c r="T148" s="763"/>
      <c r="U148" s="766"/>
      <c r="V148" s="766"/>
      <c r="W148" s="766"/>
      <c r="X148" s="766"/>
      <c r="Y148" s="767"/>
      <c r="Z148" s="767"/>
      <c r="AA148" s="1315"/>
      <c r="AB148" s="1315"/>
      <c r="AC148" s="763"/>
      <c r="AD148" s="763"/>
      <c r="AE148" s="763"/>
      <c r="AF148" s="763"/>
      <c r="AG148" s="763"/>
      <c r="AH148" s="768"/>
      <c r="AI148" s="763"/>
      <c r="AJ148" s="763"/>
      <c r="AK148" s="768"/>
      <c r="AL148" s="763"/>
      <c r="AM148" s="763"/>
      <c r="AN148" s="763"/>
      <c r="AO148" s="763"/>
      <c r="AP148" s="763"/>
      <c r="AQ148" s="763"/>
      <c r="AR148" s="763"/>
      <c r="AS148" s="763"/>
      <c r="AT148" s="763"/>
      <c r="AU148" s="763"/>
      <c r="AV148" s="763"/>
      <c r="AW148" s="769"/>
      <c r="AX148" s="763"/>
      <c r="AY148" s="763"/>
      <c r="AZ148" s="768"/>
      <c r="BA148" s="763"/>
    </row>
    <row r="149" spans="1:53" s="509" customFormat="1" ht="67.5" hidden="1" customHeight="1" x14ac:dyDescent="0.25">
      <c r="A149" s="674" t="s">
        <v>107</v>
      </c>
      <c r="B149" s="508" t="s">
        <v>419</v>
      </c>
      <c r="C149" s="196" t="s">
        <v>420</v>
      </c>
      <c r="D149" s="421" t="s">
        <v>422</v>
      </c>
      <c r="E149" s="1529" t="s">
        <v>556</v>
      </c>
      <c r="F149" s="1530"/>
      <c r="G149" s="730" t="s">
        <v>423</v>
      </c>
      <c r="H149" s="507" t="s">
        <v>424</v>
      </c>
      <c r="I149" s="1040">
        <v>41752</v>
      </c>
      <c r="J149" s="502">
        <v>28000000</v>
      </c>
      <c r="K149" s="861"/>
      <c r="L149" s="861"/>
      <c r="M149" s="507" t="s">
        <v>423</v>
      </c>
      <c r="N149" s="940" t="s">
        <v>52</v>
      </c>
      <c r="O149" s="623"/>
      <c r="P149" s="865"/>
      <c r="Q149" s="623"/>
      <c r="R149" s="861"/>
      <c r="S149" s="421" t="s">
        <v>240</v>
      </c>
      <c r="T149" s="508"/>
      <c r="U149" s="581"/>
      <c r="V149" s="581"/>
      <c r="W149" s="581"/>
      <c r="X149" s="581"/>
      <c r="Y149" s="582"/>
      <c r="Z149" s="582"/>
      <c r="AA149" s="1315"/>
      <c r="AB149" s="1315"/>
      <c r="AC149" s="196" t="s">
        <v>425</v>
      </c>
      <c r="AD149" s="196" t="s">
        <v>30</v>
      </c>
      <c r="AE149" s="508"/>
      <c r="AF149" s="508"/>
      <c r="AG149" s="508"/>
      <c r="AH149" s="502"/>
      <c r="AI149" s="508"/>
      <c r="AJ149" s="508"/>
      <c r="AK149" s="502"/>
      <c r="AL149" s="508"/>
      <c r="AM149" s="508"/>
      <c r="AN149" s="508"/>
      <c r="AO149" s="508"/>
      <c r="AP149" s="508"/>
      <c r="AQ149" s="508"/>
      <c r="AR149" s="508"/>
      <c r="AS149" s="508"/>
      <c r="AT149" s="508"/>
      <c r="AU149" s="508"/>
      <c r="AV149" s="508"/>
      <c r="AW149" s="502"/>
      <c r="AX149" s="508"/>
      <c r="AY149" s="508"/>
      <c r="AZ149" s="502"/>
      <c r="BA149" s="508"/>
    </row>
    <row r="150" spans="1:53" ht="11.25" hidden="1" customHeight="1" x14ac:dyDescent="0.15">
      <c r="A150" s="883"/>
      <c r="B150" s="883"/>
      <c r="C150" s="883"/>
      <c r="D150" s="883"/>
      <c r="E150" s="883"/>
      <c r="F150" s="883"/>
      <c r="G150" s="883"/>
      <c r="H150" s="885"/>
      <c r="I150" s="885"/>
      <c r="J150" s="883"/>
      <c r="K150" s="887"/>
      <c r="L150" s="885"/>
      <c r="M150" s="885"/>
      <c r="N150" s="1028"/>
      <c r="O150" s="883"/>
      <c r="P150" s="888"/>
      <c r="Q150" s="883"/>
      <c r="R150" s="885"/>
      <c r="S150" s="887"/>
      <c r="T150" s="883"/>
      <c r="U150" s="889"/>
      <c r="V150" s="889"/>
      <c r="W150" s="889"/>
      <c r="X150" s="889"/>
      <c r="Y150" s="890"/>
      <c r="Z150" s="890"/>
      <c r="AA150" s="1315"/>
      <c r="AB150" s="1315"/>
      <c r="AC150" s="883"/>
      <c r="AD150" s="883"/>
      <c r="AE150" s="883"/>
      <c r="AF150" s="883"/>
      <c r="AG150" s="883"/>
      <c r="AH150" s="888"/>
      <c r="AI150" s="883"/>
      <c r="AJ150" s="883"/>
      <c r="AK150" s="888"/>
      <c r="AL150" s="883"/>
      <c r="AM150" s="883"/>
      <c r="AN150" s="883"/>
      <c r="AO150" s="883"/>
      <c r="AP150" s="883"/>
      <c r="AQ150" s="883"/>
      <c r="AR150" s="883"/>
      <c r="AS150" s="883"/>
      <c r="AT150" s="883"/>
      <c r="AU150" s="883"/>
      <c r="AV150" s="883"/>
      <c r="AW150" s="886"/>
      <c r="AX150" s="883"/>
      <c r="AY150" s="883"/>
      <c r="AZ150" s="888"/>
      <c r="BA150" s="883"/>
    </row>
    <row r="151" spans="1:53" s="509" customFormat="1" ht="58.5" x14ac:dyDescent="0.25">
      <c r="A151" s="196" t="s">
        <v>1333</v>
      </c>
      <c r="B151" s="508" t="s">
        <v>448</v>
      </c>
      <c r="C151" s="196" t="s">
        <v>657</v>
      </c>
      <c r="D151" s="196" t="s">
        <v>658</v>
      </c>
      <c r="E151" s="196" t="s">
        <v>318</v>
      </c>
      <c r="F151" s="502">
        <v>18126628</v>
      </c>
      <c r="G151" s="730" t="s">
        <v>379</v>
      </c>
      <c r="H151" s="507" t="s">
        <v>659</v>
      </c>
      <c r="I151" s="506">
        <v>41800</v>
      </c>
      <c r="J151" s="502">
        <v>523659404</v>
      </c>
      <c r="K151" s="506">
        <v>41953</v>
      </c>
      <c r="L151" s="507" t="s">
        <v>660</v>
      </c>
      <c r="M151" s="730" t="s">
        <v>379</v>
      </c>
      <c r="N151" s="940" t="s">
        <v>113</v>
      </c>
      <c r="O151" s="558">
        <v>41953</v>
      </c>
      <c r="P151" s="502">
        <v>523659205</v>
      </c>
      <c r="Q151" s="558">
        <v>41954</v>
      </c>
      <c r="R151" s="506">
        <v>41961</v>
      </c>
      <c r="S151" s="464">
        <v>4</v>
      </c>
      <c r="T151" s="502">
        <v>523659205</v>
      </c>
      <c r="U151" s="581"/>
      <c r="V151" s="581"/>
      <c r="W151" s="581"/>
      <c r="X151" s="581"/>
      <c r="Y151" s="582"/>
      <c r="Z151" s="1329" t="s">
        <v>1521</v>
      </c>
      <c r="AA151" s="1315"/>
      <c r="AB151" s="1315"/>
      <c r="AC151" s="196" t="s">
        <v>114</v>
      </c>
      <c r="AD151" s="196" t="s">
        <v>661</v>
      </c>
      <c r="AE151" s="508"/>
      <c r="AF151" s="508"/>
      <c r="AG151" s="508"/>
      <c r="AH151" s="502">
        <v>261829602</v>
      </c>
      <c r="AI151" s="623"/>
      <c r="AJ151" s="623"/>
      <c r="AK151" s="502"/>
      <c r="AL151" s="508"/>
      <c r="AM151" s="508"/>
      <c r="AN151" s="508"/>
      <c r="AO151" s="508"/>
      <c r="AP151" s="508"/>
      <c r="AQ151" s="508"/>
      <c r="AR151" s="508"/>
      <c r="AS151" s="508"/>
      <c r="AT151" s="508"/>
      <c r="AU151" s="508"/>
      <c r="AV151" s="508"/>
      <c r="AW151" s="502"/>
      <c r="AX151" s="508"/>
      <c r="AY151" s="508"/>
      <c r="AZ151" s="502"/>
      <c r="BA151" s="508"/>
    </row>
    <row r="152" spans="1:53" ht="5.25" customHeight="1" x14ac:dyDescent="0.15">
      <c r="A152" s="867"/>
      <c r="B152" s="867"/>
      <c r="C152" s="867"/>
      <c r="D152" s="867"/>
      <c r="E152" s="867"/>
      <c r="F152" s="867"/>
      <c r="G152" s="867"/>
      <c r="H152" s="869"/>
      <c r="I152" s="869"/>
      <c r="J152" s="867"/>
      <c r="K152" s="871"/>
      <c r="L152" s="869"/>
      <c r="M152" s="869"/>
      <c r="N152" s="1092"/>
      <c r="O152" s="867"/>
      <c r="P152" s="872"/>
      <c r="Q152" s="867"/>
      <c r="R152" s="869"/>
      <c r="S152" s="871"/>
      <c r="T152" s="867"/>
      <c r="U152" s="873"/>
      <c r="V152" s="873"/>
      <c r="W152" s="873"/>
      <c r="X152" s="873"/>
      <c r="Y152" s="874"/>
      <c r="Z152" s="874"/>
      <c r="AA152" s="1315"/>
      <c r="AB152" s="1315"/>
      <c r="AC152" s="867"/>
      <c r="AD152" s="867"/>
      <c r="AE152" s="867"/>
      <c r="AF152" s="867"/>
      <c r="AG152" s="867"/>
      <c r="AH152" s="872"/>
      <c r="AI152" s="867"/>
      <c r="AJ152" s="867"/>
      <c r="AK152" s="872"/>
      <c r="AL152" s="867"/>
      <c r="AM152" s="867"/>
      <c r="AN152" s="867"/>
      <c r="AO152" s="867"/>
      <c r="AP152" s="867"/>
      <c r="AQ152" s="867"/>
      <c r="AR152" s="867"/>
      <c r="AS152" s="867"/>
      <c r="AT152" s="867"/>
      <c r="AU152" s="867"/>
      <c r="AV152" s="867"/>
      <c r="AW152" s="870"/>
      <c r="AX152" s="867"/>
      <c r="AY152" s="867"/>
      <c r="AZ152" s="872"/>
      <c r="BA152" s="867"/>
    </row>
    <row r="153" spans="1:53" s="509" customFormat="1" ht="68.25" hidden="1" customHeight="1" x14ac:dyDescent="0.25">
      <c r="A153" s="421" t="s">
        <v>1334</v>
      </c>
      <c r="B153" s="508" t="s">
        <v>643</v>
      </c>
      <c r="C153" s="196" t="s">
        <v>644</v>
      </c>
      <c r="D153" s="421" t="s">
        <v>645</v>
      </c>
      <c r="E153" s="462" t="s">
        <v>276</v>
      </c>
      <c r="F153" s="464" t="s">
        <v>205</v>
      </c>
      <c r="G153" s="730" t="s">
        <v>646</v>
      </c>
      <c r="H153" s="507" t="s">
        <v>647</v>
      </c>
      <c r="I153" s="506">
        <v>41907</v>
      </c>
      <c r="J153" s="502">
        <v>10000000</v>
      </c>
      <c r="K153" s="506">
        <v>41964</v>
      </c>
      <c r="L153" s="507" t="s">
        <v>723</v>
      </c>
      <c r="M153" s="730" t="s">
        <v>646</v>
      </c>
      <c r="N153" s="940" t="s">
        <v>631</v>
      </c>
      <c r="O153" s="506">
        <v>41964</v>
      </c>
      <c r="P153" s="502">
        <v>9999252</v>
      </c>
      <c r="Q153" s="506">
        <v>41964</v>
      </c>
      <c r="R153" s="506">
        <v>41964</v>
      </c>
      <c r="S153" s="464">
        <v>1</v>
      </c>
      <c r="T153" s="502">
        <v>9999252</v>
      </c>
      <c r="U153" s="581"/>
      <c r="V153" s="581"/>
      <c r="W153" s="581"/>
      <c r="X153" s="581"/>
      <c r="Y153" s="582"/>
      <c r="Z153" s="582"/>
      <c r="AA153" s="1315">
        <v>41982</v>
      </c>
      <c r="AB153" s="1315">
        <v>41996</v>
      </c>
      <c r="AC153" s="196" t="s">
        <v>632</v>
      </c>
      <c r="AD153" s="196" t="s">
        <v>30</v>
      </c>
      <c r="AE153" s="508"/>
      <c r="AF153" s="508"/>
      <c r="AG153" s="508"/>
      <c r="AH153" s="502"/>
      <c r="AI153" s="508"/>
      <c r="AJ153" s="508"/>
      <c r="AK153" s="502"/>
      <c r="AL153" s="508"/>
      <c r="AM153" s="508"/>
      <c r="AN153" s="508"/>
      <c r="AO153" s="508"/>
      <c r="AP153" s="508"/>
      <c r="AQ153" s="508"/>
      <c r="AR153" s="508"/>
      <c r="AS153" s="508"/>
      <c r="AT153" s="508"/>
      <c r="AU153" s="508"/>
      <c r="AV153" s="508"/>
      <c r="AW153" s="502">
        <v>9999252</v>
      </c>
      <c r="AX153" s="506">
        <v>41999</v>
      </c>
      <c r="AY153" s="507" t="s">
        <v>1063</v>
      </c>
      <c r="AZ153" s="502"/>
      <c r="BA153" s="508"/>
    </row>
    <row r="154" spans="1:53" s="509" customFormat="1" ht="9.75" hidden="1" customHeight="1" x14ac:dyDescent="0.25">
      <c r="A154" s="1113"/>
      <c r="B154" s="1113"/>
      <c r="C154" s="1113"/>
      <c r="D154" s="1113"/>
      <c r="E154" s="1113"/>
      <c r="F154" s="1113"/>
      <c r="G154" s="1113"/>
      <c r="H154" s="1114"/>
      <c r="I154" s="1114"/>
      <c r="J154" s="1115"/>
      <c r="K154" s="1114"/>
      <c r="L154" s="1114"/>
      <c r="M154" s="1114"/>
      <c r="N154" s="1116"/>
      <c r="O154" s="1113"/>
      <c r="P154" s="1115"/>
      <c r="Q154" s="1113"/>
      <c r="R154" s="1114"/>
      <c r="S154" s="1114"/>
      <c r="T154" s="1113"/>
      <c r="U154" s="1117"/>
      <c r="V154" s="1117"/>
      <c r="W154" s="1117"/>
      <c r="X154" s="1117"/>
      <c r="Y154" s="1118"/>
      <c r="Z154" s="1118"/>
      <c r="AA154" s="1315"/>
      <c r="AB154" s="1315"/>
      <c r="AC154" s="1113"/>
      <c r="AD154" s="1113"/>
      <c r="AE154" s="1113"/>
      <c r="AF154" s="1113"/>
      <c r="AG154" s="1113"/>
      <c r="AH154" s="1115"/>
      <c r="AI154" s="1113"/>
      <c r="AJ154" s="1113"/>
      <c r="AK154" s="1115"/>
      <c r="AL154" s="1113"/>
      <c r="AM154" s="1113"/>
      <c r="AN154" s="1113"/>
      <c r="AO154" s="1113"/>
      <c r="AP154" s="1113"/>
      <c r="AQ154" s="1113"/>
      <c r="AR154" s="1113"/>
      <c r="AS154" s="1113"/>
      <c r="AT154" s="1113"/>
      <c r="AU154" s="1113"/>
      <c r="AV154" s="1113"/>
      <c r="AW154" s="1115"/>
      <c r="AX154" s="1113"/>
      <c r="AY154" s="1113"/>
      <c r="AZ154" s="1115"/>
      <c r="BA154" s="1113"/>
    </row>
    <row r="155" spans="1:53" s="509" customFormat="1" ht="58.5" x14ac:dyDescent="0.25">
      <c r="A155" s="196" t="s">
        <v>1335</v>
      </c>
      <c r="B155" s="508" t="s">
        <v>449</v>
      </c>
      <c r="C155" s="196" t="s">
        <v>568</v>
      </c>
      <c r="D155" s="196" t="s">
        <v>569</v>
      </c>
      <c r="E155" s="196" t="s">
        <v>570</v>
      </c>
      <c r="F155" s="508" t="s">
        <v>571</v>
      </c>
      <c r="G155" s="730" t="s">
        <v>380</v>
      </c>
      <c r="H155" s="507" t="s">
        <v>572</v>
      </c>
      <c r="I155" s="506">
        <v>41800</v>
      </c>
      <c r="J155" s="502">
        <v>361224553</v>
      </c>
      <c r="K155" s="506">
        <v>41967</v>
      </c>
      <c r="L155" s="507" t="s">
        <v>819</v>
      </c>
      <c r="M155" s="730" t="s">
        <v>380</v>
      </c>
      <c r="N155" s="940" t="s">
        <v>113</v>
      </c>
      <c r="O155" s="506">
        <v>41967</v>
      </c>
      <c r="P155" s="502">
        <v>361094346</v>
      </c>
      <c r="Q155" s="558">
        <v>41967</v>
      </c>
      <c r="R155" s="506">
        <v>41989</v>
      </c>
      <c r="S155" s="464">
        <v>3</v>
      </c>
      <c r="T155" s="508"/>
      <c r="U155" s="581"/>
      <c r="V155" s="581"/>
      <c r="W155" s="581"/>
      <c r="X155" s="581"/>
      <c r="Y155" s="582"/>
      <c r="Z155" s="1329" t="s">
        <v>1521</v>
      </c>
      <c r="AA155" s="1315"/>
      <c r="AB155" s="1315"/>
      <c r="AC155" s="196" t="s">
        <v>573</v>
      </c>
      <c r="AD155" s="196" t="s">
        <v>574</v>
      </c>
      <c r="AE155" s="508"/>
      <c r="AF155" s="508"/>
      <c r="AG155" s="508"/>
      <c r="AH155" s="502">
        <v>131089313</v>
      </c>
      <c r="AI155" s="623"/>
      <c r="AJ155" s="623"/>
      <c r="AK155" s="502"/>
      <c r="AL155" s="508"/>
      <c r="AM155" s="508"/>
      <c r="AN155" s="508"/>
      <c r="AO155" s="508"/>
      <c r="AP155" s="508"/>
      <c r="AQ155" s="508"/>
      <c r="AR155" s="508"/>
      <c r="AS155" s="508"/>
      <c r="AT155" s="508"/>
      <c r="AU155" s="508"/>
      <c r="AV155" s="508"/>
      <c r="AW155" s="502"/>
      <c r="AX155" s="508"/>
      <c r="AY155" s="508"/>
      <c r="AZ155" s="502"/>
      <c r="BA155" s="508"/>
    </row>
    <row r="156" spans="1:53" s="509" customFormat="1" ht="4.5" customHeight="1" x14ac:dyDescent="0.25">
      <c r="A156" s="1119"/>
      <c r="B156" s="1119"/>
      <c r="C156" s="1119"/>
      <c r="D156" s="1119"/>
      <c r="E156" s="1119"/>
      <c r="F156" s="1119"/>
      <c r="G156" s="1120"/>
      <c r="H156" s="1121"/>
      <c r="I156" s="1121"/>
      <c r="J156" s="527"/>
      <c r="K156" s="1122"/>
      <c r="L156" s="1121"/>
      <c r="M156" s="1121"/>
      <c r="N156" s="1123"/>
      <c r="O156" s="1119"/>
      <c r="P156" s="527"/>
      <c r="Q156" s="1119"/>
      <c r="R156" s="1122"/>
      <c r="S156" s="1122"/>
      <c r="T156" s="1120"/>
      <c r="U156" s="1124"/>
      <c r="V156" s="1124"/>
      <c r="W156" s="1124"/>
      <c r="X156" s="1124"/>
      <c r="Y156" s="1125"/>
      <c r="Z156" s="1125"/>
      <c r="AA156" s="1315"/>
      <c r="AB156" s="1315"/>
      <c r="AC156" s="1120"/>
      <c r="AD156" s="1120"/>
      <c r="AE156" s="1120"/>
      <c r="AF156" s="1120"/>
      <c r="AG156" s="1120"/>
      <c r="AH156" s="527"/>
      <c r="AI156" s="1120"/>
      <c r="AJ156" s="1120"/>
      <c r="AK156" s="527"/>
      <c r="AL156" s="1120"/>
      <c r="AM156" s="1120"/>
      <c r="AN156" s="1120"/>
      <c r="AO156" s="1120"/>
      <c r="AP156" s="1120"/>
      <c r="AQ156" s="1120"/>
      <c r="AR156" s="1120"/>
      <c r="AS156" s="1120"/>
      <c r="AT156" s="1120"/>
      <c r="AU156" s="1120"/>
      <c r="AV156" s="1120"/>
      <c r="AW156" s="527"/>
      <c r="AX156" s="1120"/>
      <c r="AY156" s="1120"/>
      <c r="AZ156" s="527"/>
      <c r="BA156" s="1120"/>
    </row>
    <row r="157" spans="1:53" s="509" customFormat="1" ht="29.25" x14ac:dyDescent="0.25">
      <c r="A157" s="1424" t="s">
        <v>1336</v>
      </c>
      <c r="B157" s="1472" t="s">
        <v>585</v>
      </c>
      <c r="C157" s="1421" t="s">
        <v>586</v>
      </c>
      <c r="D157" s="1424" t="s">
        <v>587</v>
      </c>
      <c r="E157" s="1424" t="s">
        <v>265</v>
      </c>
      <c r="F157" s="1472">
        <v>79607176</v>
      </c>
      <c r="G157" s="730" t="s">
        <v>62</v>
      </c>
      <c r="H157" s="507" t="s">
        <v>778</v>
      </c>
      <c r="I157" s="506">
        <v>41837</v>
      </c>
      <c r="J157" s="502">
        <v>34639949</v>
      </c>
      <c r="K157" s="1482">
        <v>41969</v>
      </c>
      <c r="L157" s="507" t="s">
        <v>779</v>
      </c>
      <c r="M157" s="730" t="s">
        <v>62</v>
      </c>
      <c r="N157" s="940" t="s">
        <v>781</v>
      </c>
      <c r="O157" s="1482">
        <v>41969</v>
      </c>
      <c r="P157" s="502">
        <v>34638361</v>
      </c>
      <c r="Q157" s="1482">
        <v>41978</v>
      </c>
      <c r="R157" s="1482">
        <v>41978</v>
      </c>
      <c r="S157" s="1472">
        <v>2</v>
      </c>
      <c r="T157" s="502">
        <v>34638361</v>
      </c>
      <c r="U157" s="581"/>
      <c r="V157" s="581"/>
      <c r="W157" s="581"/>
      <c r="X157" s="581"/>
      <c r="Y157" s="1041"/>
      <c r="Z157" s="1478" t="s">
        <v>1521</v>
      </c>
      <c r="AA157" s="1315"/>
      <c r="AB157" s="1315"/>
      <c r="AC157" s="196" t="s">
        <v>782</v>
      </c>
      <c r="AD157" s="1424" t="s">
        <v>30</v>
      </c>
      <c r="AE157" s="502">
        <v>17319181</v>
      </c>
      <c r="AF157" s="1482">
        <v>41985</v>
      </c>
      <c r="AG157" s="507" t="s">
        <v>1199</v>
      </c>
      <c r="AH157" s="469">
        <v>9766555</v>
      </c>
      <c r="AI157" s="1482">
        <v>41985</v>
      </c>
      <c r="AJ157" s="507" t="s">
        <v>1199</v>
      </c>
      <c r="AK157" s="502"/>
      <c r="AL157" s="508"/>
      <c r="AM157" s="508"/>
      <c r="AN157" s="508"/>
      <c r="AO157" s="508"/>
      <c r="AP157" s="508"/>
      <c r="AQ157" s="508"/>
      <c r="AR157" s="508"/>
      <c r="AS157" s="508"/>
      <c r="AT157" s="508"/>
      <c r="AU157" s="508"/>
      <c r="AV157" s="508"/>
      <c r="AW157" s="502"/>
      <c r="AX157" s="508"/>
      <c r="AY157" s="508"/>
      <c r="AZ157" s="502"/>
      <c r="BA157" s="508"/>
    </row>
    <row r="158" spans="1:53" s="509" customFormat="1" ht="58.5" x14ac:dyDescent="0.25">
      <c r="A158" s="1426"/>
      <c r="B158" s="1473"/>
      <c r="C158" s="1423"/>
      <c r="D158" s="1426"/>
      <c r="E158" s="1426"/>
      <c r="F158" s="1473"/>
      <c r="G158" s="730" t="s">
        <v>776</v>
      </c>
      <c r="H158" s="507" t="s">
        <v>777</v>
      </c>
      <c r="I158" s="506">
        <v>41885</v>
      </c>
      <c r="J158" s="502">
        <v>47554036</v>
      </c>
      <c r="K158" s="1473"/>
      <c r="L158" s="507" t="s">
        <v>780</v>
      </c>
      <c r="M158" s="730" t="s">
        <v>776</v>
      </c>
      <c r="N158" s="940" t="s">
        <v>367</v>
      </c>
      <c r="O158" s="1483"/>
      <c r="P158" s="502">
        <v>47553697</v>
      </c>
      <c r="Q158" s="1473"/>
      <c r="R158" s="1473"/>
      <c r="S158" s="1473"/>
      <c r="T158" s="502">
        <v>47553697</v>
      </c>
      <c r="U158" s="581"/>
      <c r="V158" s="581"/>
      <c r="W158" s="581"/>
      <c r="X158" s="581"/>
      <c r="Y158" s="1043"/>
      <c r="Z158" s="1479"/>
      <c r="AA158" s="1315"/>
      <c r="AB158" s="1315"/>
      <c r="AC158" s="196" t="s">
        <v>676</v>
      </c>
      <c r="AD158" s="1426"/>
      <c r="AE158" s="502">
        <v>23776849</v>
      </c>
      <c r="AF158" s="1473"/>
      <c r="AG158" s="507" t="s">
        <v>1200</v>
      </c>
      <c r="AH158" s="469">
        <v>23776849</v>
      </c>
      <c r="AI158" s="1473"/>
      <c r="AJ158" s="507" t="s">
        <v>1200</v>
      </c>
      <c r="AK158" s="502"/>
      <c r="AL158" s="508"/>
      <c r="AM158" s="508"/>
      <c r="AN158" s="508"/>
      <c r="AO158" s="508"/>
      <c r="AP158" s="508"/>
      <c r="AQ158" s="508"/>
      <c r="AR158" s="508"/>
      <c r="AS158" s="508"/>
      <c r="AT158" s="508"/>
      <c r="AU158" s="508"/>
      <c r="AV158" s="508"/>
      <c r="AW158" s="502"/>
      <c r="AX158" s="508"/>
      <c r="AY158" s="508"/>
      <c r="AZ158" s="502"/>
      <c r="BA158" s="508"/>
    </row>
    <row r="159" spans="1:53" s="509" customFormat="1" ht="3.75" customHeight="1" x14ac:dyDescent="0.25">
      <c r="A159" s="1126"/>
      <c r="B159" s="1126"/>
      <c r="C159" s="1126"/>
      <c r="D159" s="1126"/>
      <c r="E159" s="1126"/>
      <c r="F159" s="1126"/>
      <c r="G159" s="1126"/>
      <c r="H159" s="755"/>
      <c r="I159" s="755"/>
      <c r="J159" s="760"/>
      <c r="K159" s="755"/>
      <c r="L159" s="755"/>
      <c r="M159" s="755"/>
      <c r="N159" s="1127"/>
      <c r="O159" s="1126"/>
      <c r="P159" s="760"/>
      <c r="Q159" s="1126"/>
      <c r="R159" s="755"/>
      <c r="S159" s="755"/>
      <c r="T159" s="1126"/>
      <c r="U159" s="1128"/>
      <c r="V159" s="1128"/>
      <c r="W159" s="1128"/>
      <c r="X159" s="1128"/>
      <c r="Y159" s="1129"/>
      <c r="Z159" s="1129"/>
      <c r="AA159" s="1315"/>
      <c r="AB159" s="1315"/>
      <c r="AC159" s="1126"/>
      <c r="AD159" s="1126"/>
      <c r="AE159" s="760"/>
      <c r="AF159" s="1126"/>
      <c r="AG159" s="1126"/>
      <c r="AH159" s="760"/>
      <c r="AI159" s="1126"/>
      <c r="AJ159" s="1126"/>
      <c r="AK159" s="760"/>
      <c r="AL159" s="1126"/>
      <c r="AM159" s="1126"/>
      <c r="AN159" s="1126"/>
      <c r="AO159" s="1126"/>
      <c r="AP159" s="1126"/>
      <c r="AQ159" s="1126"/>
      <c r="AR159" s="1126"/>
      <c r="AS159" s="1126"/>
      <c r="AT159" s="1126"/>
      <c r="AU159" s="1126"/>
      <c r="AV159" s="1126"/>
      <c r="AW159" s="760"/>
      <c r="AX159" s="1126"/>
      <c r="AY159" s="1126"/>
      <c r="AZ159" s="760"/>
      <c r="BA159" s="1126"/>
    </row>
    <row r="160" spans="1:53" s="509" customFormat="1" ht="58.5" hidden="1" customHeight="1" x14ac:dyDescent="0.25">
      <c r="A160" s="196" t="s">
        <v>1337</v>
      </c>
      <c r="B160" s="508" t="s">
        <v>670</v>
      </c>
      <c r="C160" s="196" t="s">
        <v>671</v>
      </c>
      <c r="D160" s="421" t="s">
        <v>672</v>
      </c>
      <c r="E160" s="196" t="s">
        <v>673</v>
      </c>
      <c r="F160" s="508" t="s">
        <v>102</v>
      </c>
      <c r="G160" s="730" t="s">
        <v>674</v>
      </c>
      <c r="H160" s="507" t="s">
        <v>675</v>
      </c>
      <c r="I160" s="506">
        <v>41954</v>
      </c>
      <c r="J160" s="502">
        <v>17000000</v>
      </c>
      <c r="K160" s="506">
        <v>41975</v>
      </c>
      <c r="L160" s="507" t="s">
        <v>843</v>
      </c>
      <c r="M160" s="730" t="s">
        <v>674</v>
      </c>
      <c r="N160" s="940" t="s">
        <v>367</v>
      </c>
      <c r="O160" s="558">
        <v>41975</v>
      </c>
      <c r="P160" s="502">
        <v>16959250</v>
      </c>
      <c r="Q160" s="558">
        <v>41976</v>
      </c>
      <c r="R160" s="506">
        <v>41976</v>
      </c>
      <c r="S160" s="464">
        <v>1</v>
      </c>
      <c r="T160" s="502">
        <v>16959250</v>
      </c>
      <c r="U160" s="581"/>
      <c r="V160" s="581"/>
      <c r="W160" s="581"/>
      <c r="X160" s="581"/>
      <c r="Y160" s="582"/>
      <c r="Z160" s="582"/>
      <c r="AA160" s="1315">
        <v>41984</v>
      </c>
      <c r="AB160" s="1315">
        <v>41992</v>
      </c>
      <c r="AC160" s="196" t="s">
        <v>676</v>
      </c>
      <c r="AD160" s="196" t="s">
        <v>30</v>
      </c>
      <c r="AE160" s="502"/>
      <c r="AF160" s="508"/>
      <c r="AG160" s="508"/>
      <c r="AH160" s="502"/>
      <c r="AI160" s="508"/>
      <c r="AJ160" s="508"/>
      <c r="AK160" s="502"/>
      <c r="AL160" s="508"/>
      <c r="AM160" s="508"/>
      <c r="AN160" s="508"/>
      <c r="AO160" s="508"/>
      <c r="AP160" s="508"/>
      <c r="AQ160" s="508"/>
      <c r="AR160" s="508"/>
      <c r="AS160" s="508"/>
      <c r="AT160" s="508"/>
      <c r="AU160" s="508"/>
      <c r="AV160" s="508"/>
      <c r="AW160" s="502">
        <v>16959250</v>
      </c>
      <c r="AX160" s="506">
        <v>41999</v>
      </c>
      <c r="AY160" s="507" t="s">
        <v>1080</v>
      </c>
      <c r="AZ160" s="502"/>
      <c r="BA160" s="508"/>
    </row>
    <row r="161" spans="1:53" s="509" customFormat="1" ht="9.75" hidden="1" customHeight="1" x14ac:dyDescent="0.25">
      <c r="A161" s="1130"/>
      <c r="B161" s="1130"/>
      <c r="C161" s="1130"/>
      <c r="D161" s="1130"/>
      <c r="E161" s="1130"/>
      <c r="F161" s="1130"/>
      <c r="G161" s="1130"/>
      <c r="H161" s="764"/>
      <c r="I161" s="764"/>
      <c r="J161" s="769"/>
      <c r="K161" s="764"/>
      <c r="L161" s="764"/>
      <c r="M161" s="764"/>
      <c r="N161" s="965"/>
      <c r="O161" s="1130"/>
      <c r="P161" s="769"/>
      <c r="Q161" s="1130"/>
      <c r="R161" s="764"/>
      <c r="S161" s="764"/>
      <c r="T161" s="769"/>
      <c r="U161" s="1131"/>
      <c r="V161" s="1131"/>
      <c r="W161" s="1131"/>
      <c r="X161" s="1131"/>
      <c r="Y161" s="912"/>
      <c r="Z161" s="912"/>
      <c r="AA161" s="1315"/>
      <c r="AB161" s="1315"/>
      <c r="AC161" s="1130"/>
      <c r="AD161" s="1130"/>
      <c r="AE161" s="1130"/>
      <c r="AF161" s="1130"/>
      <c r="AG161" s="1130"/>
      <c r="AH161" s="769"/>
      <c r="AI161" s="1130"/>
      <c r="AJ161" s="1130"/>
      <c r="AK161" s="769"/>
      <c r="AL161" s="1130"/>
      <c r="AM161" s="1130"/>
      <c r="AN161" s="1130"/>
      <c r="AO161" s="1130"/>
      <c r="AP161" s="1130"/>
      <c r="AQ161" s="1130"/>
      <c r="AR161" s="1130"/>
      <c r="AS161" s="1130"/>
      <c r="AT161" s="1130"/>
      <c r="AU161" s="1130"/>
      <c r="AV161" s="1130"/>
      <c r="AW161" s="769"/>
      <c r="AX161" s="1130"/>
      <c r="AY161" s="1130"/>
      <c r="AZ161" s="769"/>
      <c r="BA161" s="1130"/>
    </row>
    <row r="162" spans="1:53" s="509" customFormat="1" ht="58.5" hidden="1" customHeight="1" x14ac:dyDescent="0.25">
      <c r="A162" s="196" t="s">
        <v>1338</v>
      </c>
      <c r="B162" s="508" t="s">
        <v>677</v>
      </c>
      <c r="C162" s="196" t="s">
        <v>678</v>
      </c>
      <c r="D162" s="421" t="s">
        <v>679</v>
      </c>
      <c r="E162" s="196" t="s">
        <v>680</v>
      </c>
      <c r="F162" s="508" t="s">
        <v>73</v>
      </c>
      <c r="G162" s="730" t="s">
        <v>681</v>
      </c>
      <c r="H162" s="507" t="s">
        <v>96</v>
      </c>
      <c r="I162" s="506">
        <v>41954</v>
      </c>
      <c r="J162" s="502">
        <v>17200000</v>
      </c>
      <c r="K162" s="506">
        <v>41975</v>
      </c>
      <c r="L162" s="507" t="s">
        <v>820</v>
      </c>
      <c r="M162" s="730" t="s">
        <v>681</v>
      </c>
      <c r="N162" s="940" t="s">
        <v>367</v>
      </c>
      <c r="O162" s="558">
        <v>41975</v>
      </c>
      <c r="P162" s="502">
        <v>17190589</v>
      </c>
      <c r="Q162" s="506">
        <v>41975</v>
      </c>
      <c r="R162" s="506">
        <v>41975</v>
      </c>
      <c r="S162" s="464">
        <v>1</v>
      </c>
      <c r="T162" s="502">
        <v>17190589</v>
      </c>
      <c r="U162" s="581"/>
      <c r="V162" s="581"/>
      <c r="W162" s="581"/>
      <c r="X162" s="581"/>
      <c r="Y162" s="582"/>
      <c r="Z162" s="582"/>
      <c r="AA162" s="1315">
        <v>41984</v>
      </c>
      <c r="AB162" s="1315">
        <v>41995</v>
      </c>
      <c r="AC162" s="196" t="s">
        <v>676</v>
      </c>
      <c r="AD162" s="196" t="s">
        <v>30</v>
      </c>
      <c r="AE162" s="508"/>
      <c r="AF162" s="508"/>
      <c r="AG162" s="508"/>
      <c r="AH162" s="502"/>
      <c r="AI162" s="508"/>
      <c r="AJ162" s="508"/>
      <c r="AK162" s="502"/>
      <c r="AL162" s="508"/>
      <c r="AM162" s="508"/>
      <c r="AN162" s="508"/>
      <c r="AO162" s="508"/>
      <c r="AP162" s="508"/>
      <c r="AQ162" s="508"/>
      <c r="AR162" s="508"/>
      <c r="AS162" s="508"/>
      <c r="AT162" s="508"/>
      <c r="AU162" s="508"/>
      <c r="AV162" s="508"/>
      <c r="AW162" s="502">
        <v>17190589</v>
      </c>
      <c r="AX162" s="506">
        <v>41999</v>
      </c>
      <c r="AY162" s="507" t="s">
        <v>1081</v>
      </c>
      <c r="AZ162" s="502"/>
      <c r="BA162" s="508"/>
    </row>
    <row r="163" spans="1:53" s="509" customFormat="1" ht="9.75" hidden="1" customHeight="1" x14ac:dyDescent="0.25">
      <c r="A163" s="884"/>
      <c r="B163" s="884"/>
      <c r="C163" s="884"/>
      <c r="D163" s="884"/>
      <c r="E163" s="884"/>
      <c r="F163" s="884"/>
      <c r="G163" s="884"/>
      <c r="H163" s="885"/>
      <c r="I163" s="885"/>
      <c r="J163" s="886"/>
      <c r="K163" s="885"/>
      <c r="L163" s="885"/>
      <c r="M163" s="885"/>
      <c r="N163" s="1028"/>
      <c r="O163" s="884"/>
      <c r="P163" s="886"/>
      <c r="Q163" s="884"/>
      <c r="R163" s="885"/>
      <c r="S163" s="885"/>
      <c r="T163" s="886"/>
      <c r="U163" s="1132"/>
      <c r="V163" s="1132"/>
      <c r="W163" s="1132"/>
      <c r="X163" s="1132"/>
      <c r="Y163" s="1031"/>
      <c r="Z163" s="1031"/>
      <c r="AA163" s="1315"/>
      <c r="AB163" s="1315"/>
      <c r="AC163" s="884"/>
      <c r="AD163" s="884"/>
      <c r="AE163" s="884"/>
      <c r="AF163" s="884"/>
      <c r="AG163" s="884"/>
      <c r="AH163" s="886"/>
      <c r="AI163" s="884"/>
      <c r="AJ163" s="884"/>
      <c r="AK163" s="886"/>
      <c r="AL163" s="884"/>
      <c r="AM163" s="884"/>
      <c r="AN163" s="884"/>
      <c r="AO163" s="884"/>
      <c r="AP163" s="884"/>
      <c r="AQ163" s="884"/>
      <c r="AR163" s="884"/>
      <c r="AS163" s="884"/>
      <c r="AT163" s="884"/>
      <c r="AU163" s="884"/>
      <c r="AV163" s="884"/>
      <c r="AW163" s="886"/>
      <c r="AX163" s="884"/>
      <c r="AY163" s="884"/>
      <c r="AZ163" s="886"/>
      <c r="BA163" s="884"/>
    </row>
    <row r="164" spans="1:53" s="509" customFormat="1" ht="58.5" hidden="1" customHeight="1" x14ac:dyDescent="0.25">
      <c r="A164" s="196" t="s">
        <v>1339</v>
      </c>
      <c r="B164" s="508" t="s">
        <v>682</v>
      </c>
      <c r="C164" s="196" t="s">
        <v>683</v>
      </c>
      <c r="D164" s="421" t="s">
        <v>684</v>
      </c>
      <c r="E164" s="196" t="s">
        <v>673</v>
      </c>
      <c r="F164" s="508" t="s">
        <v>102</v>
      </c>
      <c r="G164" s="730" t="s">
        <v>681</v>
      </c>
      <c r="H164" s="507" t="s">
        <v>685</v>
      </c>
      <c r="I164" s="506">
        <v>41954</v>
      </c>
      <c r="J164" s="502">
        <v>17000000</v>
      </c>
      <c r="K164" s="506">
        <v>41975</v>
      </c>
      <c r="L164" s="507" t="s">
        <v>821</v>
      </c>
      <c r="M164" s="730" t="s">
        <v>681</v>
      </c>
      <c r="N164" s="940" t="s">
        <v>367</v>
      </c>
      <c r="O164" s="558">
        <v>41975</v>
      </c>
      <c r="P164" s="502">
        <v>16982460</v>
      </c>
      <c r="Q164" s="558">
        <v>41976</v>
      </c>
      <c r="R164" s="506">
        <v>41976</v>
      </c>
      <c r="S164" s="464">
        <v>15</v>
      </c>
      <c r="T164" s="502">
        <v>16982460</v>
      </c>
      <c r="U164" s="581"/>
      <c r="V164" s="581"/>
      <c r="W164" s="581"/>
      <c r="X164" s="581"/>
      <c r="Y164" s="582"/>
      <c r="Z164" s="582"/>
      <c r="AA164" s="1315">
        <v>41985</v>
      </c>
      <c r="AB164" s="1315">
        <v>41995</v>
      </c>
      <c r="AC164" s="196" t="s">
        <v>676</v>
      </c>
      <c r="AD164" s="196" t="s">
        <v>30</v>
      </c>
      <c r="AE164" s="508"/>
      <c r="AF164" s="508"/>
      <c r="AG164" s="508"/>
      <c r="AH164" s="502"/>
      <c r="AI164" s="508"/>
      <c r="AJ164" s="508"/>
      <c r="AK164" s="502"/>
      <c r="AL164" s="508"/>
      <c r="AM164" s="508"/>
      <c r="AN164" s="508"/>
      <c r="AO164" s="508"/>
      <c r="AP164" s="508"/>
      <c r="AQ164" s="508"/>
      <c r="AR164" s="508"/>
      <c r="AS164" s="508"/>
      <c r="AT164" s="508"/>
      <c r="AU164" s="508"/>
      <c r="AV164" s="508"/>
      <c r="AW164" s="502">
        <v>16982460</v>
      </c>
      <c r="AX164" s="506">
        <v>41997</v>
      </c>
      <c r="AY164" s="507" t="s">
        <v>1082</v>
      </c>
      <c r="AZ164" s="502"/>
      <c r="BA164" s="508"/>
    </row>
    <row r="165" spans="1:53" s="509" customFormat="1" ht="9.75" hidden="1" customHeight="1" x14ac:dyDescent="0.25">
      <c r="A165" s="1133"/>
      <c r="B165" s="1133"/>
      <c r="C165" s="1133"/>
      <c r="D165" s="1133"/>
      <c r="E165" s="1133"/>
      <c r="F165" s="1133"/>
      <c r="G165" s="1133"/>
      <c r="H165" s="943"/>
      <c r="I165" s="943"/>
      <c r="J165" s="1134"/>
      <c r="K165" s="943"/>
      <c r="L165" s="943"/>
      <c r="M165" s="943"/>
      <c r="N165" s="1135"/>
      <c r="O165" s="1133"/>
      <c r="P165" s="1134"/>
      <c r="Q165" s="1133"/>
      <c r="R165" s="943"/>
      <c r="S165" s="943"/>
      <c r="T165" s="1134"/>
      <c r="U165" s="1136"/>
      <c r="V165" s="1136"/>
      <c r="W165" s="1136"/>
      <c r="X165" s="1136"/>
      <c r="Y165" s="949"/>
      <c r="Z165" s="949"/>
      <c r="AA165" s="1315"/>
      <c r="AB165" s="1315"/>
      <c r="AC165" s="1133"/>
      <c r="AD165" s="1133"/>
      <c r="AE165" s="1133"/>
      <c r="AF165" s="1133"/>
      <c r="AG165" s="1133"/>
      <c r="AH165" s="1134"/>
      <c r="AI165" s="1133"/>
      <c r="AJ165" s="1133"/>
      <c r="AK165" s="1134"/>
      <c r="AL165" s="1133"/>
      <c r="AM165" s="1133"/>
      <c r="AN165" s="1133"/>
      <c r="AO165" s="1133"/>
      <c r="AP165" s="1133"/>
      <c r="AQ165" s="1133"/>
      <c r="AR165" s="1133"/>
      <c r="AS165" s="1133"/>
      <c r="AT165" s="1133"/>
      <c r="AU165" s="1133"/>
      <c r="AV165" s="1133"/>
      <c r="AW165" s="1134"/>
      <c r="AX165" s="1133"/>
      <c r="AY165" s="1133"/>
      <c r="AZ165" s="1134"/>
      <c r="BA165" s="1133"/>
    </row>
    <row r="166" spans="1:53" s="509" customFormat="1" ht="68.25" hidden="1" customHeight="1" x14ac:dyDescent="0.25">
      <c r="A166" s="196" t="s">
        <v>1340</v>
      </c>
      <c r="B166" s="508" t="s">
        <v>686</v>
      </c>
      <c r="C166" s="196" t="s">
        <v>687</v>
      </c>
      <c r="D166" s="421" t="s">
        <v>688</v>
      </c>
      <c r="E166" s="462" t="s">
        <v>276</v>
      </c>
      <c r="F166" s="464" t="s">
        <v>205</v>
      </c>
      <c r="G166" s="730" t="s">
        <v>681</v>
      </c>
      <c r="H166" s="507" t="s">
        <v>689</v>
      </c>
      <c r="I166" s="506">
        <v>41954</v>
      </c>
      <c r="J166" s="502">
        <v>17000000</v>
      </c>
      <c r="K166" s="506">
        <v>41975</v>
      </c>
      <c r="L166" s="507" t="s">
        <v>826</v>
      </c>
      <c r="M166" s="730" t="s">
        <v>681</v>
      </c>
      <c r="N166" s="940" t="s">
        <v>367</v>
      </c>
      <c r="O166" s="558">
        <v>41975</v>
      </c>
      <c r="P166" s="502">
        <v>16990935</v>
      </c>
      <c r="Q166" s="558">
        <v>41976</v>
      </c>
      <c r="R166" s="506">
        <v>41976</v>
      </c>
      <c r="S166" s="464">
        <v>1</v>
      </c>
      <c r="T166" s="502">
        <v>16990935</v>
      </c>
      <c r="U166" s="581"/>
      <c r="V166" s="581"/>
      <c r="W166" s="581"/>
      <c r="X166" s="581"/>
      <c r="Y166" s="582"/>
      <c r="Z166" s="582"/>
      <c r="AA166" s="1315">
        <v>41985</v>
      </c>
      <c r="AB166" s="1315">
        <v>41992</v>
      </c>
      <c r="AC166" s="196" t="s">
        <v>676</v>
      </c>
      <c r="AD166" s="196" t="s">
        <v>30</v>
      </c>
      <c r="AE166" s="508"/>
      <c r="AF166" s="508"/>
      <c r="AG166" s="508"/>
      <c r="AH166" s="502"/>
      <c r="AI166" s="508"/>
      <c r="AJ166" s="508"/>
      <c r="AK166" s="502"/>
      <c r="AL166" s="508"/>
      <c r="AM166" s="508"/>
      <c r="AN166" s="508"/>
      <c r="AO166" s="508"/>
      <c r="AP166" s="508"/>
      <c r="AQ166" s="508"/>
      <c r="AR166" s="508"/>
      <c r="AS166" s="508"/>
      <c r="AT166" s="508"/>
      <c r="AU166" s="508"/>
      <c r="AV166" s="508"/>
      <c r="AW166" s="502">
        <v>16990935</v>
      </c>
      <c r="AX166" s="1040">
        <v>41997</v>
      </c>
      <c r="AY166" s="507" t="s">
        <v>1064</v>
      </c>
      <c r="AZ166" s="502"/>
      <c r="BA166" s="508"/>
    </row>
    <row r="167" spans="1:53" s="509" customFormat="1" ht="9.75" hidden="1" customHeight="1" x14ac:dyDescent="0.25">
      <c r="A167" s="868"/>
      <c r="B167" s="868"/>
      <c r="C167" s="868"/>
      <c r="D167" s="868"/>
      <c r="E167" s="868"/>
      <c r="F167" s="868"/>
      <c r="G167" s="868"/>
      <c r="H167" s="869"/>
      <c r="I167" s="869"/>
      <c r="J167" s="870"/>
      <c r="K167" s="869"/>
      <c r="L167" s="869"/>
      <c r="M167" s="869"/>
      <c r="N167" s="1092"/>
      <c r="O167" s="868"/>
      <c r="P167" s="870"/>
      <c r="Q167" s="868"/>
      <c r="R167" s="869"/>
      <c r="S167" s="869"/>
      <c r="T167" s="870"/>
      <c r="U167" s="1137"/>
      <c r="V167" s="1137"/>
      <c r="W167" s="1137"/>
      <c r="X167" s="1137"/>
      <c r="Y167" s="916"/>
      <c r="Z167" s="916"/>
      <c r="AA167" s="1315"/>
      <c r="AB167" s="1315"/>
      <c r="AC167" s="868"/>
      <c r="AD167" s="868"/>
      <c r="AE167" s="868"/>
      <c r="AF167" s="868"/>
      <c r="AG167" s="868"/>
      <c r="AH167" s="870"/>
      <c r="AI167" s="868"/>
      <c r="AJ167" s="868"/>
      <c r="AK167" s="870"/>
      <c r="AL167" s="868"/>
      <c r="AM167" s="868"/>
      <c r="AN167" s="868"/>
      <c r="AO167" s="868"/>
      <c r="AP167" s="868"/>
      <c r="AQ167" s="868"/>
      <c r="AR167" s="868"/>
      <c r="AS167" s="868"/>
      <c r="AT167" s="868"/>
      <c r="AU167" s="868"/>
      <c r="AV167" s="868"/>
      <c r="AW167" s="870"/>
      <c r="AX167" s="868"/>
      <c r="AY167" s="868"/>
      <c r="AZ167" s="870"/>
      <c r="BA167" s="868"/>
    </row>
    <row r="168" spans="1:53" s="509" customFormat="1" ht="68.25" hidden="1" customHeight="1" x14ac:dyDescent="0.25">
      <c r="A168" s="196" t="s">
        <v>1341</v>
      </c>
      <c r="B168" s="508" t="s">
        <v>690</v>
      </c>
      <c r="C168" s="196" t="s">
        <v>691</v>
      </c>
      <c r="D168" s="421" t="s">
        <v>692</v>
      </c>
      <c r="E168" s="462" t="s">
        <v>276</v>
      </c>
      <c r="F168" s="464" t="s">
        <v>205</v>
      </c>
      <c r="G168" s="730" t="s">
        <v>662</v>
      </c>
      <c r="H168" s="507" t="s">
        <v>693</v>
      </c>
      <c r="I168" s="506">
        <v>41954</v>
      </c>
      <c r="J168" s="502">
        <v>11000000</v>
      </c>
      <c r="K168" s="506">
        <v>41975</v>
      </c>
      <c r="L168" s="507" t="s">
        <v>825</v>
      </c>
      <c r="M168" s="730" t="s">
        <v>662</v>
      </c>
      <c r="N168" s="940" t="s">
        <v>367</v>
      </c>
      <c r="O168" s="558">
        <v>41975</v>
      </c>
      <c r="P168" s="502">
        <v>11000000</v>
      </c>
      <c r="Q168" s="558">
        <v>41976</v>
      </c>
      <c r="R168" s="506">
        <v>41976</v>
      </c>
      <c r="S168" s="464">
        <v>15</v>
      </c>
      <c r="T168" s="502">
        <v>11000000</v>
      </c>
      <c r="U168" s="581"/>
      <c r="V168" s="581"/>
      <c r="W168" s="581"/>
      <c r="X168" s="581"/>
      <c r="Y168" s="582"/>
      <c r="Z168" s="582"/>
      <c r="AA168" s="1315">
        <v>41984</v>
      </c>
      <c r="AB168" s="1315">
        <v>41992</v>
      </c>
      <c r="AC168" s="196" t="s">
        <v>676</v>
      </c>
      <c r="AD168" s="196" t="s">
        <v>30</v>
      </c>
      <c r="AE168" s="508"/>
      <c r="AF168" s="508"/>
      <c r="AG168" s="508"/>
      <c r="AH168" s="502"/>
      <c r="AI168" s="508"/>
      <c r="AJ168" s="508"/>
      <c r="AK168" s="502"/>
      <c r="AL168" s="508"/>
      <c r="AM168" s="508"/>
      <c r="AN168" s="508"/>
      <c r="AO168" s="508"/>
      <c r="AP168" s="508"/>
      <c r="AQ168" s="508"/>
      <c r="AR168" s="508"/>
      <c r="AS168" s="508"/>
      <c r="AT168" s="508"/>
      <c r="AU168" s="508"/>
      <c r="AV168" s="508"/>
      <c r="AW168" s="502">
        <v>11000000</v>
      </c>
      <c r="AX168" s="506">
        <v>41999</v>
      </c>
      <c r="AY168" s="507" t="s">
        <v>1065</v>
      </c>
      <c r="AZ168" s="502"/>
      <c r="BA168" s="508"/>
    </row>
    <row r="169" spans="1:53" s="509" customFormat="1" ht="9.75" hidden="1" customHeight="1" x14ac:dyDescent="0.25">
      <c r="A169" s="485"/>
      <c r="B169" s="485"/>
      <c r="C169" s="485"/>
      <c r="D169" s="485"/>
      <c r="E169" s="485"/>
      <c r="F169" s="485"/>
      <c r="G169" s="485"/>
      <c r="H169" s="980"/>
      <c r="I169" s="980"/>
      <c r="J169" s="486"/>
      <c r="K169" s="980"/>
      <c r="L169" s="980"/>
      <c r="M169" s="980"/>
      <c r="N169" s="981"/>
      <c r="O169" s="485"/>
      <c r="P169" s="486"/>
      <c r="Q169" s="485"/>
      <c r="R169" s="980"/>
      <c r="S169" s="980"/>
      <c r="T169" s="486"/>
      <c r="U169" s="1138"/>
      <c r="V169" s="1138"/>
      <c r="W169" s="1138"/>
      <c r="X169" s="1138"/>
      <c r="Y169" s="983"/>
      <c r="Z169" s="983"/>
      <c r="AA169" s="1315"/>
      <c r="AB169" s="1315"/>
      <c r="AC169" s="485"/>
      <c r="AD169" s="485"/>
      <c r="AE169" s="485"/>
      <c r="AF169" s="485"/>
      <c r="AG169" s="485"/>
      <c r="AH169" s="486"/>
      <c r="AI169" s="485"/>
      <c r="AJ169" s="485"/>
      <c r="AK169" s="486"/>
      <c r="AL169" s="485"/>
      <c r="AM169" s="485"/>
      <c r="AN169" s="485"/>
      <c r="AO169" s="485"/>
      <c r="AP169" s="485"/>
      <c r="AQ169" s="485"/>
      <c r="AR169" s="485"/>
      <c r="AS169" s="485"/>
      <c r="AT169" s="485"/>
      <c r="AU169" s="485"/>
      <c r="AV169" s="485"/>
      <c r="AW169" s="486"/>
      <c r="AX169" s="485"/>
      <c r="AY169" s="485"/>
      <c r="AZ169" s="486"/>
      <c r="BA169" s="485"/>
    </row>
    <row r="170" spans="1:53" s="509" customFormat="1" ht="58.5" hidden="1" customHeight="1" x14ac:dyDescent="0.25">
      <c r="A170" s="196" t="s">
        <v>1342</v>
      </c>
      <c r="B170" s="508" t="s">
        <v>694</v>
      </c>
      <c r="C170" s="196" t="s">
        <v>695</v>
      </c>
      <c r="D170" s="421" t="s">
        <v>696</v>
      </c>
      <c r="E170" s="196" t="s">
        <v>673</v>
      </c>
      <c r="F170" s="508" t="s">
        <v>102</v>
      </c>
      <c r="G170" s="730" t="s">
        <v>697</v>
      </c>
      <c r="H170" s="507" t="s">
        <v>698</v>
      </c>
      <c r="I170" s="506">
        <v>41954</v>
      </c>
      <c r="J170" s="502">
        <v>17000000</v>
      </c>
      <c r="K170" s="506">
        <v>41975</v>
      </c>
      <c r="L170" s="507" t="s">
        <v>822</v>
      </c>
      <c r="M170" s="730" t="s">
        <v>697</v>
      </c>
      <c r="N170" s="940" t="s">
        <v>367</v>
      </c>
      <c r="O170" s="558">
        <v>41975</v>
      </c>
      <c r="P170" s="502">
        <v>16996413</v>
      </c>
      <c r="Q170" s="558">
        <v>41976</v>
      </c>
      <c r="R170" s="506">
        <v>41976</v>
      </c>
      <c r="S170" s="464">
        <v>15</v>
      </c>
      <c r="T170" s="502">
        <v>16996413</v>
      </c>
      <c r="U170" s="581"/>
      <c r="V170" s="581"/>
      <c r="W170" s="581"/>
      <c r="X170" s="581"/>
      <c r="Y170" s="582"/>
      <c r="Z170" s="582"/>
      <c r="AA170" s="1315">
        <v>41984</v>
      </c>
      <c r="AB170" s="1315">
        <v>41995</v>
      </c>
      <c r="AC170" s="196" t="s">
        <v>676</v>
      </c>
      <c r="AD170" s="196" t="s">
        <v>30</v>
      </c>
      <c r="AE170" s="508"/>
      <c r="AF170" s="508"/>
      <c r="AG170" s="508"/>
      <c r="AH170" s="502"/>
      <c r="AI170" s="508"/>
      <c r="AJ170" s="508"/>
      <c r="AK170" s="502"/>
      <c r="AL170" s="508"/>
      <c r="AM170" s="508"/>
      <c r="AN170" s="508"/>
      <c r="AO170" s="508"/>
      <c r="AP170" s="508"/>
      <c r="AQ170" s="508"/>
      <c r="AR170" s="508"/>
      <c r="AS170" s="508"/>
      <c r="AT170" s="508"/>
      <c r="AU170" s="508"/>
      <c r="AV170" s="508"/>
      <c r="AW170" s="502">
        <v>16996413</v>
      </c>
      <c r="AX170" s="506">
        <v>41997</v>
      </c>
      <c r="AY170" s="507" t="s">
        <v>1083</v>
      </c>
      <c r="AZ170" s="502"/>
      <c r="BA170" s="508"/>
    </row>
    <row r="171" spans="1:53" s="509" customFormat="1" ht="9.75" hidden="1" customHeight="1" x14ac:dyDescent="0.25">
      <c r="A171" s="1139"/>
      <c r="B171" s="1139"/>
      <c r="C171" s="1139"/>
      <c r="D171" s="1139"/>
      <c r="E171" s="1139"/>
      <c r="F171" s="1139"/>
      <c r="G171" s="1139"/>
      <c r="H171" s="1140"/>
      <c r="I171" s="1140"/>
      <c r="J171" s="1141"/>
      <c r="K171" s="1140"/>
      <c r="L171" s="1140"/>
      <c r="M171" s="1140"/>
      <c r="N171" s="1142"/>
      <c r="O171" s="1139"/>
      <c r="P171" s="1141"/>
      <c r="Q171" s="1139"/>
      <c r="R171" s="1140"/>
      <c r="S171" s="1140"/>
      <c r="T171" s="1141"/>
      <c r="U171" s="1143"/>
      <c r="V171" s="1143"/>
      <c r="W171" s="1143"/>
      <c r="X171" s="1143"/>
      <c r="Y171" s="1144"/>
      <c r="Z171" s="1144"/>
      <c r="AA171" s="1315"/>
      <c r="AB171" s="1315"/>
      <c r="AC171" s="1139"/>
      <c r="AD171" s="1139"/>
      <c r="AE171" s="1139"/>
      <c r="AF171" s="1139"/>
      <c r="AG171" s="1139"/>
      <c r="AH171" s="1141"/>
      <c r="AI171" s="1139"/>
      <c r="AJ171" s="1139"/>
      <c r="AK171" s="1141"/>
      <c r="AL171" s="1139"/>
      <c r="AM171" s="1139"/>
      <c r="AN171" s="1139"/>
      <c r="AO171" s="1139"/>
      <c r="AP171" s="1139"/>
      <c r="AQ171" s="1139"/>
      <c r="AR171" s="1139"/>
      <c r="AS171" s="1139"/>
      <c r="AT171" s="1139"/>
      <c r="AU171" s="1139"/>
      <c r="AV171" s="1139"/>
      <c r="AW171" s="1141"/>
      <c r="AX171" s="1139"/>
      <c r="AY171" s="1139"/>
      <c r="AZ171" s="1141"/>
      <c r="BA171" s="1139"/>
    </row>
    <row r="172" spans="1:53" s="509" customFormat="1" ht="68.25" hidden="1" customHeight="1" x14ac:dyDescent="0.25">
      <c r="A172" s="196" t="s">
        <v>1343</v>
      </c>
      <c r="B172" s="508" t="s">
        <v>699</v>
      </c>
      <c r="C172" s="196" t="s">
        <v>700</v>
      </c>
      <c r="D172" s="421" t="s">
        <v>701</v>
      </c>
      <c r="E172" s="462" t="s">
        <v>276</v>
      </c>
      <c r="F172" s="464" t="s">
        <v>205</v>
      </c>
      <c r="G172" s="730" t="s">
        <v>681</v>
      </c>
      <c r="H172" s="507" t="s">
        <v>702</v>
      </c>
      <c r="I172" s="506">
        <v>41954</v>
      </c>
      <c r="J172" s="502">
        <v>17186598</v>
      </c>
      <c r="K172" s="506">
        <v>41975</v>
      </c>
      <c r="L172" s="507" t="s">
        <v>823</v>
      </c>
      <c r="M172" s="730" t="s">
        <v>681</v>
      </c>
      <c r="N172" s="940" t="s">
        <v>367</v>
      </c>
      <c r="O172" s="558">
        <v>41975</v>
      </c>
      <c r="P172" s="502">
        <v>17186598</v>
      </c>
      <c r="Q172" s="558">
        <v>41976</v>
      </c>
      <c r="R172" s="506">
        <v>41976</v>
      </c>
      <c r="S172" s="464">
        <v>15</v>
      </c>
      <c r="T172" s="502">
        <v>17186598</v>
      </c>
      <c r="U172" s="581"/>
      <c r="V172" s="581"/>
      <c r="W172" s="581"/>
      <c r="X172" s="581"/>
      <c r="Y172" s="582"/>
      <c r="Z172" s="582"/>
      <c r="AA172" s="1315">
        <v>41984</v>
      </c>
      <c r="AB172" s="1315">
        <v>41995</v>
      </c>
      <c r="AC172" s="196" t="s">
        <v>676</v>
      </c>
      <c r="AD172" s="196" t="s">
        <v>30</v>
      </c>
      <c r="AE172" s="508"/>
      <c r="AF172" s="508"/>
      <c r="AG172" s="508"/>
      <c r="AH172" s="502"/>
      <c r="AI172" s="508"/>
      <c r="AJ172" s="508"/>
      <c r="AK172" s="502"/>
      <c r="AL172" s="508"/>
      <c r="AM172" s="508"/>
      <c r="AN172" s="508"/>
      <c r="AO172" s="508"/>
      <c r="AP172" s="508"/>
      <c r="AQ172" s="508"/>
      <c r="AR172" s="508"/>
      <c r="AS172" s="508"/>
      <c r="AT172" s="508"/>
      <c r="AU172" s="508"/>
      <c r="AV172" s="508"/>
      <c r="AW172" s="502">
        <v>17186598</v>
      </c>
      <c r="AX172" s="506">
        <v>41999</v>
      </c>
      <c r="AY172" s="507" t="s">
        <v>1066</v>
      </c>
      <c r="AZ172" s="502"/>
      <c r="BA172" s="508"/>
    </row>
    <row r="173" spans="1:53" s="509" customFormat="1" ht="9.75" hidden="1" customHeight="1" x14ac:dyDescent="0.25">
      <c r="A173" s="623"/>
      <c r="B173" s="623"/>
      <c r="C173" s="623"/>
      <c r="D173" s="623"/>
      <c r="E173" s="623"/>
      <c r="F173" s="623"/>
      <c r="G173" s="623"/>
      <c r="H173" s="861"/>
      <c r="I173" s="861"/>
      <c r="J173" s="865"/>
      <c r="K173" s="861"/>
      <c r="L173" s="861"/>
      <c r="M173" s="861"/>
      <c r="N173" s="972"/>
      <c r="O173" s="623"/>
      <c r="P173" s="865"/>
      <c r="Q173" s="623"/>
      <c r="R173" s="861"/>
      <c r="S173" s="861"/>
      <c r="T173" s="865"/>
      <c r="U173" s="1145"/>
      <c r="V173" s="1145"/>
      <c r="W173" s="1145"/>
      <c r="X173" s="1145"/>
      <c r="Y173" s="975"/>
      <c r="Z173" s="975"/>
      <c r="AA173" s="1315"/>
      <c r="AB173" s="1315"/>
      <c r="AC173" s="623"/>
      <c r="AD173" s="623"/>
      <c r="AE173" s="623"/>
      <c r="AF173" s="623"/>
      <c r="AG173" s="623"/>
      <c r="AH173" s="865"/>
      <c r="AI173" s="623"/>
      <c r="AJ173" s="623"/>
      <c r="AK173" s="865"/>
      <c r="AL173" s="623"/>
      <c r="AM173" s="623"/>
      <c r="AN173" s="623"/>
      <c r="AO173" s="623"/>
      <c r="AP173" s="623"/>
      <c r="AQ173" s="623"/>
      <c r="AR173" s="623"/>
      <c r="AS173" s="623"/>
      <c r="AT173" s="623"/>
      <c r="AU173" s="623"/>
      <c r="AV173" s="623"/>
      <c r="AW173" s="865"/>
      <c r="AX173" s="623"/>
      <c r="AY173" s="623"/>
      <c r="AZ173" s="865"/>
      <c r="BA173" s="623"/>
    </row>
    <row r="174" spans="1:53" s="509" customFormat="1" ht="58.5" hidden="1" customHeight="1" x14ac:dyDescent="0.25">
      <c r="A174" s="196" t="s">
        <v>1344</v>
      </c>
      <c r="B174" s="508" t="s">
        <v>703</v>
      </c>
      <c r="C174" s="196" t="s">
        <v>704</v>
      </c>
      <c r="D174" s="421" t="s">
        <v>705</v>
      </c>
      <c r="E174" s="196" t="s">
        <v>673</v>
      </c>
      <c r="F174" s="508" t="s">
        <v>102</v>
      </c>
      <c r="G174" s="730" t="s">
        <v>681</v>
      </c>
      <c r="H174" s="507" t="s">
        <v>706</v>
      </c>
      <c r="I174" s="506">
        <v>41954</v>
      </c>
      <c r="J174" s="502">
        <v>17200000</v>
      </c>
      <c r="K174" s="506">
        <v>41975</v>
      </c>
      <c r="L174" s="507" t="s">
        <v>841</v>
      </c>
      <c r="M174" s="730" t="s">
        <v>681</v>
      </c>
      <c r="N174" s="940" t="s">
        <v>367</v>
      </c>
      <c r="O174" s="558">
        <v>41975</v>
      </c>
      <c r="P174" s="502">
        <v>17198510</v>
      </c>
      <c r="Q174" s="558">
        <v>41976</v>
      </c>
      <c r="R174" s="506">
        <v>41976</v>
      </c>
      <c r="S174" s="464">
        <v>15</v>
      </c>
      <c r="T174" s="502">
        <v>17198510</v>
      </c>
      <c r="U174" s="581"/>
      <c r="V174" s="581"/>
      <c r="W174" s="581"/>
      <c r="X174" s="581"/>
      <c r="Y174" s="582"/>
      <c r="Z174" s="582"/>
      <c r="AA174" s="1315">
        <v>41985</v>
      </c>
      <c r="AB174" s="1315">
        <v>41995</v>
      </c>
      <c r="AC174" s="196" t="s">
        <v>676</v>
      </c>
      <c r="AD174" s="196" t="s">
        <v>30</v>
      </c>
      <c r="AE174" s="508"/>
      <c r="AF174" s="508"/>
      <c r="AG174" s="508"/>
      <c r="AH174" s="502"/>
      <c r="AI174" s="508"/>
      <c r="AJ174" s="508"/>
      <c r="AK174" s="502"/>
      <c r="AL174" s="508"/>
      <c r="AM174" s="508"/>
      <c r="AN174" s="508"/>
      <c r="AO174" s="508"/>
      <c r="AP174" s="508"/>
      <c r="AQ174" s="508"/>
      <c r="AR174" s="508"/>
      <c r="AS174" s="508"/>
      <c r="AT174" s="508"/>
      <c r="AU174" s="508"/>
      <c r="AV174" s="508"/>
      <c r="AW174" s="502">
        <v>17198510</v>
      </c>
      <c r="AX174" s="506">
        <v>41997</v>
      </c>
      <c r="AY174" s="507" t="s">
        <v>1085</v>
      </c>
      <c r="AZ174" s="502"/>
      <c r="BA174" s="508"/>
    </row>
    <row r="175" spans="1:53" s="509" customFormat="1" ht="9.75" hidden="1" customHeight="1" x14ac:dyDescent="0.25">
      <c r="A175" s="569"/>
      <c r="B175" s="569"/>
      <c r="C175" s="569"/>
      <c r="D175" s="569"/>
      <c r="E175" s="569"/>
      <c r="F175" s="569"/>
      <c r="G175" s="569"/>
      <c r="H175" s="561"/>
      <c r="I175" s="561"/>
      <c r="J175" s="571"/>
      <c r="K175" s="561"/>
      <c r="L175" s="561"/>
      <c r="M175" s="561"/>
      <c r="N175" s="1146"/>
      <c r="O175" s="569"/>
      <c r="P175" s="571"/>
      <c r="Q175" s="569"/>
      <c r="R175" s="561"/>
      <c r="S175" s="561"/>
      <c r="T175" s="571"/>
      <c r="U175" s="1147"/>
      <c r="V175" s="1147"/>
      <c r="W175" s="1147"/>
      <c r="X175" s="1147"/>
      <c r="Y175" s="923"/>
      <c r="Z175" s="923"/>
      <c r="AA175" s="1315"/>
      <c r="AB175" s="1315"/>
      <c r="AC175" s="569"/>
      <c r="AD175" s="569"/>
      <c r="AE175" s="569"/>
      <c r="AF175" s="569"/>
      <c r="AG175" s="569"/>
      <c r="AH175" s="571"/>
      <c r="AI175" s="569"/>
      <c r="AJ175" s="569"/>
      <c r="AK175" s="571"/>
      <c r="AL175" s="569"/>
      <c r="AM175" s="569"/>
      <c r="AN175" s="569"/>
      <c r="AO175" s="569"/>
      <c r="AP175" s="569"/>
      <c r="AQ175" s="569"/>
      <c r="AR175" s="569"/>
      <c r="AS175" s="569"/>
      <c r="AT175" s="569"/>
      <c r="AU175" s="569"/>
      <c r="AV175" s="569"/>
      <c r="AW175" s="571"/>
      <c r="AX175" s="569"/>
      <c r="AY175" s="569"/>
      <c r="AZ175" s="571"/>
      <c r="BA175" s="569"/>
    </row>
    <row r="176" spans="1:53" s="509" customFormat="1" ht="68.25" hidden="1" customHeight="1" x14ac:dyDescent="0.25">
      <c r="A176" s="196" t="s">
        <v>1345</v>
      </c>
      <c r="B176" s="508" t="s">
        <v>707</v>
      </c>
      <c r="C176" s="196" t="s">
        <v>708</v>
      </c>
      <c r="D176" s="421" t="s">
        <v>710</v>
      </c>
      <c r="E176" s="462" t="s">
        <v>276</v>
      </c>
      <c r="F176" s="464" t="s">
        <v>205</v>
      </c>
      <c r="G176" s="730" t="s">
        <v>709</v>
      </c>
      <c r="H176" s="507" t="s">
        <v>711</v>
      </c>
      <c r="I176" s="506">
        <v>41954</v>
      </c>
      <c r="J176" s="502">
        <v>17000000</v>
      </c>
      <c r="K176" s="506">
        <v>41975</v>
      </c>
      <c r="L176" s="507" t="s">
        <v>824</v>
      </c>
      <c r="M176" s="730" t="s">
        <v>709</v>
      </c>
      <c r="N176" s="940" t="s">
        <v>367</v>
      </c>
      <c r="O176" s="558">
        <v>41975</v>
      </c>
      <c r="P176" s="502">
        <v>16999171</v>
      </c>
      <c r="Q176" s="558">
        <v>41976</v>
      </c>
      <c r="R176" s="506">
        <v>41977</v>
      </c>
      <c r="S176" s="464">
        <v>15</v>
      </c>
      <c r="T176" s="502">
        <v>16999171</v>
      </c>
      <c r="U176" s="581"/>
      <c r="V176" s="581"/>
      <c r="W176" s="581"/>
      <c r="X176" s="581"/>
      <c r="Y176" s="582"/>
      <c r="Z176" s="582"/>
      <c r="AA176" s="1315">
        <v>41985</v>
      </c>
      <c r="AB176" s="1315">
        <v>41992</v>
      </c>
      <c r="AC176" s="196" t="s">
        <v>676</v>
      </c>
      <c r="AD176" s="196" t="s">
        <v>30</v>
      </c>
      <c r="AE176" s="508"/>
      <c r="AF176" s="508"/>
      <c r="AG176" s="508"/>
      <c r="AH176" s="502"/>
      <c r="AI176" s="508"/>
      <c r="AJ176" s="508"/>
      <c r="AK176" s="502"/>
      <c r="AL176" s="508"/>
      <c r="AM176" s="508"/>
      <c r="AN176" s="508"/>
      <c r="AO176" s="508"/>
      <c r="AP176" s="508"/>
      <c r="AQ176" s="508"/>
      <c r="AR176" s="508"/>
      <c r="AS176" s="508"/>
      <c r="AT176" s="508"/>
      <c r="AU176" s="508"/>
      <c r="AV176" s="508"/>
      <c r="AW176" s="502">
        <v>16999171</v>
      </c>
      <c r="AX176" s="506">
        <v>41999</v>
      </c>
      <c r="AY176" s="507" t="s">
        <v>1067</v>
      </c>
      <c r="AZ176" s="502"/>
      <c r="BA176" s="508"/>
    </row>
    <row r="177" spans="1:53" s="509" customFormat="1" ht="9.75" hidden="1" customHeight="1" x14ac:dyDescent="0.25">
      <c r="A177" s="868"/>
      <c r="B177" s="868"/>
      <c r="C177" s="868"/>
      <c r="D177" s="868"/>
      <c r="E177" s="868"/>
      <c r="F177" s="868"/>
      <c r="G177" s="868"/>
      <c r="H177" s="869"/>
      <c r="I177" s="869"/>
      <c r="J177" s="870"/>
      <c r="K177" s="869"/>
      <c r="L177" s="869"/>
      <c r="M177" s="869"/>
      <c r="N177" s="1092"/>
      <c r="O177" s="868"/>
      <c r="P177" s="870"/>
      <c r="Q177" s="868"/>
      <c r="R177" s="869"/>
      <c r="S177" s="869"/>
      <c r="T177" s="870"/>
      <c r="U177" s="1137"/>
      <c r="V177" s="1137"/>
      <c r="W177" s="1137"/>
      <c r="X177" s="1137"/>
      <c r="Y177" s="916"/>
      <c r="Z177" s="916"/>
      <c r="AA177" s="1315"/>
      <c r="AB177" s="1315"/>
      <c r="AC177" s="868"/>
      <c r="AD177" s="868"/>
      <c r="AE177" s="868"/>
      <c r="AF177" s="868"/>
      <c r="AG177" s="868"/>
      <c r="AH177" s="870"/>
      <c r="AI177" s="868"/>
      <c r="AJ177" s="868"/>
      <c r="AK177" s="870"/>
      <c r="AL177" s="868"/>
      <c r="AM177" s="868"/>
      <c r="AN177" s="868"/>
      <c r="AO177" s="868"/>
      <c r="AP177" s="868"/>
      <c r="AQ177" s="868"/>
      <c r="AR177" s="868"/>
      <c r="AS177" s="868"/>
      <c r="AT177" s="868"/>
      <c r="AU177" s="868"/>
      <c r="AV177" s="868"/>
      <c r="AW177" s="870"/>
      <c r="AX177" s="868"/>
      <c r="AY177" s="868"/>
      <c r="AZ177" s="870"/>
      <c r="BA177" s="868"/>
    </row>
    <row r="178" spans="1:53" s="509" customFormat="1" ht="58.5" x14ac:dyDescent="0.25">
      <c r="A178" s="674" t="s">
        <v>1490</v>
      </c>
      <c r="B178" s="508" t="s">
        <v>712</v>
      </c>
      <c r="C178" s="196" t="s">
        <v>713</v>
      </c>
      <c r="D178" s="421" t="s">
        <v>714</v>
      </c>
      <c r="E178" s="196" t="s">
        <v>733</v>
      </c>
      <c r="F178" s="508" t="s">
        <v>728</v>
      </c>
      <c r="G178" s="730" t="s">
        <v>709</v>
      </c>
      <c r="H178" s="507" t="s">
        <v>729</v>
      </c>
      <c r="I178" s="506">
        <v>41954</v>
      </c>
      <c r="J178" s="502">
        <v>17000000</v>
      </c>
      <c r="K178" s="506">
        <v>41975</v>
      </c>
      <c r="L178" s="507" t="s">
        <v>827</v>
      </c>
      <c r="M178" s="730" t="s">
        <v>709</v>
      </c>
      <c r="N178" s="940" t="s">
        <v>367</v>
      </c>
      <c r="O178" s="558">
        <v>41975</v>
      </c>
      <c r="P178" s="502">
        <v>16998127</v>
      </c>
      <c r="Q178" s="558">
        <v>41975</v>
      </c>
      <c r="R178" s="506">
        <v>41975</v>
      </c>
      <c r="S178" s="464">
        <v>15</v>
      </c>
      <c r="T178" s="502">
        <v>16998127</v>
      </c>
      <c r="U178" s="581"/>
      <c r="V178" s="581"/>
      <c r="W178" s="581"/>
      <c r="X178" s="581"/>
      <c r="Y178" s="582"/>
      <c r="Z178" s="1329" t="s">
        <v>1520</v>
      </c>
      <c r="AA178" s="1315"/>
      <c r="AB178" s="1315"/>
      <c r="AC178" s="196" t="s">
        <v>676</v>
      </c>
      <c r="AD178" s="196" t="s">
        <v>30</v>
      </c>
      <c r="AE178" s="508"/>
      <c r="AF178" s="508"/>
      <c r="AG178" s="508"/>
      <c r="AH178" s="502">
        <v>15291355</v>
      </c>
      <c r="AI178" s="623"/>
      <c r="AJ178" s="623"/>
      <c r="AK178" s="502"/>
      <c r="AL178" s="508"/>
      <c r="AM178" s="508"/>
      <c r="AN178" s="508"/>
      <c r="AO178" s="508"/>
      <c r="AP178" s="508"/>
      <c r="AQ178" s="508"/>
      <c r="AR178" s="508"/>
      <c r="AS178" s="508"/>
      <c r="AT178" s="508"/>
      <c r="AU178" s="508"/>
      <c r="AV178" s="508"/>
      <c r="AW178" s="502"/>
      <c r="AX178" s="508"/>
      <c r="AY178" s="508"/>
      <c r="AZ178" s="502"/>
      <c r="BA178" s="508"/>
    </row>
    <row r="179" spans="1:53" s="509" customFormat="1" ht="4.5" customHeight="1" x14ac:dyDescent="0.25">
      <c r="A179" s="623"/>
      <c r="B179" s="623"/>
      <c r="C179" s="623"/>
      <c r="D179" s="623"/>
      <c r="E179" s="623"/>
      <c r="F179" s="623"/>
      <c r="G179" s="623"/>
      <c r="H179" s="861"/>
      <c r="I179" s="861"/>
      <c r="J179" s="865"/>
      <c r="K179" s="861"/>
      <c r="L179" s="861"/>
      <c r="M179" s="861"/>
      <c r="N179" s="972"/>
      <c r="O179" s="623"/>
      <c r="P179" s="865"/>
      <c r="Q179" s="623"/>
      <c r="R179" s="861"/>
      <c r="S179" s="861"/>
      <c r="T179" s="623"/>
      <c r="U179" s="1145"/>
      <c r="V179" s="1145"/>
      <c r="W179" s="1145"/>
      <c r="X179" s="1145"/>
      <c r="Y179" s="975"/>
      <c r="Z179" s="975"/>
      <c r="AA179" s="1315"/>
      <c r="AB179" s="1315"/>
      <c r="AC179" s="623"/>
      <c r="AD179" s="623"/>
      <c r="AE179" s="623"/>
      <c r="AF179" s="623"/>
      <c r="AG179" s="623"/>
      <c r="AH179" s="865"/>
      <c r="AI179" s="623"/>
      <c r="AJ179" s="623"/>
      <c r="AK179" s="865"/>
      <c r="AL179" s="623"/>
      <c r="AM179" s="623"/>
      <c r="AN179" s="623"/>
      <c r="AO179" s="623"/>
      <c r="AP179" s="623"/>
      <c r="AQ179" s="623"/>
      <c r="AR179" s="623"/>
      <c r="AS179" s="623"/>
      <c r="AT179" s="623"/>
      <c r="AU179" s="623"/>
      <c r="AV179" s="623"/>
      <c r="AW179" s="865"/>
      <c r="AX179" s="623"/>
      <c r="AY179" s="623"/>
      <c r="AZ179" s="865"/>
      <c r="BA179" s="623"/>
    </row>
    <row r="180" spans="1:53" s="509" customFormat="1" ht="78" x14ac:dyDescent="0.25">
      <c r="A180" s="196" t="s">
        <v>1346</v>
      </c>
      <c r="B180" s="623"/>
      <c r="C180" s="196" t="s">
        <v>564</v>
      </c>
      <c r="D180" s="196" t="s">
        <v>565</v>
      </c>
      <c r="E180" s="196" t="s">
        <v>1171</v>
      </c>
      <c r="F180" s="508" t="s">
        <v>1005</v>
      </c>
      <c r="G180" s="730" t="s">
        <v>566</v>
      </c>
      <c r="H180" s="507" t="s">
        <v>567</v>
      </c>
      <c r="I180" s="506">
        <v>41822</v>
      </c>
      <c r="J180" s="502">
        <v>296000000</v>
      </c>
      <c r="K180" s="506">
        <v>41975</v>
      </c>
      <c r="L180" s="507" t="s">
        <v>1006</v>
      </c>
      <c r="M180" s="730" t="s">
        <v>566</v>
      </c>
      <c r="N180" s="940" t="s">
        <v>313</v>
      </c>
      <c r="O180" s="558">
        <v>41975</v>
      </c>
      <c r="P180" s="502">
        <v>295819668</v>
      </c>
      <c r="Q180" s="558">
        <v>41996</v>
      </c>
      <c r="R180" s="506">
        <v>41997</v>
      </c>
      <c r="S180" s="464">
        <v>4</v>
      </c>
      <c r="T180" s="502">
        <v>295819668</v>
      </c>
      <c r="U180" s="581"/>
      <c r="V180" s="581"/>
      <c r="W180" s="581"/>
      <c r="X180" s="581"/>
      <c r="Y180" s="582"/>
      <c r="Z180" s="1329" t="s">
        <v>1521</v>
      </c>
      <c r="AA180" s="1315"/>
      <c r="AB180" s="1315"/>
      <c r="AC180" s="196" t="s">
        <v>269</v>
      </c>
      <c r="AD180" s="196" t="s">
        <v>30</v>
      </c>
      <c r="AE180" s="508"/>
      <c r="AF180" s="508"/>
      <c r="AG180" s="508"/>
      <c r="AH180" s="502"/>
      <c r="AI180" s="508"/>
      <c r="AJ180" s="508"/>
      <c r="AK180" s="502"/>
      <c r="AL180" s="508"/>
      <c r="AM180" s="508"/>
      <c r="AN180" s="508"/>
      <c r="AO180" s="508"/>
      <c r="AP180" s="508"/>
      <c r="AQ180" s="508"/>
      <c r="AR180" s="508"/>
      <c r="AS180" s="508"/>
      <c r="AT180" s="508"/>
      <c r="AU180" s="508"/>
      <c r="AV180" s="508"/>
      <c r="AW180" s="502"/>
      <c r="AX180" s="508"/>
      <c r="AY180" s="508"/>
      <c r="AZ180" s="502"/>
      <c r="BA180" s="508"/>
    </row>
    <row r="181" spans="1:53" s="509" customFormat="1" ht="2.25" customHeight="1" x14ac:dyDescent="0.25">
      <c r="A181" s="893"/>
      <c r="B181" s="893"/>
      <c r="C181" s="893"/>
      <c r="D181" s="893"/>
      <c r="E181" s="1148"/>
      <c r="F181" s="893"/>
      <c r="G181" s="893"/>
      <c r="H181" s="894"/>
      <c r="I181" s="894"/>
      <c r="J181" s="895"/>
      <c r="K181" s="894"/>
      <c r="L181" s="894"/>
      <c r="M181" s="894"/>
      <c r="N181" s="1077"/>
      <c r="O181" s="893"/>
      <c r="P181" s="895"/>
      <c r="Q181" s="893"/>
      <c r="R181" s="894"/>
      <c r="S181" s="894"/>
      <c r="T181" s="893"/>
      <c r="U181" s="1149"/>
      <c r="V181" s="1149"/>
      <c r="W181" s="1149"/>
      <c r="X181" s="1149"/>
      <c r="Y181" s="1080"/>
      <c r="Z181" s="1080"/>
      <c r="AA181" s="1315"/>
      <c r="AB181" s="1315"/>
      <c r="AC181" s="893"/>
      <c r="AD181" s="893"/>
      <c r="AE181" s="893"/>
      <c r="AF181" s="893"/>
      <c r="AG181" s="893"/>
      <c r="AH181" s="895"/>
      <c r="AI181" s="893"/>
      <c r="AJ181" s="893"/>
      <c r="AK181" s="895"/>
      <c r="AL181" s="893"/>
      <c r="AM181" s="893"/>
      <c r="AN181" s="893"/>
      <c r="AO181" s="893"/>
      <c r="AP181" s="893"/>
      <c r="AQ181" s="893"/>
      <c r="AR181" s="893"/>
      <c r="AS181" s="893"/>
      <c r="AT181" s="893"/>
      <c r="AU181" s="893"/>
      <c r="AV181" s="893"/>
      <c r="AW181" s="895"/>
      <c r="AX181" s="893"/>
      <c r="AY181" s="893"/>
      <c r="AZ181" s="895"/>
      <c r="BA181" s="893"/>
    </row>
    <row r="182" spans="1:53" s="509" customFormat="1" ht="58.5" hidden="1" customHeight="1" x14ac:dyDescent="0.25">
      <c r="A182" s="196" t="s">
        <v>1347</v>
      </c>
      <c r="B182" s="508" t="s">
        <v>730</v>
      </c>
      <c r="C182" s="196" t="s">
        <v>731</v>
      </c>
      <c r="D182" s="421" t="s">
        <v>732</v>
      </c>
      <c r="E182" s="555" t="s">
        <v>734</v>
      </c>
      <c r="F182" s="508" t="s">
        <v>73</v>
      </c>
      <c r="G182" s="730" t="s">
        <v>681</v>
      </c>
      <c r="H182" s="507" t="s">
        <v>735</v>
      </c>
      <c r="I182" s="506">
        <v>41954</v>
      </c>
      <c r="J182" s="502">
        <v>17000000</v>
      </c>
      <c r="K182" s="506">
        <v>41976</v>
      </c>
      <c r="L182" s="507" t="s">
        <v>838</v>
      </c>
      <c r="M182" s="730" t="s">
        <v>681</v>
      </c>
      <c r="N182" s="940" t="s">
        <v>367</v>
      </c>
      <c r="O182" s="558">
        <v>41976</v>
      </c>
      <c r="P182" s="502">
        <v>16543625</v>
      </c>
      <c r="Q182" s="558">
        <v>41976</v>
      </c>
      <c r="R182" s="506">
        <v>41978</v>
      </c>
      <c r="S182" s="464">
        <v>15</v>
      </c>
      <c r="T182" s="502">
        <v>16543625</v>
      </c>
      <c r="U182" s="581"/>
      <c r="V182" s="581"/>
      <c r="W182" s="581"/>
      <c r="X182" s="581"/>
      <c r="Y182" s="582"/>
      <c r="Z182" s="582"/>
      <c r="AA182" s="1315">
        <v>41985</v>
      </c>
      <c r="AB182" s="1315">
        <v>41997</v>
      </c>
      <c r="AC182" s="196" t="s">
        <v>676</v>
      </c>
      <c r="AD182" s="196" t="s">
        <v>30</v>
      </c>
      <c r="AE182" s="508"/>
      <c r="AF182" s="508"/>
      <c r="AG182" s="508"/>
      <c r="AH182" s="502"/>
      <c r="AI182" s="508"/>
      <c r="AJ182" s="508"/>
      <c r="AK182" s="502"/>
      <c r="AL182" s="508"/>
      <c r="AM182" s="508"/>
      <c r="AN182" s="508"/>
      <c r="AO182" s="508"/>
      <c r="AP182" s="508"/>
      <c r="AQ182" s="508"/>
      <c r="AR182" s="508"/>
      <c r="AS182" s="508"/>
      <c r="AT182" s="508"/>
      <c r="AU182" s="508"/>
      <c r="AV182" s="508"/>
      <c r="AW182" s="502">
        <v>16543625</v>
      </c>
      <c r="AX182" s="506">
        <v>41999</v>
      </c>
      <c r="AY182" s="507" t="s">
        <v>1086</v>
      </c>
      <c r="AZ182" s="502"/>
      <c r="BA182" s="508"/>
    </row>
    <row r="183" spans="1:53" s="509" customFormat="1" ht="9.75" hidden="1" customHeight="1" x14ac:dyDescent="0.25">
      <c r="A183" s="1130"/>
      <c r="B183" s="1130"/>
      <c r="C183" s="1130"/>
      <c r="D183" s="1130"/>
      <c r="E183" s="1150"/>
      <c r="F183" s="1130"/>
      <c r="G183" s="1130"/>
      <c r="H183" s="764"/>
      <c r="I183" s="764"/>
      <c r="J183" s="769"/>
      <c r="K183" s="764"/>
      <c r="L183" s="764"/>
      <c r="M183" s="764"/>
      <c r="N183" s="965"/>
      <c r="O183" s="1130"/>
      <c r="P183" s="769"/>
      <c r="Q183" s="1130"/>
      <c r="R183" s="764"/>
      <c r="S183" s="764"/>
      <c r="T183" s="1130"/>
      <c r="U183" s="1131"/>
      <c r="V183" s="1131"/>
      <c r="W183" s="1131"/>
      <c r="X183" s="1131"/>
      <c r="Y183" s="912"/>
      <c r="Z183" s="912"/>
      <c r="AA183" s="1315"/>
      <c r="AB183" s="1315"/>
      <c r="AC183" s="1130"/>
      <c r="AD183" s="1130"/>
      <c r="AE183" s="1130"/>
      <c r="AF183" s="1130"/>
      <c r="AG183" s="1130"/>
      <c r="AH183" s="769"/>
      <c r="AI183" s="1130"/>
      <c r="AJ183" s="1130"/>
      <c r="AK183" s="769"/>
      <c r="AL183" s="1130"/>
      <c r="AM183" s="1130"/>
      <c r="AN183" s="1130"/>
      <c r="AO183" s="1130"/>
      <c r="AP183" s="1130"/>
      <c r="AQ183" s="1130"/>
      <c r="AR183" s="1130"/>
      <c r="AS183" s="1130"/>
      <c r="AT183" s="1130"/>
      <c r="AU183" s="1130"/>
      <c r="AV183" s="1130"/>
      <c r="AW183" s="769"/>
      <c r="AX183" s="1130"/>
      <c r="AY183" s="1130"/>
      <c r="AZ183" s="769"/>
      <c r="BA183" s="1130"/>
    </row>
    <row r="184" spans="1:53" s="509" customFormat="1" ht="58.5" x14ac:dyDescent="0.25">
      <c r="A184" s="196" t="s">
        <v>1348</v>
      </c>
      <c r="B184" s="1472" t="s">
        <v>736</v>
      </c>
      <c r="C184" s="1421" t="s">
        <v>737</v>
      </c>
      <c r="D184" s="421" t="s">
        <v>738</v>
      </c>
      <c r="E184" s="1424" t="s">
        <v>734</v>
      </c>
      <c r="F184" s="1472" t="s">
        <v>73</v>
      </c>
      <c r="G184" s="730" t="s">
        <v>674</v>
      </c>
      <c r="H184" s="507" t="s">
        <v>739</v>
      </c>
      <c r="I184" s="506">
        <v>41954</v>
      </c>
      <c r="J184" s="502">
        <v>15000000</v>
      </c>
      <c r="K184" s="506">
        <v>41976</v>
      </c>
      <c r="L184" s="507" t="s">
        <v>842</v>
      </c>
      <c r="M184" s="730" t="s">
        <v>674</v>
      </c>
      <c r="N184" s="940" t="s">
        <v>367</v>
      </c>
      <c r="O184" s="558">
        <v>41976</v>
      </c>
      <c r="P184" s="502">
        <v>14994501.08</v>
      </c>
      <c r="Q184" s="558">
        <v>41982</v>
      </c>
      <c r="R184" s="1482">
        <v>41982</v>
      </c>
      <c r="S184" s="764">
        <v>15</v>
      </c>
      <c r="T184" s="502">
        <v>14994501</v>
      </c>
      <c r="U184" s="581"/>
      <c r="V184" s="581"/>
      <c r="W184" s="581"/>
      <c r="X184" s="581"/>
      <c r="Y184" s="1041"/>
      <c r="Z184" s="1478" t="s">
        <v>1520</v>
      </c>
      <c r="AA184" s="1315"/>
      <c r="AB184" s="1315"/>
      <c r="AC184" s="196" t="s">
        <v>676</v>
      </c>
      <c r="AD184" s="1424" t="s">
        <v>30</v>
      </c>
      <c r="AE184" s="502">
        <v>14994501.08</v>
      </c>
      <c r="AF184" s="508"/>
      <c r="AG184" s="508"/>
      <c r="AH184" s="502">
        <v>14660462.5</v>
      </c>
      <c r="AI184" s="506">
        <v>41997</v>
      </c>
      <c r="AJ184" s="507" t="s">
        <v>1252</v>
      </c>
      <c r="AK184" s="502"/>
      <c r="AL184" s="508"/>
      <c r="AM184" s="508"/>
      <c r="AN184" s="731">
        <f>AK185+AE184</f>
        <v>16291661.880000001</v>
      </c>
      <c r="AO184" s="508"/>
      <c r="AP184" s="508"/>
      <c r="AQ184" s="508"/>
      <c r="AR184" s="508"/>
      <c r="AS184" s="508"/>
      <c r="AT184" s="508"/>
      <c r="AU184" s="508"/>
      <c r="AV184" s="508"/>
      <c r="AW184" s="502"/>
      <c r="AX184" s="508"/>
      <c r="AY184" s="508"/>
      <c r="AZ184" s="502"/>
      <c r="BA184" s="508"/>
    </row>
    <row r="185" spans="1:53" s="509" customFormat="1" ht="58.5" x14ac:dyDescent="0.25">
      <c r="A185" s="196" t="s">
        <v>1349</v>
      </c>
      <c r="B185" s="1473"/>
      <c r="C185" s="1423"/>
      <c r="D185" s="421"/>
      <c r="E185" s="1426"/>
      <c r="F185" s="1473"/>
      <c r="G185" s="730" t="s">
        <v>774</v>
      </c>
      <c r="H185" s="507" t="s">
        <v>915</v>
      </c>
      <c r="I185" s="506">
        <v>41988</v>
      </c>
      <c r="J185" s="502">
        <v>1300000</v>
      </c>
      <c r="K185" s="506">
        <v>41990</v>
      </c>
      <c r="L185" s="507" t="s">
        <v>916</v>
      </c>
      <c r="M185" s="730" t="s">
        <v>774</v>
      </c>
      <c r="N185" s="940" t="s">
        <v>52</v>
      </c>
      <c r="O185" s="558">
        <v>41990</v>
      </c>
      <c r="P185" s="502">
        <v>1297160.8</v>
      </c>
      <c r="Q185" s="558">
        <v>41991</v>
      </c>
      <c r="R185" s="1483"/>
      <c r="S185" s="764">
        <v>7</v>
      </c>
      <c r="T185" s="502">
        <v>1297160.8</v>
      </c>
      <c r="U185" s="581"/>
      <c r="V185" s="581"/>
      <c r="W185" s="581"/>
      <c r="X185" s="581"/>
      <c r="Y185" s="1043"/>
      <c r="Z185" s="1479"/>
      <c r="AA185" s="1315"/>
      <c r="AB185" s="1315"/>
      <c r="AC185" s="196" t="s">
        <v>90</v>
      </c>
      <c r="AD185" s="1426"/>
      <c r="AE185" s="508"/>
      <c r="AF185" s="508"/>
      <c r="AG185" s="508"/>
      <c r="AH185" s="502">
        <f>T184-AH184</f>
        <v>334038.5</v>
      </c>
      <c r="AI185" s="508"/>
      <c r="AJ185" s="508"/>
      <c r="AK185" s="502">
        <v>1297160.8</v>
      </c>
      <c r="AL185" s="508"/>
      <c r="AM185" s="508"/>
      <c r="AN185" s="731">
        <f>AK185+AH185</f>
        <v>1631199.3</v>
      </c>
      <c r="AO185" s="508"/>
      <c r="AP185" s="508"/>
      <c r="AQ185" s="731">
        <f>AN184-AH184</f>
        <v>1631199.3800000008</v>
      </c>
      <c r="AR185" s="508"/>
      <c r="AS185" s="508"/>
      <c r="AT185" s="508"/>
      <c r="AU185" s="508"/>
      <c r="AV185" s="508"/>
      <c r="AW185" s="502"/>
      <c r="AX185" s="508"/>
      <c r="AY185" s="508"/>
      <c r="AZ185" s="502"/>
      <c r="BA185" s="508"/>
    </row>
    <row r="186" spans="1:53" s="509" customFormat="1" ht="5.25" customHeight="1" x14ac:dyDescent="0.25">
      <c r="A186" s="1151"/>
      <c r="B186" s="1151"/>
      <c r="C186" s="1151"/>
      <c r="D186" s="1151"/>
      <c r="E186" s="1152"/>
      <c r="F186" s="1151"/>
      <c r="G186" s="1151"/>
      <c r="H186" s="1153"/>
      <c r="I186" s="1153"/>
      <c r="J186" s="1154"/>
      <c r="K186" s="1153"/>
      <c r="L186" s="1153"/>
      <c r="M186" s="1153"/>
      <c r="N186" s="1155"/>
      <c r="O186" s="1151"/>
      <c r="P186" s="1154"/>
      <c r="Q186" s="1151"/>
      <c r="R186" s="1153"/>
      <c r="S186" s="1153"/>
      <c r="T186" s="1154"/>
      <c r="U186" s="1156"/>
      <c r="V186" s="1156"/>
      <c r="W186" s="1156"/>
      <c r="X186" s="1156"/>
      <c r="Y186" s="1157"/>
      <c r="Z186" s="1157"/>
      <c r="AA186" s="1315"/>
      <c r="AB186" s="1315"/>
      <c r="AC186" s="1151"/>
      <c r="AD186" s="1151"/>
      <c r="AE186" s="1151"/>
      <c r="AF186" s="1151"/>
      <c r="AG186" s="1151"/>
      <c r="AH186" s="1154"/>
      <c r="AI186" s="1151"/>
      <c r="AJ186" s="1151"/>
      <c r="AK186" s="1154"/>
      <c r="AL186" s="1151"/>
      <c r="AM186" s="1151"/>
      <c r="AN186" s="1151"/>
      <c r="AO186" s="1151"/>
      <c r="AP186" s="1151"/>
      <c r="AQ186" s="1151"/>
      <c r="AR186" s="1151"/>
      <c r="AS186" s="1151"/>
      <c r="AT186" s="1151"/>
      <c r="AU186" s="1151"/>
      <c r="AV186" s="1151"/>
      <c r="AW186" s="1154"/>
      <c r="AX186" s="1151"/>
      <c r="AY186" s="1151"/>
      <c r="AZ186" s="1154"/>
      <c r="BA186" s="1151"/>
    </row>
    <row r="187" spans="1:53" s="509" customFormat="1" ht="58.5" hidden="1" customHeight="1" x14ac:dyDescent="0.25">
      <c r="A187" s="196" t="s">
        <v>1350</v>
      </c>
      <c r="B187" s="508" t="s">
        <v>740</v>
      </c>
      <c r="C187" s="196" t="s">
        <v>741</v>
      </c>
      <c r="D187" s="421" t="s">
        <v>742</v>
      </c>
      <c r="E187" s="555" t="s">
        <v>734</v>
      </c>
      <c r="F187" s="508" t="s">
        <v>73</v>
      </c>
      <c r="G187" s="730" t="s">
        <v>681</v>
      </c>
      <c r="H187" s="507" t="s">
        <v>743</v>
      </c>
      <c r="I187" s="506">
        <v>41954</v>
      </c>
      <c r="J187" s="502">
        <v>17000000</v>
      </c>
      <c r="K187" s="506">
        <v>41976</v>
      </c>
      <c r="L187" s="507" t="s">
        <v>839</v>
      </c>
      <c r="M187" s="730" t="s">
        <v>681</v>
      </c>
      <c r="N187" s="940" t="s">
        <v>367</v>
      </c>
      <c r="O187" s="558">
        <v>41976</v>
      </c>
      <c r="P187" s="502">
        <v>16966246.699999999</v>
      </c>
      <c r="Q187" s="558">
        <v>41976</v>
      </c>
      <c r="R187" s="506">
        <v>41977</v>
      </c>
      <c r="S187" s="464">
        <v>15</v>
      </c>
      <c r="T187" s="502">
        <v>16966245.699999999</v>
      </c>
      <c r="U187" s="581"/>
      <c r="V187" s="581"/>
      <c r="W187" s="581"/>
      <c r="X187" s="581"/>
      <c r="Y187" s="582"/>
      <c r="Z187" s="582"/>
      <c r="AA187" s="1315"/>
      <c r="AB187" s="1315">
        <v>41995</v>
      </c>
      <c r="AC187" s="196" t="s">
        <v>676</v>
      </c>
      <c r="AD187" s="196" t="s">
        <v>30</v>
      </c>
      <c r="AE187" s="508"/>
      <c r="AF187" s="508"/>
      <c r="AG187" s="508"/>
      <c r="AH187" s="502"/>
      <c r="AI187" s="508"/>
      <c r="AJ187" s="508"/>
      <c r="AK187" s="502"/>
      <c r="AL187" s="508"/>
      <c r="AM187" s="508"/>
      <c r="AN187" s="508"/>
      <c r="AO187" s="508"/>
      <c r="AP187" s="508"/>
      <c r="AQ187" s="508"/>
      <c r="AR187" s="508"/>
      <c r="AS187" s="508"/>
      <c r="AT187" s="508"/>
      <c r="AU187" s="508"/>
      <c r="AV187" s="508"/>
      <c r="AW187" s="502">
        <v>16966246.699999999</v>
      </c>
      <c r="AX187" s="506">
        <v>41999</v>
      </c>
      <c r="AY187" s="497" t="s">
        <v>1224</v>
      </c>
      <c r="AZ187" s="502"/>
      <c r="BA187" s="508"/>
    </row>
    <row r="188" spans="1:53" s="509" customFormat="1" ht="9.75" hidden="1" customHeight="1" x14ac:dyDescent="0.25">
      <c r="A188" s="1158"/>
      <c r="B188" s="1158"/>
      <c r="C188" s="1158"/>
      <c r="D188" s="1158"/>
      <c r="E188" s="1159"/>
      <c r="F188" s="1158"/>
      <c r="G188" s="1158"/>
      <c r="H188" s="1010"/>
      <c r="I188" s="1010"/>
      <c r="J188" s="1070"/>
      <c r="K188" s="1010"/>
      <c r="L188" s="1010"/>
      <c r="M188" s="1010"/>
      <c r="N188" s="1016"/>
      <c r="O188" s="1158"/>
      <c r="P188" s="1070"/>
      <c r="Q188" s="1158"/>
      <c r="R188" s="1010"/>
      <c r="S188" s="1010"/>
      <c r="T188" s="1070"/>
      <c r="U188" s="1160"/>
      <c r="V188" s="1160"/>
      <c r="W188" s="1160"/>
      <c r="X188" s="1160"/>
      <c r="Y188" s="1019"/>
      <c r="Z188" s="1019"/>
      <c r="AA188" s="1315"/>
      <c r="AB188" s="1315"/>
      <c r="AC188" s="1158"/>
      <c r="AD188" s="1158"/>
      <c r="AE188" s="1158"/>
      <c r="AF188" s="1158"/>
      <c r="AG188" s="1158"/>
      <c r="AH188" s="1070"/>
      <c r="AI188" s="1158"/>
      <c r="AJ188" s="1158"/>
      <c r="AK188" s="1070"/>
      <c r="AL188" s="1158"/>
      <c r="AM188" s="1158"/>
      <c r="AN188" s="1158"/>
      <c r="AO188" s="1158"/>
      <c r="AP188" s="1158"/>
      <c r="AQ188" s="1158"/>
      <c r="AR188" s="1158"/>
      <c r="AS188" s="1158"/>
      <c r="AT188" s="1158"/>
      <c r="AU188" s="1158"/>
      <c r="AV188" s="1158"/>
      <c r="AW188" s="1070"/>
      <c r="AX188" s="1158"/>
      <c r="AY188" s="1158"/>
      <c r="AZ188" s="1070"/>
      <c r="BA188" s="1158"/>
    </row>
    <row r="189" spans="1:53" s="509" customFormat="1" ht="58.5" x14ac:dyDescent="0.25">
      <c r="A189" s="196" t="s">
        <v>1351</v>
      </c>
      <c r="B189" s="508" t="s">
        <v>744</v>
      </c>
      <c r="C189" s="196" t="s">
        <v>745</v>
      </c>
      <c r="D189" s="421" t="s">
        <v>746</v>
      </c>
      <c r="E189" s="555" t="s">
        <v>734</v>
      </c>
      <c r="F189" s="508" t="s">
        <v>73</v>
      </c>
      <c r="G189" s="730" t="s">
        <v>709</v>
      </c>
      <c r="H189" s="507" t="s">
        <v>747</v>
      </c>
      <c r="I189" s="506">
        <v>41954</v>
      </c>
      <c r="J189" s="502">
        <v>17200000</v>
      </c>
      <c r="K189" s="506">
        <v>41976</v>
      </c>
      <c r="L189" s="507" t="s">
        <v>837</v>
      </c>
      <c r="M189" s="730" t="s">
        <v>709</v>
      </c>
      <c r="N189" s="940" t="s">
        <v>367</v>
      </c>
      <c r="O189" s="558">
        <v>41976</v>
      </c>
      <c r="P189" s="502">
        <v>17192981</v>
      </c>
      <c r="Q189" s="558">
        <v>41976</v>
      </c>
      <c r="R189" s="1040" t="s">
        <v>827</v>
      </c>
      <c r="S189" s="464">
        <v>15</v>
      </c>
      <c r="T189" s="502">
        <v>17192981</v>
      </c>
      <c r="U189" s="581"/>
      <c r="V189" s="581"/>
      <c r="W189" s="581"/>
      <c r="X189" s="581"/>
      <c r="Y189" s="582"/>
      <c r="Z189" s="1329" t="s">
        <v>1520</v>
      </c>
      <c r="AA189" s="1315"/>
      <c r="AB189" s="1315"/>
      <c r="AC189" s="196" t="s">
        <v>676</v>
      </c>
      <c r="AD189" s="196" t="s">
        <v>30</v>
      </c>
      <c r="AE189" s="508"/>
      <c r="AF189" s="508"/>
      <c r="AG189" s="508"/>
      <c r="AH189" s="502">
        <v>15459498</v>
      </c>
      <c r="AI189" s="506">
        <v>42003</v>
      </c>
      <c r="AJ189" s="507" t="s">
        <v>1091</v>
      </c>
      <c r="AK189" s="502"/>
      <c r="AL189" s="508"/>
      <c r="AM189" s="508"/>
      <c r="AN189" s="508"/>
      <c r="AO189" s="508"/>
      <c r="AP189" s="508"/>
      <c r="AQ189" s="508"/>
      <c r="AR189" s="508"/>
      <c r="AS189" s="508"/>
      <c r="AT189" s="508"/>
      <c r="AU189" s="508"/>
      <c r="AV189" s="508"/>
      <c r="AW189" s="502">
        <v>1733483</v>
      </c>
      <c r="AX189" s="623"/>
      <c r="AY189" s="623"/>
      <c r="AZ189" s="502"/>
      <c r="BA189" s="508"/>
    </row>
    <row r="190" spans="1:53" s="509" customFormat="1" ht="3.75" customHeight="1" x14ac:dyDescent="0.25">
      <c r="A190" s="1161"/>
      <c r="B190" s="1161"/>
      <c r="C190" s="1161"/>
      <c r="D190" s="1161"/>
      <c r="E190" s="1162"/>
      <c r="F190" s="1161"/>
      <c r="G190" s="1161"/>
      <c r="H190" s="901"/>
      <c r="I190" s="901"/>
      <c r="J190" s="902"/>
      <c r="K190" s="901"/>
      <c r="L190" s="901"/>
      <c r="M190" s="901"/>
      <c r="N190" s="1163"/>
      <c r="O190" s="1161"/>
      <c r="P190" s="902"/>
      <c r="Q190" s="1161"/>
      <c r="R190" s="901"/>
      <c r="S190" s="901"/>
      <c r="T190" s="902"/>
      <c r="U190" s="1164"/>
      <c r="V190" s="1164"/>
      <c r="W190" s="1164"/>
      <c r="X190" s="1164"/>
      <c r="Y190" s="1165"/>
      <c r="Z190" s="1165"/>
      <c r="AA190" s="1315"/>
      <c r="AB190" s="1315"/>
      <c r="AC190" s="1161"/>
      <c r="AD190" s="1161"/>
      <c r="AE190" s="1161"/>
      <c r="AF190" s="1161"/>
      <c r="AG190" s="1161"/>
      <c r="AH190" s="902"/>
      <c r="AI190" s="1161"/>
      <c r="AJ190" s="1161"/>
      <c r="AK190" s="902"/>
      <c r="AL190" s="1161"/>
      <c r="AM190" s="1161"/>
      <c r="AN190" s="1161"/>
      <c r="AO190" s="1161"/>
      <c r="AP190" s="1161"/>
      <c r="AQ190" s="1161"/>
      <c r="AR190" s="1161"/>
      <c r="AS190" s="1161"/>
      <c r="AT190" s="1161"/>
      <c r="AU190" s="1161"/>
      <c r="AV190" s="1161"/>
      <c r="AW190" s="902"/>
      <c r="AX190" s="1161"/>
      <c r="AY190" s="1161"/>
      <c r="AZ190" s="902"/>
      <c r="BA190" s="1161"/>
    </row>
    <row r="191" spans="1:53" s="509" customFormat="1" ht="58.5" hidden="1" customHeight="1" x14ac:dyDescent="0.25">
      <c r="A191" s="196" t="s">
        <v>1352</v>
      </c>
      <c r="B191" s="508" t="s">
        <v>749</v>
      </c>
      <c r="C191" s="196" t="s">
        <v>750</v>
      </c>
      <c r="D191" s="421" t="s">
        <v>751</v>
      </c>
      <c r="E191" s="555" t="s">
        <v>752</v>
      </c>
      <c r="F191" s="508" t="s">
        <v>102</v>
      </c>
      <c r="G191" s="730" t="s">
        <v>709</v>
      </c>
      <c r="H191" s="507" t="s">
        <v>753</v>
      </c>
      <c r="I191" s="506">
        <v>41954</v>
      </c>
      <c r="J191" s="502">
        <v>1720000</v>
      </c>
      <c r="K191" s="506">
        <v>41976</v>
      </c>
      <c r="L191" s="507" t="s">
        <v>840</v>
      </c>
      <c r="M191" s="730" t="s">
        <v>709</v>
      </c>
      <c r="N191" s="940" t="s">
        <v>367</v>
      </c>
      <c r="O191" s="558">
        <v>41976</v>
      </c>
      <c r="P191" s="502">
        <v>17121092</v>
      </c>
      <c r="Q191" s="558">
        <v>41976</v>
      </c>
      <c r="R191" s="506">
        <v>41978</v>
      </c>
      <c r="S191" s="464">
        <v>15</v>
      </c>
      <c r="T191" s="502">
        <v>17121092</v>
      </c>
      <c r="U191" s="581"/>
      <c r="V191" s="581"/>
      <c r="W191" s="581"/>
      <c r="X191" s="581"/>
      <c r="Y191" s="582"/>
      <c r="Z191" s="582"/>
      <c r="AA191" s="1315"/>
      <c r="AB191" s="1315">
        <v>41995</v>
      </c>
      <c r="AC191" s="196" t="s">
        <v>676</v>
      </c>
      <c r="AD191" s="196" t="s">
        <v>30</v>
      </c>
      <c r="AE191" s="508"/>
      <c r="AF191" s="508"/>
      <c r="AG191" s="508"/>
      <c r="AH191" s="502"/>
      <c r="AI191" s="508"/>
      <c r="AJ191" s="508"/>
      <c r="AK191" s="502"/>
      <c r="AL191" s="508"/>
      <c r="AM191" s="508"/>
      <c r="AN191" s="508"/>
      <c r="AO191" s="508"/>
      <c r="AP191" s="508"/>
      <c r="AQ191" s="508"/>
      <c r="AR191" s="508"/>
      <c r="AS191" s="508"/>
      <c r="AT191" s="508"/>
      <c r="AU191" s="508"/>
      <c r="AV191" s="508"/>
      <c r="AW191" s="502">
        <v>17121092</v>
      </c>
      <c r="AX191" s="506">
        <v>41997</v>
      </c>
      <c r="AY191" s="507" t="s">
        <v>1087</v>
      </c>
      <c r="AZ191" s="502"/>
      <c r="BA191" s="508"/>
    </row>
    <row r="192" spans="1:53" s="509" customFormat="1" ht="9.75" hidden="1" customHeight="1" x14ac:dyDescent="0.25">
      <c r="A192" s="623"/>
      <c r="B192" s="623"/>
      <c r="C192" s="623"/>
      <c r="D192" s="623"/>
      <c r="E192" s="1166"/>
      <c r="F192" s="623"/>
      <c r="G192" s="623"/>
      <c r="H192" s="861"/>
      <c r="I192" s="861"/>
      <c r="J192" s="865"/>
      <c r="K192" s="861"/>
      <c r="L192" s="861"/>
      <c r="M192" s="861"/>
      <c r="N192" s="972"/>
      <c r="O192" s="623"/>
      <c r="P192" s="865"/>
      <c r="Q192" s="623"/>
      <c r="R192" s="861"/>
      <c r="S192" s="861"/>
      <c r="T192" s="865"/>
      <c r="U192" s="1145"/>
      <c r="V192" s="1145"/>
      <c r="W192" s="1145"/>
      <c r="X192" s="1145"/>
      <c r="Y192" s="975"/>
      <c r="Z192" s="975"/>
      <c r="AA192" s="1315"/>
      <c r="AB192" s="1315"/>
      <c r="AC192" s="623"/>
      <c r="AD192" s="623"/>
      <c r="AE192" s="623"/>
      <c r="AF192" s="623"/>
      <c r="AG192" s="623"/>
      <c r="AH192" s="865"/>
      <c r="AI192" s="623"/>
      <c r="AJ192" s="623"/>
      <c r="AK192" s="865"/>
      <c r="AL192" s="623"/>
      <c r="AM192" s="623"/>
      <c r="AN192" s="623"/>
      <c r="AO192" s="623"/>
      <c r="AP192" s="623"/>
      <c r="AQ192" s="623"/>
      <c r="AR192" s="623"/>
      <c r="AS192" s="623"/>
      <c r="AT192" s="623"/>
      <c r="AU192" s="623"/>
      <c r="AV192" s="623"/>
      <c r="AW192" s="865"/>
      <c r="AX192" s="623"/>
      <c r="AY192" s="623"/>
      <c r="AZ192" s="865"/>
      <c r="BA192" s="623"/>
    </row>
    <row r="193" spans="1:53" s="509" customFormat="1" ht="68.25" hidden="1" customHeight="1" x14ac:dyDescent="0.25">
      <c r="A193" s="196" t="s">
        <v>1353</v>
      </c>
      <c r="B193" s="508" t="s">
        <v>783</v>
      </c>
      <c r="C193" s="196" t="s">
        <v>784</v>
      </c>
      <c r="D193" s="421" t="s">
        <v>785</v>
      </c>
      <c r="E193" s="462" t="s">
        <v>276</v>
      </c>
      <c r="F193" s="464" t="s">
        <v>205</v>
      </c>
      <c r="G193" s="730" t="s">
        <v>662</v>
      </c>
      <c r="H193" s="507" t="s">
        <v>786</v>
      </c>
      <c r="I193" s="506">
        <v>41954</v>
      </c>
      <c r="J193" s="502">
        <v>6000000</v>
      </c>
      <c r="K193" s="506">
        <v>41977</v>
      </c>
      <c r="L193" s="507" t="s">
        <v>832</v>
      </c>
      <c r="M193" s="730" t="s">
        <v>662</v>
      </c>
      <c r="N193" s="940" t="s">
        <v>367</v>
      </c>
      <c r="O193" s="558">
        <v>41977</v>
      </c>
      <c r="P193" s="502">
        <v>5998795.1500000004</v>
      </c>
      <c r="Q193" s="558">
        <v>41978</v>
      </c>
      <c r="R193" s="506">
        <v>41978</v>
      </c>
      <c r="S193" s="464">
        <v>15</v>
      </c>
      <c r="T193" s="502">
        <v>5998798.1500000004</v>
      </c>
      <c r="U193" s="581"/>
      <c r="V193" s="581"/>
      <c r="W193" s="581"/>
      <c r="X193" s="581"/>
      <c r="Y193" s="582"/>
      <c r="Z193" s="582"/>
      <c r="AA193" s="1315"/>
      <c r="AB193" s="1315">
        <v>41997</v>
      </c>
      <c r="AC193" s="196" t="s">
        <v>676</v>
      </c>
      <c r="AD193" s="196" t="s">
        <v>30</v>
      </c>
      <c r="AE193" s="508"/>
      <c r="AF193" s="508"/>
      <c r="AG193" s="508"/>
      <c r="AH193" s="502"/>
      <c r="AI193" s="508"/>
      <c r="AJ193" s="508"/>
      <c r="AK193" s="502"/>
      <c r="AL193" s="508"/>
      <c r="AM193" s="508"/>
      <c r="AN193" s="508"/>
      <c r="AO193" s="508"/>
      <c r="AP193" s="508"/>
      <c r="AQ193" s="508"/>
      <c r="AR193" s="508"/>
      <c r="AS193" s="508"/>
      <c r="AT193" s="508"/>
      <c r="AU193" s="508"/>
      <c r="AV193" s="508"/>
      <c r="AW193" s="502">
        <v>5998795</v>
      </c>
      <c r="AX193" s="506">
        <v>42003</v>
      </c>
      <c r="AY193" s="507" t="s">
        <v>1068</v>
      </c>
      <c r="AZ193" s="502"/>
      <c r="BA193" s="508"/>
    </row>
    <row r="194" spans="1:53" s="509" customFormat="1" ht="9.75" hidden="1" customHeight="1" x14ac:dyDescent="0.25">
      <c r="A194" s="1130"/>
      <c r="B194" s="1130"/>
      <c r="C194" s="1130"/>
      <c r="D194" s="1130"/>
      <c r="E194" s="1150"/>
      <c r="F194" s="1130"/>
      <c r="G194" s="1130"/>
      <c r="H194" s="764"/>
      <c r="I194" s="764"/>
      <c r="J194" s="769"/>
      <c r="K194" s="764"/>
      <c r="L194" s="764"/>
      <c r="M194" s="764"/>
      <c r="N194" s="965"/>
      <c r="O194" s="1130"/>
      <c r="P194" s="769"/>
      <c r="Q194" s="1130"/>
      <c r="R194" s="764"/>
      <c r="S194" s="764"/>
      <c r="T194" s="1130"/>
      <c r="U194" s="1131"/>
      <c r="V194" s="1131"/>
      <c r="W194" s="1131"/>
      <c r="X194" s="1131"/>
      <c r="Y194" s="912"/>
      <c r="Z194" s="912"/>
      <c r="AA194" s="1315"/>
      <c r="AB194" s="1315"/>
      <c r="AC194" s="1130"/>
      <c r="AD194" s="1130"/>
      <c r="AE194" s="1130"/>
      <c r="AF194" s="1130"/>
      <c r="AG194" s="1130"/>
      <c r="AH194" s="769"/>
      <c r="AI194" s="1130"/>
      <c r="AJ194" s="1130"/>
      <c r="AK194" s="769"/>
      <c r="AL194" s="1130"/>
      <c r="AM194" s="1130"/>
      <c r="AN194" s="1130"/>
      <c r="AO194" s="1130"/>
      <c r="AP194" s="1130"/>
      <c r="AQ194" s="1130"/>
      <c r="AR194" s="1130"/>
      <c r="AS194" s="1130"/>
      <c r="AT194" s="1130"/>
      <c r="AU194" s="1130"/>
      <c r="AV194" s="1130"/>
      <c r="AW194" s="769"/>
      <c r="AX194" s="1130"/>
      <c r="AY194" s="1130"/>
      <c r="AZ194" s="769"/>
      <c r="BA194" s="1130"/>
    </row>
    <row r="195" spans="1:53" s="509" customFormat="1" ht="78" hidden="1" customHeight="1" x14ac:dyDescent="0.25">
      <c r="A195" s="196" t="s">
        <v>1354</v>
      </c>
      <c r="B195" s="508" t="s">
        <v>789</v>
      </c>
      <c r="C195" s="196" t="s">
        <v>790</v>
      </c>
      <c r="D195" s="421" t="s">
        <v>791</v>
      </c>
      <c r="E195" s="555" t="s">
        <v>792</v>
      </c>
      <c r="F195" s="508" t="s">
        <v>294</v>
      </c>
      <c r="G195" s="730" t="s">
        <v>662</v>
      </c>
      <c r="H195" s="507" t="s">
        <v>793</v>
      </c>
      <c r="I195" s="506">
        <v>41954</v>
      </c>
      <c r="J195" s="502">
        <v>6000000</v>
      </c>
      <c r="K195" s="506">
        <v>41977</v>
      </c>
      <c r="L195" s="507" t="s">
        <v>844</v>
      </c>
      <c r="M195" s="730" t="s">
        <v>662</v>
      </c>
      <c r="N195" s="940" t="s">
        <v>367</v>
      </c>
      <c r="O195" s="558">
        <v>41977</v>
      </c>
      <c r="P195" s="502">
        <v>5999852.2999999998</v>
      </c>
      <c r="Q195" s="558">
        <v>41978</v>
      </c>
      <c r="R195" s="506">
        <v>41978</v>
      </c>
      <c r="S195" s="464">
        <v>15</v>
      </c>
      <c r="T195" s="502">
        <v>5999852.2999999998</v>
      </c>
      <c r="U195" s="581"/>
      <c r="V195" s="581"/>
      <c r="W195" s="581"/>
      <c r="X195" s="581"/>
      <c r="Y195" s="582"/>
      <c r="Z195" s="582"/>
      <c r="AA195" s="1315"/>
      <c r="AB195" s="1315">
        <v>41992</v>
      </c>
      <c r="AC195" s="196" t="s">
        <v>676</v>
      </c>
      <c r="AD195" s="196" t="s">
        <v>30</v>
      </c>
      <c r="AE195" s="508"/>
      <c r="AF195" s="508"/>
      <c r="AG195" s="508"/>
      <c r="AH195" s="502"/>
      <c r="AI195" s="508"/>
      <c r="AJ195" s="508"/>
      <c r="AK195" s="502"/>
      <c r="AL195" s="508"/>
      <c r="AM195" s="508"/>
      <c r="AN195" s="508"/>
      <c r="AO195" s="508"/>
      <c r="AP195" s="508"/>
      <c r="AQ195" s="508"/>
      <c r="AR195" s="508"/>
      <c r="AS195" s="508"/>
      <c r="AT195" s="508"/>
      <c r="AU195" s="508"/>
      <c r="AV195" s="508"/>
      <c r="AW195" s="502">
        <v>5999852.2999999998</v>
      </c>
      <c r="AX195" s="506">
        <v>41999</v>
      </c>
      <c r="AY195" s="507" t="s">
        <v>1234</v>
      </c>
      <c r="AZ195" s="502"/>
      <c r="BA195" s="508"/>
    </row>
    <row r="196" spans="1:53" s="509" customFormat="1" ht="9.75" hidden="1" customHeight="1" x14ac:dyDescent="0.25">
      <c r="A196" s="868"/>
      <c r="B196" s="868"/>
      <c r="C196" s="868"/>
      <c r="D196" s="868"/>
      <c r="E196" s="1167"/>
      <c r="F196" s="868"/>
      <c r="G196" s="868"/>
      <c r="H196" s="869"/>
      <c r="I196" s="869"/>
      <c r="J196" s="870"/>
      <c r="K196" s="869"/>
      <c r="L196" s="869"/>
      <c r="M196" s="869"/>
      <c r="N196" s="1092"/>
      <c r="O196" s="868"/>
      <c r="P196" s="870"/>
      <c r="Q196" s="868"/>
      <c r="R196" s="869"/>
      <c r="S196" s="869"/>
      <c r="T196" s="868"/>
      <c r="U196" s="1137"/>
      <c r="V196" s="1137"/>
      <c r="W196" s="1137"/>
      <c r="X196" s="1137"/>
      <c r="Y196" s="916"/>
      <c r="Z196" s="916"/>
      <c r="AA196" s="1315"/>
      <c r="AB196" s="1315"/>
      <c r="AC196" s="868"/>
      <c r="AD196" s="868"/>
      <c r="AE196" s="868"/>
      <c r="AF196" s="868"/>
      <c r="AG196" s="868"/>
      <c r="AH196" s="870"/>
      <c r="AI196" s="868"/>
      <c r="AJ196" s="868"/>
      <c r="AK196" s="870"/>
      <c r="AL196" s="868"/>
      <c r="AM196" s="868"/>
      <c r="AN196" s="868"/>
      <c r="AO196" s="868"/>
      <c r="AP196" s="868"/>
      <c r="AQ196" s="868"/>
      <c r="AR196" s="868"/>
      <c r="AS196" s="868"/>
      <c r="AT196" s="868"/>
      <c r="AU196" s="868"/>
      <c r="AV196" s="868"/>
      <c r="AW196" s="870"/>
      <c r="AX196" s="868"/>
      <c r="AY196" s="868"/>
      <c r="AZ196" s="870"/>
      <c r="BA196" s="868"/>
    </row>
    <row r="197" spans="1:53" s="509" customFormat="1" ht="58.5" hidden="1" customHeight="1" x14ac:dyDescent="0.25">
      <c r="A197" s="196" t="s">
        <v>1355</v>
      </c>
      <c r="B197" s="508" t="s">
        <v>795</v>
      </c>
      <c r="C197" s="196" t="s">
        <v>796</v>
      </c>
      <c r="D197" s="421" t="s">
        <v>797</v>
      </c>
      <c r="E197" s="555" t="s">
        <v>752</v>
      </c>
      <c r="F197" s="508" t="s">
        <v>102</v>
      </c>
      <c r="G197" s="730" t="s">
        <v>674</v>
      </c>
      <c r="H197" s="507" t="s">
        <v>798</v>
      </c>
      <c r="I197" s="506">
        <v>41954</v>
      </c>
      <c r="J197" s="502">
        <v>17000000</v>
      </c>
      <c r="K197" s="506">
        <v>41977</v>
      </c>
      <c r="L197" s="507" t="s">
        <v>966</v>
      </c>
      <c r="M197" s="730" t="s">
        <v>674</v>
      </c>
      <c r="N197" s="940" t="s">
        <v>367</v>
      </c>
      <c r="O197" s="558">
        <v>41977</v>
      </c>
      <c r="P197" s="502">
        <v>16995388.800000001</v>
      </c>
      <c r="Q197" s="558">
        <v>41982</v>
      </c>
      <c r="R197" s="506">
        <v>41982</v>
      </c>
      <c r="S197" s="464">
        <v>15</v>
      </c>
      <c r="T197" s="508">
        <v>16995388.800000001</v>
      </c>
      <c r="U197" s="581"/>
      <c r="V197" s="581"/>
      <c r="W197" s="581"/>
      <c r="X197" s="581"/>
      <c r="Y197" s="582"/>
      <c r="Z197" s="582"/>
      <c r="AA197" s="1315"/>
      <c r="AB197" s="1315">
        <v>41992</v>
      </c>
      <c r="AC197" s="196" t="s">
        <v>676</v>
      </c>
      <c r="AD197" s="196" t="s">
        <v>30</v>
      </c>
      <c r="AE197" s="508"/>
      <c r="AF197" s="508"/>
      <c r="AG197" s="508"/>
      <c r="AH197" s="502"/>
      <c r="AI197" s="508"/>
      <c r="AJ197" s="508"/>
      <c r="AK197" s="502"/>
      <c r="AL197" s="508"/>
      <c r="AM197" s="508"/>
      <c r="AN197" s="508"/>
      <c r="AO197" s="508"/>
      <c r="AP197" s="508"/>
      <c r="AQ197" s="508"/>
      <c r="AR197" s="508"/>
      <c r="AS197" s="508"/>
      <c r="AT197" s="508"/>
      <c r="AU197" s="508"/>
      <c r="AV197" s="508"/>
      <c r="AW197" s="502">
        <v>16995388.800000001</v>
      </c>
      <c r="AX197" s="506">
        <v>41999</v>
      </c>
      <c r="AY197" s="507" t="s">
        <v>1088</v>
      </c>
      <c r="AZ197" s="502"/>
      <c r="BA197" s="508"/>
    </row>
    <row r="198" spans="1:53" s="509" customFormat="1" ht="9.75" hidden="1" customHeight="1" x14ac:dyDescent="0.25">
      <c r="A198" s="594"/>
      <c r="B198" s="594"/>
      <c r="C198" s="594"/>
      <c r="D198" s="594"/>
      <c r="E198" s="1168"/>
      <c r="F198" s="594"/>
      <c r="G198" s="594"/>
      <c r="H198" s="586"/>
      <c r="I198" s="586"/>
      <c r="J198" s="596"/>
      <c r="K198" s="586"/>
      <c r="L198" s="586"/>
      <c r="M198" s="586"/>
      <c r="N198" s="1047"/>
      <c r="O198" s="594"/>
      <c r="P198" s="596"/>
      <c r="Q198" s="594"/>
      <c r="R198" s="586"/>
      <c r="S198" s="586"/>
      <c r="T198" s="594"/>
      <c r="U198" s="1169"/>
      <c r="V198" s="1169"/>
      <c r="W198" s="1169"/>
      <c r="X198" s="1169"/>
      <c r="Y198" s="1048"/>
      <c r="Z198" s="1048"/>
      <c r="AA198" s="1315"/>
      <c r="AB198" s="1315"/>
      <c r="AC198" s="594"/>
      <c r="AD198" s="594"/>
      <c r="AE198" s="594"/>
      <c r="AF198" s="594"/>
      <c r="AG198" s="594"/>
      <c r="AH198" s="596"/>
      <c r="AI198" s="594"/>
      <c r="AJ198" s="594"/>
      <c r="AK198" s="596"/>
      <c r="AL198" s="594"/>
      <c r="AM198" s="594"/>
      <c r="AN198" s="594"/>
      <c r="AO198" s="594"/>
      <c r="AP198" s="594"/>
      <c r="AQ198" s="594"/>
      <c r="AR198" s="594"/>
      <c r="AS198" s="594"/>
      <c r="AT198" s="594"/>
      <c r="AU198" s="594"/>
      <c r="AV198" s="594"/>
      <c r="AW198" s="596"/>
      <c r="AX198" s="594"/>
      <c r="AY198" s="594"/>
      <c r="AZ198" s="596"/>
      <c r="BA198" s="594"/>
    </row>
    <row r="199" spans="1:53" s="509" customFormat="1" ht="68.25" hidden="1" customHeight="1" x14ac:dyDescent="0.25">
      <c r="A199" s="196" t="s">
        <v>1356</v>
      </c>
      <c r="B199" s="508" t="s">
        <v>800</v>
      </c>
      <c r="C199" s="196" t="s">
        <v>801</v>
      </c>
      <c r="D199" s="421" t="s">
        <v>802</v>
      </c>
      <c r="E199" s="462" t="s">
        <v>276</v>
      </c>
      <c r="F199" s="464" t="s">
        <v>205</v>
      </c>
      <c r="G199" s="730" t="s">
        <v>697</v>
      </c>
      <c r="H199" s="507" t="s">
        <v>803</v>
      </c>
      <c r="I199" s="506">
        <v>41954</v>
      </c>
      <c r="J199" s="502">
        <v>17000000</v>
      </c>
      <c r="K199" s="506">
        <v>41947</v>
      </c>
      <c r="L199" s="507" t="s">
        <v>833</v>
      </c>
      <c r="M199" s="730" t="s">
        <v>697</v>
      </c>
      <c r="N199" s="940" t="s">
        <v>367</v>
      </c>
      <c r="O199" s="558">
        <v>41977</v>
      </c>
      <c r="P199" s="502">
        <v>16997594</v>
      </c>
      <c r="Q199" s="558">
        <v>41978</v>
      </c>
      <c r="R199" s="506">
        <v>41978</v>
      </c>
      <c r="S199" s="464">
        <v>15</v>
      </c>
      <c r="T199" s="502">
        <v>16997594</v>
      </c>
      <c r="U199" s="581"/>
      <c r="V199" s="581"/>
      <c r="W199" s="581"/>
      <c r="X199" s="581"/>
      <c r="Y199" s="582"/>
      <c r="Z199" s="582"/>
      <c r="AA199" s="1315"/>
      <c r="AB199" s="1315">
        <v>41992</v>
      </c>
      <c r="AC199" s="196" t="s">
        <v>676</v>
      </c>
      <c r="AD199" s="196" t="s">
        <v>30</v>
      </c>
      <c r="AE199" s="508"/>
      <c r="AF199" s="508"/>
      <c r="AG199" s="508"/>
      <c r="AH199" s="502"/>
      <c r="AI199" s="508"/>
      <c r="AJ199" s="508"/>
      <c r="AK199" s="502"/>
      <c r="AL199" s="508"/>
      <c r="AM199" s="508"/>
      <c r="AN199" s="508"/>
      <c r="AO199" s="508"/>
      <c r="AP199" s="508"/>
      <c r="AQ199" s="508"/>
      <c r="AR199" s="508"/>
      <c r="AS199" s="508"/>
      <c r="AT199" s="508"/>
      <c r="AU199" s="508"/>
      <c r="AV199" s="508"/>
      <c r="AW199" s="502">
        <v>16997594</v>
      </c>
      <c r="AX199" s="506">
        <v>41999</v>
      </c>
      <c r="AY199" s="507" t="s">
        <v>1069</v>
      </c>
      <c r="AZ199" s="502"/>
      <c r="BA199" s="508"/>
    </row>
    <row r="200" spans="1:53" s="509" customFormat="1" ht="9.75" hidden="1" customHeight="1" x14ac:dyDescent="0.25">
      <c r="A200" s="884"/>
      <c r="B200" s="884"/>
      <c r="C200" s="884"/>
      <c r="D200" s="884"/>
      <c r="E200" s="1170"/>
      <c r="F200" s="884"/>
      <c r="G200" s="884"/>
      <c r="H200" s="885"/>
      <c r="I200" s="885"/>
      <c r="J200" s="886"/>
      <c r="K200" s="885"/>
      <c r="L200" s="885"/>
      <c r="M200" s="885"/>
      <c r="N200" s="1028"/>
      <c r="O200" s="884"/>
      <c r="P200" s="886"/>
      <c r="Q200" s="884"/>
      <c r="R200" s="885"/>
      <c r="S200" s="885"/>
      <c r="T200" s="886"/>
      <c r="U200" s="1132"/>
      <c r="V200" s="1132"/>
      <c r="W200" s="1132"/>
      <c r="X200" s="1132"/>
      <c r="Y200" s="1031"/>
      <c r="Z200" s="1031"/>
      <c r="AA200" s="1315"/>
      <c r="AB200" s="1315"/>
      <c r="AC200" s="884"/>
      <c r="AD200" s="884"/>
      <c r="AE200" s="884"/>
      <c r="AF200" s="884"/>
      <c r="AG200" s="884"/>
      <c r="AH200" s="886"/>
      <c r="AI200" s="884"/>
      <c r="AJ200" s="884"/>
      <c r="AK200" s="886"/>
      <c r="AL200" s="884"/>
      <c r="AM200" s="884"/>
      <c r="AN200" s="884"/>
      <c r="AO200" s="884"/>
      <c r="AP200" s="884"/>
      <c r="AQ200" s="884"/>
      <c r="AR200" s="884"/>
      <c r="AS200" s="884"/>
      <c r="AT200" s="884"/>
      <c r="AU200" s="884"/>
      <c r="AV200" s="884"/>
      <c r="AW200" s="886"/>
      <c r="AX200" s="884"/>
      <c r="AY200" s="884"/>
      <c r="AZ200" s="886"/>
      <c r="BA200" s="884"/>
    </row>
    <row r="201" spans="1:53" s="509" customFormat="1" ht="68.25" hidden="1" customHeight="1" x14ac:dyDescent="0.25">
      <c r="A201" s="196" t="s">
        <v>1357</v>
      </c>
      <c r="B201" s="508" t="s">
        <v>720</v>
      </c>
      <c r="C201" s="196" t="s">
        <v>805</v>
      </c>
      <c r="D201" s="421" t="s">
        <v>721</v>
      </c>
      <c r="E201" s="462" t="s">
        <v>276</v>
      </c>
      <c r="F201" s="464" t="s">
        <v>205</v>
      </c>
      <c r="G201" s="730" t="s">
        <v>681</v>
      </c>
      <c r="H201" s="507" t="s">
        <v>722</v>
      </c>
      <c r="I201" s="506">
        <v>41954</v>
      </c>
      <c r="J201" s="502">
        <v>17200000</v>
      </c>
      <c r="K201" s="506">
        <v>41977</v>
      </c>
      <c r="L201" s="507" t="s">
        <v>834</v>
      </c>
      <c r="M201" s="730" t="s">
        <v>681</v>
      </c>
      <c r="N201" s="940" t="s">
        <v>367</v>
      </c>
      <c r="O201" s="558">
        <v>41947</v>
      </c>
      <c r="P201" s="502">
        <v>17196925.199999999</v>
      </c>
      <c r="Q201" s="558">
        <v>41978</v>
      </c>
      <c r="R201" s="506">
        <v>41978</v>
      </c>
      <c r="S201" s="464">
        <v>15</v>
      </c>
      <c r="T201" s="502">
        <v>17196925.199999999</v>
      </c>
      <c r="U201" s="581"/>
      <c r="V201" s="581"/>
      <c r="W201" s="581"/>
      <c r="X201" s="581"/>
      <c r="Y201" s="582"/>
      <c r="Z201" s="582"/>
      <c r="AA201" s="1315"/>
      <c r="AB201" s="1315">
        <v>41992</v>
      </c>
      <c r="AC201" s="196" t="s">
        <v>676</v>
      </c>
      <c r="AD201" s="196" t="s">
        <v>30</v>
      </c>
      <c r="AE201" s="508"/>
      <c r="AF201" s="508"/>
      <c r="AG201" s="508"/>
      <c r="AH201" s="502"/>
      <c r="AI201" s="508"/>
      <c r="AJ201" s="508"/>
      <c r="AK201" s="502"/>
      <c r="AL201" s="508"/>
      <c r="AM201" s="508"/>
      <c r="AN201" s="508"/>
      <c r="AO201" s="508"/>
      <c r="AP201" s="508"/>
      <c r="AQ201" s="508"/>
      <c r="AR201" s="508"/>
      <c r="AS201" s="508"/>
      <c r="AT201" s="508"/>
      <c r="AU201" s="508"/>
      <c r="AV201" s="508"/>
      <c r="AW201" s="502">
        <v>17196925.199999999</v>
      </c>
      <c r="AX201" s="506">
        <v>41999</v>
      </c>
      <c r="AY201" s="507" t="s">
        <v>1070</v>
      </c>
      <c r="AZ201" s="502"/>
      <c r="BA201" s="508"/>
    </row>
    <row r="202" spans="1:53" s="509" customFormat="1" ht="9.75" hidden="1" customHeight="1" x14ac:dyDescent="0.25">
      <c r="A202" s="1133"/>
      <c r="B202" s="1133"/>
      <c r="C202" s="1133"/>
      <c r="D202" s="1133"/>
      <c r="E202" s="1171"/>
      <c r="F202" s="1133"/>
      <c r="G202" s="1133"/>
      <c r="H202" s="943"/>
      <c r="I202" s="943"/>
      <c r="J202" s="1134"/>
      <c r="K202" s="943"/>
      <c r="L202" s="943"/>
      <c r="M202" s="943"/>
      <c r="N202" s="1135"/>
      <c r="O202" s="1133"/>
      <c r="P202" s="1134"/>
      <c r="Q202" s="1133"/>
      <c r="R202" s="943"/>
      <c r="S202" s="943"/>
      <c r="T202" s="1134"/>
      <c r="U202" s="1136"/>
      <c r="V202" s="1136"/>
      <c r="W202" s="1136"/>
      <c r="X202" s="1136"/>
      <c r="Y202" s="949"/>
      <c r="Z202" s="949"/>
      <c r="AA202" s="1315"/>
      <c r="AB202" s="1315"/>
      <c r="AC202" s="1133"/>
      <c r="AD202" s="1133"/>
      <c r="AE202" s="1133"/>
      <c r="AF202" s="1133"/>
      <c r="AG202" s="1133"/>
      <c r="AH202" s="1134"/>
      <c r="AI202" s="1133"/>
      <c r="AJ202" s="1133"/>
      <c r="AK202" s="1134"/>
      <c r="AL202" s="1133"/>
      <c r="AM202" s="1133"/>
      <c r="AN202" s="1133"/>
      <c r="AO202" s="1133"/>
      <c r="AP202" s="1133"/>
      <c r="AQ202" s="1133"/>
      <c r="AR202" s="1133"/>
      <c r="AS202" s="1133"/>
      <c r="AT202" s="1133"/>
      <c r="AU202" s="1133"/>
      <c r="AV202" s="1133"/>
      <c r="AW202" s="1134"/>
      <c r="AX202" s="1133"/>
      <c r="AY202" s="1133"/>
      <c r="AZ202" s="1134"/>
      <c r="BA202" s="1133"/>
    </row>
    <row r="203" spans="1:53" s="509" customFormat="1" ht="58.5" hidden="1" customHeight="1" x14ac:dyDescent="0.25">
      <c r="A203" s="196" t="s">
        <v>1358</v>
      </c>
      <c r="B203" s="508" t="s">
        <v>715</v>
      </c>
      <c r="C203" s="196" t="s">
        <v>716</v>
      </c>
      <c r="D203" s="421" t="s">
        <v>717</v>
      </c>
      <c r="E203" s="196" t="s">
        <v>673</v>
      </c>
      <c r="F203" s="508" t="s">
        <v>102</v>
      </c>
      <c r="G203" s="730" t="s">
        <v>718</v>
      </c>
      <c r="H203" s="507" t="s">
        <v>719</v>
      </c>
      <c r="I203" s="506">
        <v>41954</v>
      </c>
      <c r="J203" s="502">
        <v>17200000</v>
      </c>
      <c r="K203" s="506">
        <v>41977</v>
      </c>
      <c r="L203" s="507" t="s">
        <v>835</v>
      </c>
      <c r="M203" s="730" t="s">
        <v>718</v>
      </c>
      <c r="N203" s="940" t="s">
        <v>367</v>
      </c>
      <c r="O203" s="558">
        <v>41977</v>
      </c>
      <c r="P203" s="502">
        <v>17198310</v>
      </c>
      <c r="Q203" s="558">
        <v>41977</v>
      </c>
      <c r="R203" s="506">
        <v>41978</v>
      </c>
      <c r="S203" s="464">
        <v>15</v>
      </c>
      <c r="T203" s="502">
        <v>17198310</v>
      </c>
      <c r="U203" s="581"/>
      <c r="V203" s="581"/>
      <c r="W203" s="581"/>
      <c r="X203" s="581"/>
      <c r="Y203" s="582"/>
      <c r="Z203" s="582"/>
      <c r="AA203" s="1315"/>
      <c r="AB203" s="1315">
        <v>41993</v>
      </c>
      <c r="AC203" s="196" t="s">
        <v>676</v>
      </c>
      <c r="AD203" s="196" t="s">
        <v>30</v>
      </c>
      <c r="AE203" s="508"/>
      <c r="AF203" s="508"/>
      <c r="AG203" s="508"/>
      <c r="AH203" s="502"/>
      <c r="AI203" s="508"/>
      <c r="AJ203" s="508"/>
      <c r="AK203" s="502"/>
      <c r="AL203" s="508"/>
      <c r="AM203" s="508"/>
      <c r="AN203" s="508"/>
      <c r="AO203" s="508"/>
      <c r="AP203" s="508"/>
      <c r="AQ203" s="508"/>
      <c r="AR203" s="508"/>
      <c r="AS203" s="508"/>
      <c r="AT203" s="508"/>
      <c r="AU203" s="508"/>
      <c r="AV203" s="508"/>
      <c r="AW203" s="502">
        <v>17198310</v>
      </c>
      <c r="AX203" s="506">
        <v>41999</v>
      </c>
      <c r="AY203" s="507" t="s">
        <v>1089</v>
      </c>
      <c r="AZ203" s="502"/>
      <c r="BA203" s="508"/>
    </row>
    <row r="204" spans="1:53" s="509" customFormat="1" ht="9.75" hidden="1" customHeight="1" x14ac:dyDescent="0.25">
      <c r="A204" s="1133"/>
      <c r="B204" s="1133"/>
      <c r="C204" s="1133"/>
      <c r="D204" s="1133"/>
      <c r="E204" s="1133"/>
      <c r="F204" s="1133"/>
      <c r="G204" s="1133"/>
      <c r="H204" s="943"/>
      <c r="I204" s="943"/>
      <c r="J204" s="1134"/>
      <c r="K204" s="943"/>
      <c r="L204" s="943"/>
      <c r="M204" s="943"/>
      <c r="N204" s="1135"/>
      <c r="O204" s="1133"/>
      <c r="P204" s="1134"/>
      <c r="Q204" s="1133"/>
      <c r="R204" s="943"/>
      <c r="S204" s="943"/>
      <c r="T204" s="1134"/>
      <c r="U204" s="1136"/>
      <c r="V204" s="1136"/>
      <c r="W204" s="1136"/>
      <c r="X204" s="1136"/>
      <c r="Y204" s="949"/>
      <c r="Z204" s="949"/>
      <c r="AA204" s="1315"/>
      <c r="AB204" s="1315"/>
      <c r="AC204" s="1133"/>
      <c r="AD204" s="1133"/>
      <c r="AE204" s="1133"/>
      <c r="AF204" s="1133"/>
      <c r="AG204" s="1133"/>
      <c r="AH204" s="1134"/>
      <c r="AI204" s="1133"/>
      <c r="AJ204" s="1133"/>
      <c r="AK204" s="1134"/>
      <c r="AL204" s="1133"/>
      <c r="AM204" s="1133"/>
      <c r="AN204" s="1133"/>
      <c r="AO204" s="1133"/>
      <c r="AP204" s="1133"/>
      <c r="AQ204" s="1133"/>
      <c r="AR204" s="1133"/>
      <c r="AS204" s="1133"/>
      <c r="AT204" s="1133"/>
      <c r="AU204" s="1133"/>
      <c r="AV204" s="1133"/>
      <c r="AW204" s="1134"/>
      <c r="AX204" s="1133"/>
      <c r="AY204" s="1133"/>
      <c r="AZ204" s="1134"/>
      <c r="BA204" s="1133"/>
    </row>
    <row r="205" spans="1:53" s="509" customFormat="1" ht="68.25" hidden="1" customHeight="1" x14ac:dyDescent="0.25">
      <c r="A205" s="196" t="s">
        <v>1359</v>
      </c>
      <c r="B205" s="508" t="s">
        <v>808</v>
      </c>
      <c r="C205" s="196" t="s">
        <v>809</v>
      </c>
      <c r="D205" s="421" t="s">
        <v>810</v>
      </c>
      <c r="E205" s="462" t="s">
        <v>276</v>
      </c>
      <c r="F205" s="464" t="s">
        <v>205</v>
      </c>
      <c r="G205" s="730" t="s">
        <v>811</v>
      </c>
      <c r="H205" s="507" t="s">
        <v>812</v>
      </c>
      <c r="I205" s="506">
        <v>41954</v>
      </c>
      <c r="J205" s="502">
        <v>17200000</v>
      </c>
      <c r="K205" s="506">
        <v>41947</v>
      </c>
      <c r="L205" s="507" t="s">
        <v>836</v>
      </c>
      <c r="M205" s="730" t="s">
        <v>811</v>
      </c>
      <c r="N205" s="940" t="s">
        <v>367</v>
      </c>
      <c r="O205" s="558">
        <v>41977</v>
      </c>
      <c r="P205" s="502">
        <v>17199131</v>
      </c>
      <c r="Q205" s="558">
        <v>41978</v>
      </c>
      <c r="R205" s="506">
        <v>41978</v>
      </c>
      <c r="S205" s="464">
        <v>15</v>
      </c>
      <c r="T205" s="502">
        <v>17199131</v>
      </c>
      <c r="U205" s="581"/>
      <c r="V205" s="581"/>
      <c r="W205" s="581"/>
      <c r="X205" s="581"/>
      <c r="Y205" s="582"/>
      <c r="Z205" s="582"/>
      <c r="AA205" s="1315"/>
      <c r="AB205" s="1315">
        <v>41992</v>
      </c>
      <c r="AC205" s="196" t="s">
        <v>676</v>
      </c>
      <c r="AD205" s="196" t="s">
        <v>30</v>
      </c>
      <c r="AE205" s="508"/>
      <c r="AF205" s="508"/>
      <c r="AG205" s="508"/>
      <c r="AH205" s="502"/>
      <c r="AI205" s="508"/>
      <c r="AJ205" s="508"/>
      <c r="AK205" s="502"/>
      <c r="AL205" s="508"/>
      <c r="AM205" s="508"/>
      <c r="AN205" s="508"/>
      <c r="AO205" s="508"/>
      <c r="AP205" s="508"/>
      <c r="AQ205" s="508"/>
      <c r="AR205" s="508"/>
      <c r="AS205" s="508"/>
      <c r="AT205" s="508"/>
      <c r="AU205" s="508"/>
      <c r="AV205" s="508"/>
      <c r="AW205" s="502">
        <v>17199131</v>
      </c>
      <c r="AX205" s="506">
        <v>41999</v>
      </c>
      <c r="AY205" s="507" t="s">
        <v>1071</v>
      </c>
      <c r="AZ205" s="502"/>
      <c r="BA205" s="508"/>
    </row>
    <row r="206" spans="1:53" s="509" customFormat="1" ht="9.75" hidden="1" customHeight="1" x14ac:dyDescent="0.25">
      <c r="A206" s="1161"/>
      <c r="B206" s="1161"/>
      <c r="C206" s="1161"/>
      <c r="D206" s="1161"/>
      <c r="E206" s="1161"/>
      <c r="F206" s="1161"/>
      <c r="G206" s="1161"/>
      <c r="H206" s="901"/>
      <c r="I206" s="901"/>
      <c r="J206" s="902"/>
      <c r="K206" s="901"/>
      <c r="L206" s="901"/>
      <c r="M206" s="901"/>
      <c r="N206" s="1163"/>
      <c r="O206" s="1161"/>
      <c r="P206" s="902"/>
      <c r="Q206" s="1161"/>
      <c r="R206" s="901"/>
      <c r="S206" s="901"/>
      <c r="T206" s="902"/>
      <c r="U206" s="1164"/>
      <c r="V206" s="1164"/>
      <c r="W206" s="1164"/>
      <c r="X206" s="1164"/>
      <c r="Y206" s="1165"/>
      <c r="Z206" s="1165"/>
      <c r="AA206" s="1315"/>
      <c r="AB206" s="1315"/>
      <c r="AC206" s="1161"/>
      <c r="AD206" s="1161"/>
      <c r="AE206" s="1161"/>
      <c r="AF206" s="1161"/>
      <c r="AG206" s="1161"/>
      <c r="AH206" s="902"/>
      <c r="AI206" s="1161"/>
      <c r="AJ206" s="1161"/>
      <c r="AK206" s="902"/>
      <c r="AL206" s="1161"/>
      <c r="AM206" s="1161"/>
      <c r="AN206" s="1161"/>
      <c r="AO206" s="1161"/>
      <c r="AP206" s="1161"/>
      <c r="AQ206" s="1161"/>
      <c r="AR206" s="1161"/>
      <c r="AS206" s="1161"/>
      <c r="AT206" s="1161"/>
      <c r="AU206" s="1161"/>
      <c r="AV206" s="1161"/>
      <c r="AW206" s="902"/>
      <c r="AX206" s="464"/>
      <c r="AY206" s="464"/>
      <c r="AZ206" s="902"/>
      <c r="BA206" s="1161"/>
    </row>
    <row r="207" spans="1:53" s="509" customFormat="1" ht="58.5" x14ac:dyDescent="0.25">
      <c r="A207" s="196" t="s">
        <v>1360</v>
      </c>
      <c r="B207" s="508" t="s">
        <v>814</v>
      </c>
      <c r="C207" s="196" t="s">
        <v>815</v>
      </c>
      <c r="D207" s="421" t="s">
        <v>816</v>
      </c>
      <c r="E207" s="555" t="s">
        <v>734</v>
      </c>
      <c r="F207" s="508" t="s">
        <v>73</v>
      </c>
      <c r="G207" s="730" t="s">
        <v>811</v>
      </c>
      <c r="H207" s="507" t="s">
        <v>817</v>
      </c>
      <c r="I207" s="506">
        <v>41954</v>
      </c>
      <c r="J207" s="502">
        <v>17200000</v>
      </c>
      <c r="K207" s="506">
        <v>41977</v>
      </c>
      <c r="L207" s="507" t="s">
        <v>856</v>
      </c>
      <c r="M207" s="730" t="s">
        <v>811</v>
      </c>
      <c r="N207" s="940" t="s">
        <v>367</v>
      </c>
      <c r="O207" s="558">
        <v>41977</v>
      </c>
      <c r="P207" s="502">
        <v>17192789</v>
      </c>
      <c r="Q207" s="558">
        <v>41988</v>
      </c>
      <c r="R207" s="506">
        <v>41988</v>
      </c>
      <c r="S207" s="464">
        <v>15</v>
      </c>
      <c r="T207" s="502">
        <v>17192789</v>
      </c>
      <c r="U207" s="581"/>
      <c r="V207" s="581"/>
      <c r="W207" s="581"/>
      <c r="X207" s="581"/>
      <c r="Y207" s="582"/>
      <c r="Z207" s="1329" t="s">
        <v>1520</v>
      </c>
      <c r="AA207" s="1315"/>
      <c r="AB207" s="1315"/>
      <c r="AC207" s="196" t="s">
        <v>676</v>
      </c>
      <c r="AD207" s="508"/>
      <c r="AE207" s="508"/>
      <c r="AF207" s="508"/>
      <c r="AG207" s="508"/>
      <c r="AH207" s="502">
        <v>13504306</v>
      </c>
      <c r="AI207" s="506">
        <v>41999</v>
      </c>
      <c r="AJ207" s="507" t="s">
        <v>1090</v>
      </c>
      <c r="AK207" s="502"/>
      <c r="AL207" s="508"/>
      <c r="AM207" s="508"/>
      <c r="AN207" s="508"/>
      <c r="AO207" s="508"/>
      <c r="AP207" s="508"/>
      <c r="AQ207" s="508"/>
      <c r="AR207" s="508"/>
      <c r="AS207" s="508"/>
      <c r="AT207" s="508"/>
      <c r="AU207" s="508"/>
      <c r="AV207" s="508"/>
      <c r="AW207" s="502">
        <v>3688483</v>
      </c>
      <c r="AX207" s="623"/>
      <c r="AY207" s="623"/>
      <c r="AZ207" s="502"/>
      <c r="BA207" s="508"/>
    </row>
    <row r="208" spans="1:53" s="509" customFormat="1" ht="3.75" customHeight="1" x14ac:dyDescent="0.25">
      <c r="A208" s="623"/>
      <c r="B208" s="623"/>
      <c r="C208" s="623"/>
      <c r="D208" s="623"/>
      <c r="E208" s="623"/>
      <c r="F208" s="623"/>
      <c r="G208" s="623"/>
      <c r="H208" s="861"/>
      <c r="I208" s="861"/>
      <c r="J208" s="865"/>
      <c r="K208" s="861"/>
      <c r="L208" s="861"/>
      <c r="M208" s="861"/>
      <c r="N208" s="972"/>
      <c r="O208" s="623"/>
      <c r="P208" s="865"/>
      <c r="Q208" s="623"/>
      <c r="R208" s="861"/>
      <c r="S208" s="861"/>
      <c r="T208" s="865"/>
      <c r="U208" s="1145"/>
      <c r="V208" s="1145"/>
      <c r="W208" s="1145"/>
      <c r="X208" s="1145"/>
      <c r="Y208" s="975"/>
      <c r="Z208" s="975"/>
      <c r="AA208" s="1315"/>
      <c r="AB208" s="1315"/>
      <c r="AC208" s="623"/>
      <c r="AD208" s="623"/>
      <c r="AE208" s="623"/>
      <c r="AF208" s="623"/>
      <c r="AG208" s="623"/>
      <c r="AH208" s="865"/>
      <c r="AI208" s="623"/>
      <c r="AJ208" s="623"/>
      <c r="AK208" s="865"/>
      <c r="AL208" s="623"/>
      <c r="AM208" s="623"/>
      <c r="AN208" s="623"/>
      <c r="AO208" s="623"/>
      <c r="AP208" s="623"/>
      <c r="AQ208" s="623"/>
      <c r="AR208" s="623"/>
      <c r="AS208" s="623"/>
      <c r="AT208" s="623"/>
      <c r="AU208" s="623"/>
      <c r="AV208" s="623"/>
      <c r="AW208" s="865"/>
      <c r="AX208" s="623"/>
      <c r="AY208" s="623"/>
      <c r="AZ208" s="865"/>
      <c r="BA208" s="623"/>
    </row>
    <row r="209" spans="1:53" s="509" customFormat="1" ht="58.5" hidden="1" customHeight="1" x14ac:dyDescent="0.25">
      <c r="A209" s="196" t="s">
        <v>1361</v>
      </c>
      <c r="B209" s="508" t="s">
        <v>858</v>
      </c>
      <c r="C209" s="196" t="s">
        <v>859</v>
      </c>
      <c r="D209" s="421" t="s">
        <v>860</v>
      </c>
      <c r="E209" s="196" t="s">
        <v>673</v>
      </c>
      <c r="F209" s="508" t="s">
        <v>102</v>
      </c>
      <c r="G209" s="730" t="s">
        <v>709</v>
      </c>
      <c r="H209" s="507" t="s">
        <v>861</v>
      </c>
      <c r="I209" s="506">
        <v>41954</v>
      </c>
      <c r="J209" s="502">
        <v>10000000</v>
      </c>
      <c r="K209" s="579">
        <v>41982</v>
      </c>
      <c r="L209" s="507" t="s">
        <v>862</v>
      </c>
      <c r="M209" s="730" t="s">
        <v>709</v>
      </c>
      <c r="N209" s="940" t="s">
        <v>367</v>
      </c>
      <c r="O209" s="558">
        <v>41982</v>
      </c>
      <c r="P209" s="502">
        <v>9996795</v>
      </c>
      <c r="Q209" s="558">
        <v>41983</v>
      </c>
      <c r="R209" s="506">
        <v>41983</v>
      </c>
      <c r="S209" s="421" t="s">
        <v>863</v>
      </c>
      <c r="T209" s="502">
        <v>9996795</v>
      </c>
      <c r="U209" s="581"/>
      <c r="V209" s="581"/>
      <c r="W209" s="581"/>
      <c r="X209" s="581"/>
      <c r="Y209" s="582"/>
      <c r="Z209" s="582"/>
      <c r="AA209" s="1315">
        <v>41990</v>
      </c>
      <c r="AB209" s="1315">
        <v>41995</v>
      </c>
      <c r="AC209" s="196" t="s">
        <v>676</v>
      </c>
      <c r="AD209" s="508"/>
      <c r="AE209" s="508"/>
      <c r="AF209" s="508"/>
      <c r="AG209" s="508"/>
      <c r="AH209" s="502"/>
      <c r="AI209" s="508"/>
      <c r="AJ209" s="508"/>
      <c r="AK209" s="502"/>
      <c r="AL209" s="508"/>
      <c r="AM209" s="508"/>
      <c r="AN209" s="508"/>
      <c r="AO209" s="508"/>
      <c r="AP209" s="508"/>
      <c r="AQ209" s="508"/>
      <c r="AR209" s="508"/>
      <c r="AS209" s="508"/>
      <c r="AT209" s="508"/>
      <c r="AU209" s="508"/>
      <c r="AV209" s="508"/>
      <c r="AW209" s="502">
        <v>9996795</v>
      </c>
      <c r="AX209" s="506">
        <v>41997</v>
      </c>
      <c r="AY209" s="507" t="s">
        <v>1092</v>
      </c>
      <c r="AZ209" s="502"/>
      <c r="BA209" s="508"/>
    </row>
    <row r="210" spans="1:53" s="509" customFormat="1" ht="9.75" hidden="1" customHeight="1" x14ac:dyDescent="0.25">
      <c r="A210" s="849"/>
      <c r="B210" s="849"/>
      <c r="C210" s="849"/>
      <c r="D210" s="849"/>
      <c r="E210" s="849"/>
      <c r="F210" s="849"/>
      <c r="G210" s="849"/>
      <c r="H210" s="1172"/>
      <c r="I210" s="1172"/>
      <c r="J210" s="850"/>
      <c r="K210" s="1173"/>
      <c r="L210" s="1172"/>
      <c r="M210" s="1172"/>
      <c r="N210" s="1174"/>
      <c r="O210" s="849"/>
      <c r="P210" s="850"/>
      <c r="Q210" s="849"/>
      <c r="R210" s="1172"/>
      <c r="S210" s="1172"/>
      <c r="T210" s="850"/>
      <c r="U210" s="1175"/>
      <c r="V210" s="1175"/>
      <c r="W210" s="1175"/>
      <c r="X210" s="1175"/>
      <c r="Y210" s="1176"/>
      <c r="Z210" s="1176"/>
      <c r="AA210" s="1315"/>
      <c r="AB210" s="1315"/>
      <c r="AC210" s="849"/>
      <c r="AD210" s="849"/>
      <c r="AE210" s="849"/>
      <c r="AF210" s="849"/>
      <c r="AG210" s="849"/>
      <c r="AH210" s="850"/>
      <c r="AI210" s="849"/>
      <c r="AJ210" s="849"/>
      <c r="AK210" s="850"/>
      <c r="AL210" s="849"/>
      <c r="AM210" s="849"/>
      <c r="AN210" s="849"/>
      <c r="AO210" s="849"/>
      <c r="AP210" s="849"/>
      <c r="AQ210" s="849"/>
      <c r="AR210" s="849"/>
      <c r="AS210" s="849"/>
      <c r="AT210" s="849"/>
      <c r="AU210" s="849"/>
      <c r="AV210" s="849"/>
      <c r="AW210" s="850"/>
      <c r="AX210" s="849"/>
      <c r="AY210" s="849"/>
      <c r="AZ210" s="850"/>
      <c r="BA210" s="849"/>
    </row>
    <row r="211" spans="1:53" s="509" customFormat="1" ht="68.25" x14ac:dyDescent="0.25">
      <c r="A211" s="196" t="s">
        <v>1362</v>
      </c>
      <c r="B211" s="508" t="s">
        <v>712</v>
      </c>
      <c r="C211" s="196" t="s">
        <v>864</v>
      </c>
      <c r="D211" s="421" t="s">
        <v>865</v>
      </c>
      <c r="E211" s="462" t="s">
        <v>276</v>
      </c>
      <c r="F211" s="464" t="s">
        <v>205</v>
      </c>
      <c r="G211" s="730" t="s">
        <v>681</v>
      </c>
      <c r="H211" s="507" t="s">
        <v>866</v>
      </c>
      <c r="I211" s="506">
        <v>41954</v>
      </c>
      <c r="J211" s="502">
        <v>17000000</v>
      </c>
      <c r="K211" s="579">
        <v>41982</v>
      </c>
      <c r="L211" s="507" t="s">
        <v>867</v>
      </c>
      <c r="M211" s="730" t="s">
        <v>681</v>
      </c>
      <c r="N211" s="940" t="s">
        <v>367</v>
      </c>
      <c r="O211" s="558">
        <v>41982</v>
      </c>
      <c r="P211" s="502">
        <v>16992294.800000001</v>
      </c>
      <c r="Q211" s="558">
        <v>41984</v>
      </c>
      <c r="R211" s="506">
        <v>41984</v>
      </c>
      <c r="S211" s="421" t="s">
        <v>863</v>
      </c>
      <c r="T211" s="502">
        <v>16992294.800000001</v>
      </c>
      <c r="U211" s="581"/>
      <c r="V211" s="581"/>
      <c r="W211" s="581"/>
      <c r="X211" s="581"/>
      <c r="Y211" s="582"/>
      <c r="Z211" s="1329" t="s">
        <v>1520</v>
      </c>
      <c r="AA211" s="1315"/>
      <c r="AB211" s="1315"/>
      <c r="AC211" s="196" t="s">
        <v>676</v>
      </c>
      <c r="AD211" s="508"/>
      <c r="AE211" s="508"/>
      <c r="AF211" s="508"/>
      <c r="AG211" s="508"/>
      <c r="AH211" s="502">
        <v>15293631.6</v>
      </c>
      <c r="AI211" s="506">
        <v>41999</v>
      </c>
      <c r="AJ211" s="507" t="s">
        <v>1072</v>
      </c>
      <c r="AK211" s="502"/>
      <c r="AL211" s="508"/>
      <c r="AM211" s="508"/>
      <c r="AN211" s="508"/>
      <c r="AO211" s="508"/>
      <c r="AP211" s="508"/>
      <c r="AQ211" s="508"/>
      <c r="AR211" s="508"/>
      <c r="AS211" s="508"/>
      <c r="AT211" s="508"/>
      <c r="AU211" s="508"/>
      <c r="AV211" s="508"/>
      <c r="AW211" s="502"/>
      <c r="AX211" s="508"/>
      <c r="AY211" s="508"/>
      <c r="AZ211" s="502"/>
      <c r="BA211" s="508"/>
    </row>
    <row r="212" spans="1:53" s="509" customFormat="1" ht="3.75" customHeight="1" x14ac:dyDescent="0.25">
      <c r="A212" s="1158"/>
      <c r="B212" s="1158"/>
      <c r="C212" s="1158"/>
      <c r="D212" s="1158"/>
      <c r="E212" s="1158"/>
      <c r="F212" s="1158"/>
      <c r="G212" s="1158"/>
      <c r="H212" s="1010"/>
      <c r="I212" s="1010"/>
      <c r="J212" s="1070"/>
      <c r="K212" s="1017"/>
      <c r="L212" s="1010"/>
      <c r="M212" s="1010"/>
      <c r="N212" s="1016"/>
      <c r="O212" s="1158"/>
      <c r="P212" s="1070"/>
      <c r="Q212" s="1158"/>
      <c r="R212" s="1010"/>
      <c r="S212" s="1010"/>
      <c r="T212" s="1070"/>
      <c r="U212" s="1160"/>
      <c r="V212" s="1160"/>
      <c r="W212" s="1160"/>
      <c r="X212" s="1160"/>
      <c r="Y212" s="1019"/>
      <c r="Z212" s="1019"/>
      <c r="AA212" s="1315"/>
      <c r="AB212" s="1315"/>
      <c r="AC212" s="1158"/>
      <c r="AD212" s="1158"/>
      <c r="AE212" s="1158"/>
      <c r="AF212" s="1158"/>
      <c r="AG212" s="1158"/>
      <c r="AH212" s="1070"/>
      <c r="AI212" s="1158"/>
      <c r="AJ212" s="1158"/>
      <c r="AK212" s="1070"/>
      <c r="AL212" s="1158"/>
      <c r="AM212" s="1158"/>
      <c r="AN212" s="1158"/>
      <c r="AO212" s="1158"/>
      <c r="AP212" s="1158"/>
      <c r="AQ212" s="1158"/>
      <c r="AR212" s="1158"/>
      <c r="AS212" s="1158"/>
      <c r="AT212" s="1158"/>
      <c r="AU212" s="1158"/>
      <c r="AV212" s="1158"/>
      <c r="AW212" s="1070"/>
      <c r="AX212" s="1158"/>
      <c r="AY212" s="1158"/>
      <c r="AZ212" s="1070"/>
      <c r="BA212" s="1158"/>
    </row>
    <row r="213" spans="1:53" s="509" customFormat="1" ht="68.25" x14ac:dyDescent="0.25">
      <c r="A213" s="196" t="s">
        <v>1363</v>
      </c>
      <c r="B213" s="1177" t="s">
        <v>947</v>
      </c>
      <c r="C213" s="1178" t="s">
        <v>948</v>
      </c>
      <c r="D213" s="421" t="s">
        <v>949</v>
      </c>
      <c r="E213" s="1178" t="s">
        <v>950</v>
      </c>
      <c r="F213" s="1177" t="s">
        <v>242</v>
      </c>
      <c r="G213" s="730" t="s">
        <v>681</v>
      </c>
      <c r="H213" s="507" t="s">
        <v>951</v>
      </c>
      <c r="I213" s="506">
        <v>41954</v>
      </c>
      <c r="J213" s="502">
        <v>17000000</v>
      </c>
      <c r="K213" s="1179">
        <v>41982</v>
      </c>
      <c r="L213" s="507" t="s">
        <v>952</v>
      </c>
      <c r="M213" s="730" t="s">
        <v>681</v>
      </c>
      <c r="N213" s="940" t="s">
        <v>367</v>
      </c>
      <c r="O213" s="1180">
        <v>41982</v>
      </c>
      <c r="P213" s="502">
        <v>16907683</v>
      </c>
      <c r="Q213" s="1180">
        <v>41991</v>
      </c>
      <c r="R213" s="1181">
        <v>41992</v>
      </c>
      <c r="S213" s="421" t="s">
        <v>863</v>
      </c>
      <c r="T213" s="1182">
        <v>16907683</v>
      </c>
      <c r="U213" s="581"/>
      <c r="V213" s="581"/>
      <c r="W213" s="581"/>
      <c r="X213" s="581"/>
      <c r="Y213" s="1041"/>
      <c r="Z213" s="1327" t="s">
        <v>1520</v>
      </c>
      <c r="AA213" s="1315"/>
      <c r="AB213" s="1315"/>
      <c r="AC213" s="196" t="s">
        <v>676</v>
      </c>
      <c r="AD213" s="196" t="s">
        <v>30</v>
      </c>
      <c r="AE213" s="508"/>
      <c r="AF213" s="508"/>
      <c r="AG213" s="508"/>
      <c r="AH213" s="502">
        <v>15248113</v>
      </c>
      <c r="AI213" s="506">
        <v>42003</v>
      </c>
      <c r="AJ213" s="507" t="s">
        <v>1175</v>
      </c>
      <c r="AK213" s="502"/>
      <c r="AL213" s="508"/>
      <c r="AM213" s="508"/>
      <c r="AN213" s="508"/>
      <c r="AO213" s="508"/>
      <c r="AP213" s="508"/>
      <c r="AQ213" s="508"/>
      <c r="AR213" s="508"/>
      <c r="AS213" s="508"/>
      <c r="AT213" s="508"/>
      <c r="AU213" s="508"/>
      <c r="AV213" s="508"/>
      <c r="AW213" s="502"/>
      <c r="AX213" s="508"/>
      <c r="AY213" s="508"/>
      <c r="AZ213" s="502"/>
      <c r="BA213" s="508"/>
    </row>
    <row r="214" spans="1:53" s="509" customFormat="1" ht="3" customHeight="1" x14ac:dyDescent="0.25">
      <c r="A214" s="1133"/>
      <c r="B214" s="1184"/>
      <c r="C214" s="1184"/>
      <c r="D214" s="1133"/>
      <c r="E214" s="1184"/>
      <c r="F214" s="1184"/>
      <c r="G214" s="1133"/>
      <c r="H214" s="943"/>
      <c r="I214" s="943"/>
      <c r="J214" s="1134"/>
      <c r="K214" s="1185"/>
      <c r="L214" s="943"/>
      <c r="M214" s="943"/>
      <c r="N214" s="1135"/>
      <c r="O214" s="1184"/>
      <c r="P214" s="1134"/>
      <c r="Q214" s="1184"/>
      <c r="R214" s="945"/>
      <c r="S214" s="943"/>
      <c r="T214" s="1186"/>
      <c r="U214" s="1136"/>
      <c r="V214" s="1136"/>
      <c r="W214" s="1136"/>
      <c r="X214" s="1136"/>
      <c r="Y214" s="1187"/>
      <c r="Z214" s="1187"/>
      <c r="AA214" s="1315"/>
      <c r="AB214" s="1315"/>
      <c r="AC214" s="1133"/>
      <c r="AD214" s="1133"/>
      <c r="AE214" s="1133"/>
      <c r="AF214" s="1133"/>
      <c r="AG214" s="1133"/>
      <c r="AH214" s="1134"/>
      <c r="AI214" s="1133"/>
      <c r="AJ214" s="1133"/>
      <c r="AK214" s="1134"/>
      <c r="AL214" s="1133"/>
      <c r="AM214" s="1133"/>
      <c r="AN214" s="1133"/>
      <c r="AO214" s="1133"/>
      <c r="AP214" s="1133"/>
      <c r="AQ214" s="1133"/>
      <c r="AR214" s="1133"/>
      <c r="AS214" s="1133"/>
      <c r="AT214" s="1133"/>
      <c r="AU214" s="1133"/>
      <c r="AV214" s="1133"/>
      <c r="AW214" s="1134"/>
      <c r="AX214" s="1133"/>
      <c r="AY214" s="1133"/>
      <c r="AZ214" s="1134"/>
      <c r="BA214" s="1133"/>
    </row>
    <row r="215" spans="1:53" s="509" customFormat="1" ht="78" x14ac:dyDescent="0.25">
      <c r="A215" s="1188" t="s">
        <v>1364</v>
      </c>
      <c r="B215" s="1177" t="s">
        <v>868</v>
      </c>
      <c r="C215" s="1178" t="s">
        <v>869</v>
      </c>
      <c r="D215" s="421" t="s">
        <v>870</v>
      </c>
      <c r="E215" s="1178" t="s">
        <v>871</v>
      </c>
      <c r="F215" s="1177" t="s">
        <v>872</v>
      </c>
      <c r="G215" s="730" t="s">
        <v>681</v>
      </c>
      <c r="H215" s="507" t="s">
        <v>873</v>
      </c>
      <c r="I215" s="506">
        <v>41954</v>
      </c>
      <c r="J215" s="502">
        <v>17000000</v>
      </c>
      <c r="K215" s="1179">
        <v>41982</v>
      </c>
      <c r="L215" s="507" t="s">
        <v>874</v>
      </c>
      <c r="M215" s="507" t="s">
        <v>681</v>
      </c>
      <c r="N215" s="940" t="s">
        <v>367</v>
      </c>
      <c r="O215" s="1180">
        <v>41982</v>
      </c>
      <c r="P215" s="502">
        <v>16999286</v>
      </c>
      <c r="Q215" s="1180">
        <v>41988</v>
      </c>
      <c r="R215" s="1181">
        <v>41988</v>
      </c>
      <c r="S215" s="421" t="s">
        <v>863</v>
      </c>
      <c r="T215" s="1182"/>
      <c r="U215" s="581"/>
      <c r="V215" s="581"/>
      <c r="W215" s="581"/>
      <c r="X215" s="581"/>
      <c r="Y215" s="1041"/>
      <c r="Z215" s="1327" t="s">
        <v>1520</v>
      </c>
      <c r="AA215" s="1315"/>
      <c r="AB215" s="1315"/>
      <c r="AC215" s="196" t="s">
        <v>676</v>
      </c>
      <c r="AD215" s="508"/>
      <c r="AE215" s="508"/>
      <c r="AF215" s="508"/>
      <c r="AG215" s="508"/>
      <c r="AH215" s="502">
        <v>10887547</v>
      </c>
      <c r="AI215" s="623"/>
      <c r="AJ215" s="623"/>
      <c r="AK215" s="502"/>
      <c r="AL215" s="508"/>
      <c r="AM215" s="508"/>
      <c r="AN215" s="508"/>
      <c r="AO215" s="508"/>
      <c r="AP215" s="508"/>
      <c r="AQ215" s="508"/>
      <c r="AR215" s="508"/>
      <c r="AS215" s="508"/>
      <c r="AT215" s="508"/>
      <c r="AU215" s="508"/>
      <c r="AV215" s="508"/>
      <c r="AW215" s="502"/>
      <c r="AX215" s="508"/>
      <c r="AY215" s="508"/>
      <c r="AZ215" s="502"/>
      <c r="BA215" s="508"/>
    </row>
    <row r="216" spans="1:53" s="509" customFormat="1" ht="5.25" customHeight="1" x14ac:dyDescent="0.25">
      <c r="A216" s="1189"/>
      <c r="B216" s="1189"/>
      <c r="C216" s="1189"/>
      <c r="D216" s="884"/>
      <c r="E216" s="1189"/>
      <c r="F216" s="1189"/>
      <c r="G216" s="884"/>
      <c r="H216" s="885"/>
      <c r="I216" s="885"/>
      <c r="J216" s="886"/>
      <c r="K216" s="1190"/>
      <c r="L216" s="885"/>
      <c r="M216" s="885"/>
      <c r="N216" s="1028"/>
      <c r="O216" s="1189"/>
      <c r="P216" s="886"/>
      <c r="Q216" s="1189"/>
      <c r="R216" s="1191"/>
      <c r="S216" s="1191"/>
      <c r="T216" s="1192"/>
      <c r="U216" s="1132"/>
      <c r="V216" s="1132"/>
      <c r="W216" s="1132"/>
      <c r="X216" s="1132"/>
      <c r="Y216" s="1193"/>
      <c r="Z216" s="1193"/>
      <c r="AA216" s="1315"/>
      <c r="AB216" s="1315"/>
      <c r="AC216" s="884"/>
      <c r="AD216" s="884"/>
      <c r="AE216" s="884"/>
      <c r="AF216" s="884"/>
      <c r="AG216" s="884"/>
      <c r="AH216" s="886"/>
      <c r="AI216" s="884"/>
      <c r="AJ216" s="884"/>
      <c r="AK216" s="886"/>
      <c r="AL216" s="884"/>
      <c r="AM216" s="884"/>
      <c r="AN216" s="884"/>
      <c r="AO216" s="884"/>
      <c r="AP216" s="884"/>
      <c r="AQ216" s="884"/>
      <c r="AR216" s="884"/>
      <c r="AS216" s="884"/>
      <c r="AT216" s="884"/>
      <c r="AU216" s="884"/>
      <c r="AV216" s="884"/>
      <c r="AW216" s="886"/>
      <c r="AX216" s="884"/>
      <c r="AY216" s="884"/>
      <c r="AZ216" s="886"/>
      <c r="BA216" s="884"/>
    </row>
    <row r="217" spans="1:53" s="509" customFormat="1" ht="68.25" x14ac:dyDescent="0.25">
      <c r="A217" s="196" t="s">
        <v>1365</v>
      </c>
      <c r="B217" s="1177" t="s">
        <v>875</v>
      </c>
      <c r="C217" s="1178" t="s">
        <v>876</v>
      </c>
      <c r="D217" s="421" t="s">
        <v>877</v>
      </c>
      <c r="E217" s="462" t="s">
        <v>276</v>
      </c>
      <c r="F217" s="464" t="s">
        <v>205</v>
      </c>
      <c r="G217" s="730" t="s">
        <v>878</v>
      </c>
      <c r="H217" s="507" t="s">
        <v>879</v>
      </c>
      <c r="I217" s="506">
        <v>41954</v>
      </c>
      <c r="J217" s="502">
        <v>17194663</v>
      </c>
      <c r="K217" s="1179">
        <v>41982</v>
      </c>
      <c r="L217" s="507" t="s">
        <v>880</v>
      </c>
      <c r="M217" s="730" t="s">
        <v>878</v>
      </c>
      <c r="N217" s="940" t="s">
        <v>367</v>
      </c>
      <c r="O217" s="1180">
        <v>41982</v>
      </c>
      <c r="P217" s="502">
        <v>17194653</v>
      </c>
      <c r="Q217" s="1180">
        <v>41984</v>
      </c>
      <c r="R217" s="1181">
        <v>41984</v>
      </c>
      <c r="S217" s="421" t="s">
        <v>863</v>
      </c>
      <c r="T217" s="1182">
        <v>17194653</v>
      </c>
      <c r="U217" s="581"/>
      <c r="V217" s="581"/>
      <c r="W217" s="581"/>
      <c r="X217" s="581"/>
      <c r="Y217" s="1041"/>
      <c r="Z217" s="1327" t="s">
        <v>1520</v>
      </c>
      <c r="AA217" s="1315"/>
      <c r="AB217" s="1315"/>
      <c r="AC217" s="196" t="s">
        <v>676</v>
      </c>
      <c r="AD217" s="508"/>
      <c r="AE217" s="508"/>
      <c r="AF217" s="508"/>
      <c r="AG217" s="508"/>
      <c r="AH217" s="502">
        <v>15364993.800000001</v>
      </c>
      <c r="AI217" s="506">
        <v>42003</v>
      </c>
      <c r="AJ217" s="507" t="s">
        <v>1073</v>
      </c>
      <c r="AK217" s="502"/>
      <c r="AL217" s="508"/>
      <c r="AM217" s="508"/>
      <c r="AN217" s="508"/>
      <c r="AO217" s="508"/>
      <c r="AP217" s="508"/>
      <c r="AQ217" s="508"/>
      <c r="AR217" s="508"/>
      <c r="AS217" s="508"/>
      <c r="AT217" s="508"/>
      <c r="AU217" s="508"/>
      <c r="AV217" s="508"/>
      <c r="AW217" s="502"/>
      <c r="AX217" s="508"/>
      <c r="AY217" s="508"/>
      <c r="AZ217" s="502"/>
      <c r="BA217" s="508"/>
    </row>
    <row r="218" spans="1:53" s="509" customFormat="1" ht="1.5" customHeight="1" x14ac:dyDescent="0.25">
      <c r="A218" s="1194"/>
      <c r="B218" s="1194"/>
      <c r="C218" s="1194"/>
      <c r="D218" s="1130"/>
      <c r="E218" s="1194"/>
      <c r="F218" s="1194"/>
      <c r="G218" s="1130"/>
      <c r="H218" s="764"/>
      <c r="I218" s="764"/>
      <c r="J218" s="769"/>
      <c r="K218" s="1195"/>
      <c r="L218" s="764"/>
      <c r="M218" s="764"/>
      <c r="N218" s="965"/>
      <c r="O218" s="1194"/>
      <c r="P218" s="769"/>
      <c r="Q218" s="1194"/>
      <c r="R218" s="1196"/>
      <c r="S218" s="1196"/>
      <c r="T218" s="1197"/>
      <c r="U218" s="1131"/>
      <c r="V218" s="1131"/>
      <c r="W218" s="1131"/>
      <c r="X218" s="1131"/>
      <c r="Y218" s="1198"/>
      <c r="Z218" s="1198"/>
      <c r="AA218" s="1315"/>
      <c r="AB218" s="1315"/>
      <c r="AC218" s="1130"/>
      <c r="AD218" s="1130"/>
      <c r="AE218" s="1130"/>
      <c r="AF218" s="1130"/>
      <c r="AG218" s="1130"/>
      <c r="AH218" s="769"/>
      <c r="AI218" s="1130"/>
      <c r="AJ218" s="1130"/>
      <c r="AK218" s="769"/>
      <c r="AL218" s="1130"/>
      <c r="AM218" s="1130"/>
      <c r="AN218" s="1130"/>
      <c r="AO218" s="1130"/>
      <c r="AP218" s="1130"/>
      <c r="AQ218" s="1130"/>
      <c r="AR218" s="1130"/>
      <c r="AS218" s="1130"/>
      <c r="AT218" s="1130"/>
      <c r="AU218" s="1130"/>
      <c r="AV218" s="1130"/>
      <c r="AW218" s="769"/>
      <c r="AX218" s="1130"/>
      <c r="AY218" s="1130"/>
      <c r="AZ218" s="769"/>
      <c r="BA218" s="1130"/>
    </row>
    <row r="219" spans="1:53" s="509" customFormat="1" ht="29.25" hidden="1" customHeight="1" x14ac:dyDescent="0.25">
      <c r="A219" s="1424" t="s">
        <v>1366</v>
      </c>
      <c r="B219" s="1472" t="s">
        <v>846</v>
      </c>
      <c r="C219" s="1421" t="s">
        <v>847</v>
      </c>
      <c r="D219" s="1424" t="s">
        <v>848</v>
      </c>
      <c r="E219" s="1424" t="s">
        <v>673</v>
      </c>
      <c r="F219" s="1472" t="s">
        <v>102</v>
      </c>
      <c r="G219" s="1199">
        <v>41997</v>
      </c>
      <c r="H219" s="507" t="s">
        <v>850</v>
      </c>
      <c r="I219" s="506">
        <v>41851</v>
      </c>
      <c r="J219" s="502">
        <v>6000000</v>
      </c>
      <c r="K219" s="1482">
        <v>41982</v>
      </c>
      <c r="L219" s="507" t="s">
        <v>851</v>
      </c>
      <c r="M219" s="730" t="s">
        <v>849</v>
      </c>
      <c r="N219" s="940" t="s">
        <v>621</v>
      </c>
      <c r="O219" s="1482">
        <v>41982</v>
      </c>
      <c r="P219" s="502">
        <v>6000000</v>
      </c>
      <c r="Q219" s="1482">
        <v>41984</v>
      </c>
      <c r="R219" s="1482">
        <v>41984</v>
      </c>
      <c r="S219" s="1424" t="s">
        <v>224</v>
      </c>
      <c r="T219" s="1498">
        <v>9997952.9000000004</v>
      </c>
      <c r="U219" s="581"/>
      <c r="V219" s="581"/>
      <c r="W219" s="581"/>
      <c r="X219" s="581"/>
      <c r="Y219" s="1041"/>
      <c r="Z219" s="1325"/>
      <c r="AA219" s="1315">
        <v>41990</v>
      </c>
      <c r="AB219" s="1315">
        <v>41995</v>
      </c>
      <c r="AC219" s="196" t="s">
        <v>854</v>
      </c>
      <c r="AD219" s="508"/>
      <c r="AE219" s="508"/>
      <c r="AF219" s="508"/>
      <c r="AG219" s="508"/>
      <c r="AH219" s="502"/>
      <c r="AI219" s="508"/>
      <c r="AJ219" s="508"/>
      <c r="AK219" s="502"/>
      <c r="AL219" s="508"/>
      <c r="AM219" s="508"/>
      <c r="AN219" s="508"/>
      <c r="AO219" s="508"/>
      <c r="AP219" s="508"/>
      <c r="AQ219" s="508"/>
      <c r="AR219" s="508"/>
      <c r="AS219" s="508"/>
      <c r="AT219" s="508"/>
      <c r="AU219" s="508"/>
      <c r="AV219" s="508"/>
      <c r="AW219" s="469">
        <v>6000000</v>
      </c>
      <c r="AX219" s="1482">
        <v>41997</v>
      </c>
      <c r="AY219" s="507" t="s">
        <v>1094</v>
      </c>
      <c r="AZ219" s="502"/>
      <c r="BA219" s="508"/>
    </row>
    <row r="220" spans="1:53" s="509" customFormat="1" ht="48.75" hidden="1" customHeight="1" x14ac:dyDescent="0.25">
      <c r="A220" s="1426"/>
      <c r="B220" s="1473"/>
      <c r="C220" s="1423"/>
      <c r="D220" s="1426"/>
      <c r="E220" s="1426"/>
      <c r="F220" s="1473"/>
      <c r="G220" s="730" t="s">
        <v>849</v>
      </c>
      <c r="H220" s="507" t="s">
        <v>852</v>
      </c>
      <c r="I220" s="506">
        <v>41954</v>
      </c>
      <c r="J220" s="502">
        <v>4000000</v>
      </c>
      <c r="K220" s="1483"/>
      <c r="L220" s="507" t="s">
        <v>853</v>
      </c>
      <c r="M220" s="730" t="s">
        <v>849</v>
      </c>
      <c r="N220" s="940" t="s">
        <v>367</v>
      </c>
      <c r="O220" s="1483"/>
      <c r="P220" s="502">
        <v>3997952.9</v>
      </c>
      <c r="Q220" s="1473"/>
      <c r="R220" s="1473"/>
      <c r="S220" s="1426"/>
      <c r="T220" s="1499"/>
      <c r="U220" s="581"/>
      <c r="V220" s="581"/>
      <c r="W220" s="581"/>
      <c r="X220" s="581"/>
      <c r="Y220" s="1043"/>
      <c r="Z220" s="1326"/>
      <c r="AA220" s="1315"/>
      <c r="AB220" s="1315"/>
      <c r="AC220" s="196" t="s">
        <v>855</v>
      </c>
      <c r="AD220" s="508"/>
      <c r="AE220" s="508"/>
      <c r="AF220" s="508"/>
      <c r="AG220" s="508"/>
      <c r="AH220" s="502"/>
      <c r="AI220" s="508"/>
      <c r="AJ220" s="508"/>
      <c r="AK220" s="502"/>
      <c r="AL220" s="508"/>
      <c r="AM220" s="508"/>
      <c r="AN220" s="508"/>
      <c r="AO220" s="508"/>
      <c r="AP220" s="508"/>
      <c r="AQ220" s="508"/>
      <c r="AR220" s="508"/>
      <c r="AS220" s="508"/>
      <c r="AT220" s="508"/>
      <c r="AU220" s="508"/>
      <c r="AV220" s="508"/>
      <c r="AW220" s="469">
        <v>3997952.9</v>
      </c>
      <c r="AX220" s="1483"/>
      <c r="AY220" s="507" t="s">
        <v>1093</v>
      </c>
      <c r="AZ220" s="502"/>
      <c r="BA220" s="508"/>
    </row>
    <row r="221" spans="1:53" s="509" customFormat="1" ht="9.75" hidden="1" customHeight="1" x14ac:dyDescent="0.25">
      <c r="A221" s="1183"/>
      <c r="B221" s="1183"/>
      <c r="C221" s="1183"/>
      <c r="D221" s="623"/>
      <c r="E221" s="1200"/>
      <c r="F221" s="1183"/>
      <c r="G221" s="623"/>
      <c r="H221" s="861"/>
      <c r="I221" s="861"/>
      <c r="J221" s="865"/>
      <c r="K221" s="1201"/>
      <c r="L221" s="861"/>
      <c r="M221" s="861"/>
      <c r="N221" s="972"/>
      <c r="O221" s="1183"/>
      <c r="P221" s="865"/>
      <c r="Q221" s="1183"/>
      <c r="R221" s="1202"/>
      <c r="S221" s="1202"/>
      <c r="T221" s="1203"/>
      <c r="U221" s="1145"/>
      <c r="V221" s="1145"/>
      <c r="W221" s="1145"/>
      <c r="X221" s="1145"/>
      <c r="Y221" s="1204"/>
      <c r="Z221" s="1204"/>
      <c r="AA221" s="1315"/>
      <c r="AB221" s="1315"/>
      <c r="AC221" s="623"/>
      <c r="AD221" s="623"/>
      <c r="AE221" s="623"/>
      <c r="AF221" s="623"/>
      <c r="AG221" s="623"/>
      <c r="AH221" s="865"/>
      <c r="AI221" s="623"/>
      <c r="AJ221" s="623"/>
      <c r="AK221" s="865"/>
      <c r="AL221" s="623"/>
      <c r="AM221" s="623"/>
      <c r="AN221" s="623"/>
      <c r="AO221" s="623"/>
      <c r="AP221" s="623"/>
      <c r="AQ221" s="623"/>
      <c r="AR221" s="623"/>
      <c r="AS221" s="623"/>
      <c r="AT221" s="623"/>
      <c r="AU221" s="623"/>
      <c r="AV221" s="623"/>
      <c r="AW221" s="865"/>
      <c r="AX221" s="623"/>
      <c r="AY221" s="623"/>
      <c r="AZ221" s="865"/>
      <c r="BA221" s="623"/>
    </row>
    <row r="222" spans="1:53" s="509" customFormat="1" ht="68.25" x14ac:dyDescent="0.25">
      <c r="A222" s="196" t="s">
        <v>1367</v>
      </c>
      <c r="B222" s="1177" t="s">
        <v>881</v>
      </c>
      <c r="C222" s="1178" t="s">
        <v>882</v>
      </c>
      <c r="D222" s="421" t="s">
        <v>883</v>
      </c>
      <c r="E222" s="462" t="s">
        <v>276</v>
      </c>
      <c r="F222" s="464" t="s">
        <v>205</v>
      </c>
      <c r="G222" s="730" t="s">
        <v>774</v>
      </c>
      <c r="H222" s="507" t="s">
        <v>884</v>
      </c>
      <c r="I222" s="506">
        <v>41955</v>
      </c>
      <c r="J222" s="502">
        <v>17200000</v>
      </c>
      <c r="K222" s="1179">
        <v>41982</v>
      </c>
      <c r="L222" s="507" t="s">
        <v>885</v>
      </c>
      <c r="M222" s="730" t="s">
        <v>774</v>
      </c>
      <c r="N222" s="940" t="s">
        <v>52</v>
      </c>
      <c r="O222" s="1180">
        <v>41982</v>
      </c>
      <c r="P222" s="502">
        <v>17184902.800000001</v>
      </c>
      <c r="Q222" s="1180">
        <v>41984</v>
      </c>
      <c r="R222" s="1181">
        <v>41984</v>
      </c>
      <c r="S222" s="421" t="s">
        <v>863</v>
      </c>
      <c r="T222" s="1182">
        <v>17184902.800000001</v>
      </c>
      <c r="U222" s="581"/>
      <c r="V222" s="581"/>
      <c r="W222" s="581"/>
      <c r="X222" s="581"/>
      <c r="Y222" s="1041"/>
      <c r="Z222" s="1327" t="s">
        <v>1520</v>
      </c>
      <c r="AA222" s="1315"/>
      <c r="AB222" s="1315"/>
      <c r="AC222" s="196" t="s">
        <v>886</v>
      </c>
      <c r="AD222" s="508"/>
      <c r="AE222" s="508"/>
      <c r="AF222" s="508"/>
      <c r="AG222" s="508"/>
      <c r="AH222" s="502">
        <v>15406080</v>
      </c>
      <c r="AI222" s="506">
        <v>41999</v>
      </c>
      <c r="AJ222" s="507" t="s">
        <v>1074</v>
      </c>
      <c r="AK222" s="502"/>
      <c r="AL222" s="508"/>
      <c r="AM222" s="508"/>
      <c r="AN222" s="508"/>
      <c r="AO222" s="508"/>
      <c r="AP222" s="508"/>
      <c r="AQ222" s="508"/>
      <c r="AR222" s="508"/>
      <c r="AS222" s="508"/>
      <c r="AT222" s="508"/>
      <c r="AU222" s="508"/>
      <c r="AV222" s="508"/>
      <c r="AW222" s="502"/>
      <c r="AX222" s="508"/>
      <c r="AY222" s="508"/>
      <c r="AZ222" s="502"/>
      <c r="BA222" s="508"/>
    </row>
    <row r="223" spans="1:53" s="509" customFormat="1" ht="4.5" customHeight="1" x14ac:dyDescent="0.25">
      <c r="A223" s="1205"/>
      <c r="B223" s="1205"/>
      <c r="C223" s="1205"/>
      <c r="D223" s="569"/>
      <c r="E223" s="1205"/>
      <c r="F223" s="1205"/>
      <c r="G223" s="569"/>
      <c r="H223" s="561"/>
      <c r="I223" s="561"/>
      <c r="J223" s="571"/>
      <c r="K223" s="1206"/>
      <c r="L223" s="561"/>
      <c r="M223" s="561"/>
      <c r="N223" s="1146"/>
      <c r="O223" s="1205"/>
      <c r="P223" s="571"/>
      <c r="Q223" s="1205"/>
      <c r="R223" s="920"/>
      <c r="S223" s="920"/>
      <c r="T223" s="1207"/>
      <c r="U223" s="1147"/>
      <c r="V223" s="1147"/>
      <c r="W223" s="1147"/>
      <c r="X223" s="1147"/>
      <c r="Y223" s="1208"/>
      <c r="Z223" s="1208"/>
      <c r="AA223" s="1315"/>
      <c r="AB223" s="1315"/>
      <c r="AC223" s="569"/>
      <c r="AD223" s="569"/>
      <c r="AE223" s="569"/>
      <c r="AF223" s="569"/>
      <c r="AG223" s="569"/>
      <c r="AH223" s="571"/>
      <c r="AI223" s="569"/>
      <c r="AJ223" s="569"/>
      <c r="AK223" s="571"/>
      <c r="AL223" s="569"/>
      <c r="AM223" s="569"/>
      <c r="AN223" s="569"/>
      <c r="AO223" s="569"/>
      <c r="AP223" s="569"/>
      <c r="AQ223" s="569"/>
      <c r="AR223" s="569"/>
      <c r="AS223" s="569"/>
      <c r="AT223" s="569"/>
      <c r="AU223" s="569"/>
      <c r="AV223" s="569"/>
      <c r="AW223" s="571"/>
      <c r="AX223" s="569"/>
      <c r="AY223" s="569"/>
      <c r="AZ223" s="571"/>
      <c r="BA223" s="569"/>
    </row>
    <row r="224" spans="1:53" s="509" customFormat="1" ht="78" x14ac:dyDescent="0.25">
      <c r="A224" s="196" t="s">
        <v>1368</v>
      </c>
      <c r="B224" s="1177" t="s">
        <v>887</v>
      </c>
      <c r="C224" s="1178" t="s">
        <v>888</v>
      </c>
      <c r="D224" s="421" t="s">
        <v>889</v>
      </c>
      <c r="E224" s="1178" t="s">
        <v>871</v>
      </c>
      <c r="F224" s="1177" t="s">
        <v>872</v>
      </c>
      <c r="G224" s="730" t="s">
        <v>681</v>
      </c>
      <c r="H224" s="507" t="s">
        <v>890</v>
      </c>
      <c r="I224" s="506">
        <v>41954</v>
      </c>
      <c r="J224" s="502">
        <v>15000000</v>
      </c>
      <c r="K224" s="1179">
        <v>41982</v>
      </c>
      <c r="L224" s="507" t="s">
        <v>891</v>
      </c>
      <c r="M224" s="507" t="s">
        <v>681</v>
      </c>
      <c r="N224" s="940" t="s">
        <v>367</v>
      </c>
      <c r="O224" s="1180">
        <v>41982</v>
      </c>
      <c r="P224" s="502">
        <v>14994891.6</v>
      </c>
      <c r="Q224" s="1180">
        <v>41988</v>
      </c>
      <c r="R224" s="1181">
        <v>41988</v>
      </c>
      <c r="S224" s="421" t="s">
        <v>863</v>
      </c>
      <c r="T224" s="1182">
        <v>14994891.6</v>
      </c>
      <c r="U224" s="581"/>
      <c r="V224" s="581"/>
      <c r="W224" s="581"/>
      <c r="X224" s="581"/>
      <c r="Y224" s="1041"/>
      <c r="Z224" s="1327" t="s">
        <v>1434</v>
      </c>
      <c r="AA224" s="1315"/>
      <c r="AB224" s="1315"/>
      <c r="AC224" s="196" t="s">
        <v>855</v>
      </c>
      <c r="AD224" s="508"/>
      <c r="AE224" s="508"/>
      <c r="AF224" s="508"/>
      <c r="AG224" s="508"/>
      <c r="AH224" s="502">
        <v>13401445</v>
      </c>
      <c r="AI224" s="506">
        <v>41999</v>
      </c>
      <c r="AJ224" s="507" t="s">
        <v>1251</v>
      </c>
      <c r="AK224" s="502"/>
      <c r="AL224" s="508"/>
      <c r="AM224" s="508"/>
      <c r="AN224" s="508"/>
      <c r="AO224" s="508"/>
      <c r="AP224" s="508"/>
      <c r="AQ224" s="508"/>
      <c r="AR224" s="508"/>
      <c r="AS224" s="508"/>
      <c r="AT224" s="508"/>
      <c r="AU224" s="508"/>
      <c r="AV224" s="508"/>
      <c r="AW224" s="502"/>
      <c r="AX224" s="508"/>
      <c r="AY224" s="508"/>
      <c r="AZ224" s="502"/>
      <c r="BA224" s="508"/>
    </row>
    <row r="225" spans="1:53" s="509" customFormat="1" ht="5.25" customHeight="1" x14ac:dyDescent="0.25">
      <c r="A225" s="1209"/>
      <c r="B225" s="1209"/>
      <c r="C225" s="1209"/>
      <c r="D225" s="686"/>
      <c r="E225" s="1209"/>
      <c r="F225" s="1209"/>
      <c r="G225" s="686"/>
      <c r="H225" s="679"/>
      <c r="I225" s="679"/>
      <c r="J225" s="687"/>
      <c r="K225" s="1210"/>
      <c r="L225" s="679"/>
      <c r="M225" s="679"/>
      <c r="N225" s="991"/>
      <c r="O225" s="1209"/>
      <c r="P225" s="687"/>
      <c r="Q225" s="1209"/>
      <c r="R225" s="1211"/>
      <c r="S225" s="1211"/>
      <c r="T225" s="1212"/>
      <c r="U225" s="1213"/>
      <c r="V225" s="1213"/>
      <c r="W225" s="1213"/>
      <c r="X225" s="1213"/>
      <c r="Y225" s="1214"/>
      <c r="Z225" s="1214"/>
      <c r="AA225" s="1315"/>
      <c r="AB225" s="1315"/>
      <c r="AC225" s="686"/>
      <c r="AD225" s="686"/>
      <c r="AE225" s="686"/>
      <c r="AF225" s="686"/>
      <c r="AG225" s="686"/>
      <c r="AH225" s="687"/>
      <c r="AI225" s="686"/>
      <c r="AJ225" s="686"/>
      <c r="AK225" s="687"/>
      <c r="AL225" s="686"/>
      <c r="AM225" s="686"/>
      <c r="AN225" s="686"/>
      <c r="AO225" s="686"/>
      <c r="AP225" s="686"/>
      <c r="AQ225" s="686"/>
      <c r="AR225" s="686"/>
      <c r="AS225" s="686"/>
      <c r="AT225" s="686"/>
      <c r="AU225" s="686"/>
      <c r="AV225" s="686"/>
      <c r="AW225" s="687"/>
      <c r="AX225" s="686"/>
      <c r="AY225" s="686"/>
      <c r="AZ225" s="687"/>
      <c r="BA225" s="686"/>
    </row>
    <row r="226" spans="1:53" s="509" customFormat="1" ht="48.75" x14ac:dyDescent="0.25">
      <c r="A226" s="196" t="s">
        <v>1369</v>
      </c>
      <c r="B226" s="1472" t="s">
        <v>892</v>
      </c>
      <c r="C226" s="1424" t="s">
        <v>893</v>
      </c>
      <c r="D226" s="1424" t="s">
        <v>894</v>
      </c>
      <c r="E226" s="1424" t="s">
        <v>895</v>
      </c>
      <c r="F226" s="1472" t="s">
        <v>896</v>
      </c>
      <c r="G226" s="730" t="s">
        <v>697</v>
      </c>
      <c r="H226" s="507" t="s">
        <v>897</v>
      </c>
      <c r="I226" s="506">
        <v>41955</v>
      </c>
      <c r="J226" s="502">
        <v>17000000</v>
      </c>
      <c r="K226" s="1179">
        <v>41982</v>
      </c>
      <c r="L226" s="507" t="s">
        <v>898</v>
      </c>
      <c r="M226" s="730" t="s">
        <v>697</v>
      </c>
      <c r="N226" s="940" t="s">
        <v>367</v>
      </c>
      <c r="O226" s="1180">
        <v>41982</v>
      </c>
      <c r="P226" s="502">
        <v>16943891</v>
      </c>
      <c r="Q226" s="1180">
        <v>41988</v>
      </c>
      <c r="R226" s="1482">
        <v>41988</v>
      </c>
      <c r="S226" s="421" t="s">
        <v>863</v>
      </c>
      <c r="T226" s="1182">
        <v>16943891</v>
      </c>
      <c r="U226" s="581"/>
      <c r="V226" s="581"/>
      <c r="W226" s="581"/>
      <c r="X226" s="581"/>
      <c r="Y226" s="1041"/>
      <c r="Z226" s="1478" t="s">
        <v>1520</v>
      </c>
      <c r="AA226" s="1315"/>
      <c r="AB226" s="1315"/>
      <c r="AC226" s="196" t="s">
        <v>855</v>
      </c>
      <c r="AD226" s="508"/>
      <c r="AE226" s="731"/>
      <c r="AF226" s="508"/>
      <c r="AG226" s="508"/>
      <c r="AH226" s="502">
        <v>16943891</v>
      </c>
      <c r="AI226" s="1482">
        <v>41999</v>
      </c>
      <c r="AJ226" s="1495" t="s">
        <v>1247</v>
      </c>
      <c r="AK226" s="502"/>
      <c r="AL226" s="508"/>
      <c r="AM226" s="508"/>
      <c r="AN226" s="508"/>
      <c r="AO226" s="508"/>
      <c r="AP226" s="508"/>
      <c r="AQ226" s="508"/>
      <c r="AR226" s="508"/>
      <c r="AS226" s="508"/>
      <c r="AT226" s="508"/>
      <c r="AU226" s="508"/>
      <c r="AV226" s="508"/>
      <c r="AW226" s="502"/>
      <c r="AX226" s="508"/>
      <c r="AY226" s="508"/>
      <c r="AZ226" s="502"/>
      <c r="BA226" s="508"/>
    </row>
    <row r="227" spans="1:53" s="509" customFormat="1" ht="48.75" x14ac:dyDescent="0.25">
      <c r="A227" s="1178" t="s">
        <v>1370</v>
      </c>
      <c r="B227" s="1473"/>
      <c r="C227" s="1426"/>
      <c r="D227" s="1426"/>
      <c r="E227" s="1426"/>
      <c r="F227" s="1473"/>
      <c r="G227" s="730" t="s">
        <v>697</v>
      </c>
      <c r="H227" s="507" t="s">
        <v>913</v>
      </c>
      <c r="I227" s="506">
        <v>41969</v>
      </c>
      <c r="J227" s="502">
        <v>8000000</v>
      </c>
      <c r="K227" s="1179">
        <v>41991</v>
      </c>
      <c r="L227" s="507" t="s">
        <v>960</v>
      </c>
      <c r="M227" s="730" t="s">
        <v>697</v>
      </c>
      <c r="N227" s="940" t="s">
        <v>367</v>
      </c>
      <c r="O227" s="1180">
        <v>41991</v>
      </c>
      <c r="P227" s="502">
        <v>7997877</v>
      </c>
      <c r="Q227" s="1180">
        <v>41992</v>
      </c>
      <c r="R227" s="1483"/>
      <c r="S227" s="461" t="s">
        <v>914</v>
      </c>
      <c r="T227" s="1182">
        <v>7997877</v>
      </c>
      <c r="U227" s="581"/>
      <c r="V227" s="581"/>
      <c r="W227" s="581"/>
      <c r="X227" s="581"/>
      <c r="Y227" s="1043"/>
      <c r="Z227" s="1479"/>
      <c r="AA227" s="1315"/>
      <c r="AB227" s="1315"/>
      <c r="AC227" s="196" t="s">
        <v>855</v>
      </c>
      <c r="AD227" s="508"/>
      <c r="AE227" s="508"/>
      <c r="AF227" s="508"/>
      <c r="AG227" s="508"/>
      <c r="AH227" s="502">
        <v>5504127.9000000004</v>
      </c>
      <c r="AI227" s="1473"/>
      <c r="AJ227" s="1503"/>
      <c r="AK227" s="502"/>
      <c r="AL227" s="508"/>
      <c r="AM227" s="508"/>
      <c r="AN227" s="508"/>
      <c r="AO227" s="508"/>
      <c r="AP227" s="508"/>
      <c r="AQ227" s="508"/>
      <c r="AR227" s="508"/>
      <c r="AS227" s="508"/>
      <c r="AT227" s="508"/>
      <c r="AU227" s="508"/>
      <c r="AV227" s="508"/>
      <c r="AW227" s="502"/>
      <c r="AX227" s="508"/>
      <c r="AY227" s="508"/>
      <c r="AZ227" s="502"/>
      <c r="BA227" s="508"/>
    </row>
    <row r="228" spans="1:53" s="509" customFormat="1" ht="4.5" customHeight="1" x14ac:dyDescent="0.25">
      <c r="A228" s="1215"/>
      <c r="B228" s="1215"/>
      <c r="C228" s="1215"/>
      <c r="D228" s="868"/>
      <c r="E228" s="1215"/>
      <c r="F228" s="1215"/>
      <c r="G228" s="868"/>
      <c r="H228" s="869"/>
      <c r="I228" s="869"/>
      <c r="J228" s="870"/>
      <c r="K228" s="1216"/>
      <c r="L228" s="869"/>
      <c r="M228" s="869"/>
      <c r="N228" s="1092"/>
      <c r="O228" s="1215"/>
      <c r="P228" s="870"/>
      <c r="Q228" s="1215"/>
      <c r="R228" s="1217"/>
      <c r="S228" s="1217"/>
      <c r="T228" s="1218"/>
      <c r="U228" s="1137"/>
      <c r="V228" s="1137"/>
      <c r="W228" s="1137"/>
      <c r="X228" s="1137"/>
      <c r="Y228" s="1219"/>
      <c r="Z228" s="1219"/>
      <c r="AA228" s="1315"/>
      <c r="AB228" s="1315"/>
      <c r="AC228" s="868"/>
      <c r="AD228" s="868"/>
      <c r="AE228" s="868"/>
      <c r="AF228" s="868"/>
      <c r="AG228" s="868"/>
      <c r="AH228" s="870"/>
      <c r="AI228" s="868"/>
      <c r="AJ228" s="868"/>
      <c r="AK228" s="870"/>
      <c r="AL228" s="868"/>
      <c r="AM228" s="868"/>
      <c r="AN228" s="868"/>
      <c r="AO228" s="868"/>
      <c r="AP228" s="868"/>
      <c r="AQ228" s="868"/>
      <c r="AR228" s="868"/>
      <c r="AS228" s="868"/>
      <c r="AT228" s="868"/>
      <c r="AU228" s="868"/>
      <c r="AV228" s="868"/>
      <c r="AW228" s="870"/>
      <c r="AX228" s="868"/>
      <c r="AY228" s="868"/>
      <c r="AZ228" s="870"/>
      <c r="BA228" s="868"/>
    </row>
    <row r="229" spans="1:53" s="509" customFormat="1" ht="68.25" x14ac:dyDescent="0.25">
      <c r="A229" s="196" t="s">
        <v>1371</v>
      </c>
      <c r="B229" s="1177" t="s">
        <v>899</v>
      </c>
      <c r="C229" s="1178" t="s">
        <v>900</v>
      </c>
      <c r="D229" s="421" t="s">
        <v>901</v>
      </c>
      <c r="E229" s="1178" t="s">
        <v>895</v>
      </c>
      <c r="F229" s="1177" t="s">
        <v>896</v>
      </c>
      <c r="G229" s="730" t="s">
        <v>84</v>
      </c>
      <c r="H229" s="507" t="s">
        <v>902</v>
      </c>
      <c r="I229" s="506">
        <v>41962</v>
      </c>
      <c r="J229" s="502">
        <v>6000000</v>
      </c>
      <c r="K229" s="1179">
        <v>41982</v>
      </c>
      <c r="L229" s="507" t="s">
        <v>903</v>
      </c>
      <c r="M229" s="730" t="s">
        <v>84</v>
      </c>
      <c r="N229" s="940" t="s">
        <v>904</v>
      </c>
      <c r="O229" s="1180">
        <v>41982</v>
      </c>
      <c r="P229" s="502">
        <v>5999222</v>
      </c>
      <c r="Q229" s="1180">
        <v>41988</v>
      </c>
      <c r="R229" s="1181">
        <v>41988</v>
      </c>
      <c r="S229" s="421" t="s">
        <v>863</v>
      </c>
      <c r="T229" s="1182">
        <v>5999222</v>
      </c>
      <c r="U229" s="581"/>
      <c r="V229" s="581"/>
      <c r="W229" s="581"/>
      <c r="X229" s="581"/>
      <c r="Y229" s="1041"/>
      <c r="Z229" s="1327" t="s">
        <v>1520</v>
      </c>
      <c r="AA229" s="1315"/>
      <c r="AB229" s="1315"/>
      <c r="AC229" s="196" t="s">
        <v>91</v>
      </c>
      <c r="AD229" s="508"/>
      <c r="AE229" s="508"/>
      <c r="AF229" s="508"/>
      <c r="AG229" s="508"/>
      <c r="AH229" s="502">
        <v>5293431</v>
      </c>
      <c r="AI229" s="506">
        <v>41999</v>
      </c>
      <c r="AJ229" s="507" t="s">
        <v>1099</v>
      </c>
      <c r="AK229" s="502"/>
      <c r="AL229" s="508"/>
      <c r="AM229" s="508"/>
      <c r="AN229" s="508"/>
      <c r="AO229" s="508"/>
      <c r="AP229" s="508"/>
      <c r="AQ229" s="508"/>
      <c r="AR229" s="508"/>
      <c r="AS229" s="508"/>
      <c r="AT229" s="508"/>
      <c r="AU229" s="508"/>
      <c r="AV229" s="508"/>
      <c r="AW229" s="502"/>
      <c r="AX229" s="508"/>
      <c r="AY229" s="508"/>
      <c r="AZ229" s="502"/>
      <c r="BA229" s="508"/>
    </row>
    <row r="230" spans="1:53" s="509" customFormat="1" ht="3.75" customHeight="1" x14ac:dyDescent="0.25">
      <c r="A230" s="1130"/>
      <c r="B230" s="1130"/>
      <c r="C230" s="1130"/>
      <c r="D230" s="1130"/>
      <c r="E230" s="1130"/>
      <c r="F230" s="1130"/>
      <c r="G230" s="1130"/>
      <c r="H230" s="764"/>
      <c r="I230" s="764"/>
      <c r="J230" s="769"/>
      <c r="K230" s="764"/>
      <c r="L230" s="764"/>
      <c r="M230" s="764"/>
      <c r="N230" s="965"/>
      <c r="O230" s="1130"/>
      <c r="P230" s="769"/>
      <c r="Q230" s="1130"/>
      <c r="R230" s="764"/>
      <c r="S230" s="764"/>
      <c r="T230" s="769"/>
      <c r="U230" s="1131"/>
      <c r="V230" s="1131"/>
      <c r="W230" s="1131"/>
      <c r="X230" s="1131"/>
      <c r="Y230" s="912"/>
      <c r="Z230" s="912"/>
      <c r="AA230" s="1315"/>
      <c r="AB230" s="1315"/>
      <c r="AC230" s="1130"/>
      <c r="AD230" s="1130"/>
      <c r="AE230" s="1130"/>
      <c r="AF230" s="1130"/>
      <c r="AG230" s="1130"/>
      <c r="AH230" s="769"/>
      <c r="AI230" s="1130"/>
      <c r="AJ230" s="1130"/>
      <c r="AK230" s="769"/>
      <c r="AL230" s="1130"/>
      <c r="AM230" s="1130"/>
      <c r="AN230" s="1130"/>
      <c r="AO230" s="1130"/>
      <c r="AP230" s="1130"/>
      <c r="AQ230" s="1130"/>
      <c r="AR230" s="1130"/>
      <c r="AS230" s="1130"/>
      <c r="AT230" s="1130"/>
      <c r="AU230" s="1130"/>
      <c r="AV230" s="1130"/>
      <c r="AW230" s="769"/>
      <c r="AX230" s="1130"/>
      <c r="AY230" s="1130"/>
      <c r="AZ230" s="769"/>
      <c r="BA230" s="1130"/>
    </row>
    <row r="231" spans="1:53" s="509" customFormat="1" ht="39" x14ac:dyDescent="0.25">
      <c r="A231" s="1424" t="s">
        <v>1372</v>
      </c>
      <c r="B231" s="508" t="s">
        <v>953</v>
      </c>
      <c r="C231" s="196" t="s">
        <v>1235</v>
      </c>
      <c r="D231" s="1424" t="s">
        <v>954</v>
      </c>
      <c r="E231" s="1424" t="s">
        <v>265</v>
      </c>
      <c r="F231" s="1472">
        <v>79607176</v>
      </c>
      <c r="G231" s="730" t="s">
        <v>1183</v>
      </c>
      <c r="H231" s="507" t="s">
        <v>1184</v>
      </c>
      <c r="I231" s="506">
        <v>41752</v>
      </c>
      <c r="J231" s="502">
        <v>30000000</v>
      </c>
      <c r="K231" s="1482">
        <v>41988</v>
      </c>
      <c r="L231" s="507" t="s">
        <v>1185</v>
      </c>
      <c r="M231" s="730" t="s">
        <v>1183</v>
      </c>
      <c r="N231" s="940" t="s">
        <v>361</v>
      </c>
      <c r="O231" s="558">
        <v>41988</v>
      </c>
      <c r="P231" s="502">
        <v>29999124.93</v>
      </c>
      <c r="Q231" s="1482">
        <v>41991</v>
      </c>
      <c r="R231" s="1482">
        <v>41991</v>
      </c>
      <c r="S231" s="1472">
        <v>3</v>
      </c>
      <c r="T231" s="502">
        <v>29999124.93</v>
      </c>
      <c r="U231" s="581"/>
      <c r="V231" s="625"/>
      <c r="W231" s="581"/>
      <c r="X231" s="581"/>
      <c r="Y231" s="1041"/>
      <c r="Z231" s="1478" t="s">
        <v>1521</v>
      </c>
      <c r="AA231" s="1315"/>
      <c r="AB231" s="1315"/>
      <c r="AC231" s="196" t="s">
        <v>958</v>
      </c>
      <c r="AD231" s="508"/>
      <c r="AE231" s="502">
        <v>14999562</v>
      </c>
      <c r="AF231" s="1482">
        <v>42002</v>
      </c>
      <c r="AG231" s="1495" t="s">
        <v>1186</v>
      </c>
      <c r="AH231" s="502"/>
      <c r="AI231" s="508"/>
      <c r="AJ231" s="508"/>
      <c r="AK231" s="502"/>
      <c r="AL231" s="508"/>
      <c r="AM231" s="508"/>
      <c r="AN231" s="508"/>
      <c r="AO231" s="508"/>
      <c r="AP231" s="508"/>
      <c r="AQ231" s="508"/>
      <c r="AR231" s="508"/>
      <c r="AS231" s="508"/>
      <c r="AT231" s="508"/>
      <c r="AU231" s="508"/>
      <c r="AV231" s="508"/>
      <c r="AW231" s="502"/>
      <c r="AX231" s="508"/>
      <c r="AY231" s="508"/>
      <c r="AZ231" s="502"/>
      <c r="BA231" s="508"/>
    </row>
    <row r="232" spans="1:53" s="509" customFormat="1" ht="39" x14ac:dyDescent="0.25">
      <c r="A232" s="1426"/>
      <c r="B232" s="508" t="s">
        <v>1181</v>
      </c>
      <c r="C232" s="196" t="s">
        <v>1182</v>
      </c>
      <c r="D232" s="1426"/>
      <c r="E232" s="1426"/>
      <c r="F232" s="1473"/>
      <c r="G232" s="730" t="s">
        <v>955</v>
      </c>
      <c r="H232" s="507" t="s">
        <v>956</v>
      </c>
      <c r="I232" s="506">
        <v>41752</v>
      </c>
      <c r="J232" s="502">
        <v>31951066</v>
      </c>
      <c r="K232" s="1483"/>
      <c r="L232" s="507" t="s">
        <v>957</v>
      </c>
      <c r="M232" s="730" t="s">
        <v>955</v>
      </c>
      <c r="N232" s="940" t="s">
        <v>361</v>
      </c>
      <c r="O232" s="558">
        <v>41988</v>
      </c>
      <c r="P232" s="502">
        <v>31951066</v>
      </c>
      <c r="Q232" s="1483"/>
      <c r="R232" s="1483"/>
      <c r="S232" s="1473"/>
      <c r="T232" s="502">
        <v>31951066</v>
      </c>
      <c r="U232" s="581"/>
      <c r="V232" s="625"/>
      <c r="W232" s="581"/>
      <c r="X232" s="581"/>
      <c r="Y232" s="1043"/>
      <c r="Z232" s="1479"/>
      <c r="AA232" s="1315"/>
      <c r="AB232" s="1315"/>
      <c r="AC232" s="196" t="s">
        <v>958</v>
      </c>
      <c r="AD232" s="508"/>
      <c r="AE232" s="502">
        <v>15975533</v>
      </c>
      <c r="AF232" s="1473"/>
      <c r="AG232" s="1473"/>
      <c r="AH232" s="502"/>
      <c r="AI232" s="508"/>
      <c r="AJ232" s="508"/>
      <c r="AK232" s="502"/>
      <c r="AL232" s="508"/>
      <c r="AM232" s="508"/>
      <c r="AN232" s="508"/>
      <c r="AO232" s="508"/>
      <c r="AP232" s="508"/>
      <c r="AQ232" s="508"/>
      <c r="AR232" s="508"/>
      <c r="AS232" s="508"/>
      <c r="AT232" s="508"/>
      <c r="AU232" s="508"/>
      <c r="AV232" s="508"/>
      <c r="AW232" s="502"/>
      <c r="AX232" s="508"/>
      <c r="AY232" s="508"/>
      <c r="AZ232" s="502"/>
      <c r="BA232" s="508"/>
    </row>
    <row r="233" spans="1:53" s="509" customFormat="1" ht="3" customHeight="1" x14ac:dyDescent="0.25">
      <c r="A233" s="868"/>
      <c r="B233" s="868"/>
      <c r="C233" s="868"/>
      <c r="D233" s="868"/>
      <c r="E233" s="1167"/>
      <c r="F233" s="868"/>
      <c r="G233" s="868"/>
      <c r="H233" s="869"/>
      <c r="I233" s="869"/>
      <c r="J233" s="870"/>
      <c r="K233" s="869"/>
      <c r="L233" s="869"/>
      <c r="M233" s="869"/>
      <c r="N233" s="1092"/>
      <c r="O233" s="868"/>
      <c r="P233" s="870"/>
      <c r="Q233" s="868"/>
      <c r="R233" s="869"/>
      <c r="S233" s="869"/>
      <c r="T233" s="870"/>
      <c r="U233" s="1137"/>
      <c r="V233" s="1137"/>
      <c r="W233" s="1137"/>
      <c r="X233" s="1137"/>
      <c r="Y233" s="916"/>
      <c r="Z233" s="916"/>
      <c r="AA233" s="1315"/>
      <c r="AB233" s="1315"/>
      <c r="AC233" s="868"/>
      <c r="AD233" s="868"/>
      <c r="AE233" s="868"/>
      <c r="AF233" s="868"/>
      <c r="AG233" s="868"/>
      <c r="AH233" s="870"/>
      <c r="AI233" s="868"/>
      <c r="AJ233" s="868"/>
      <c r="AK233" s="870"/>
      <c r="AL233" s="868"/>
      <c r="AM233" s="868"/>
      <c r="AN233" s="868"/>
      <c r="AO233" s="868"/>
      <c r="AP233" s="868"/>
      <c r="AQ233" s="868"/>
      <c r="AR233" s="868"/>
      <c r="AS233" s="868"/>
      <c r="AT233" s="868"/>
      <c r="AU233" s="868"/>
      <c r="AV233" s="868"/>
      <c r="AW233" s="870"/>
      <c r="AX233" s="868"/>
      <c r="AY233" s="868"/>
      <c r="AZ233" s="870"/>
      <c r="BA233" s="868"/>
    </row>
    <row r="234" spans="1:53" s="509" customFormat="1" ht="97.5" x14ac:dyDescent="0.25">
      <c r="A234" s="196" t="s">
        <v>1373</v>
      </c>
      <c r="B234" s="508" t="s">
        <v>1100</v>
      </c>
      <c r="C234" s="196" t="s">
        <v>942</v>
      </c>
      <c r="D234" s="196" t="s">
        <v>943</v>
      </c>
      <c r="E234" s="555" t="s">
        <v>48</v>
      </c>
      <c r="F234" s="508" t="s">
        <v>49</v>
      </c>
      <c r="G234" s="730" t="s">
        <v>944</v>
      </c>
      <c r="H234" s="507" t="s">
        <v>945</v>
      </c>
      <c r="I234" s="506">
        <v>41851</v>
      </c>
      <c r="J234" s="502">
        <v>100000000</v>
      </c>
      <c r="K234" s="506">
        <v>41988</v>
      </c>
      <c r="L234" s="507" t="s">
        <v>946</v>
      </c>
      <c r="M234" s="730" t="s">
        <v>944</v>
      </c>
      <c r="N234" s="940" t="s">
        <v>52</v>
      </c>
      <c r="O234" s="558">
        <v>41988</v>
      </c>
      <c r="P234" s="502">
        <v>99980000</v>
      </c>
      <c r="Q234" s="558">
        <v>41990</v>
      </c>
      <c r="R234" s="506">
        <v>41991</v>
      </c>
      <c r="S234" s="464">
        <v>3</v>
      </c>
      <c r="T234" s="502">
        <v>99980000</v>
      </c>
      <c r="U234" s="581"/>
      <c r="V234" s="581"/>
      <c r="W234" s="581"/>
      <c r="X234" s="581"/>
      <c r="Y234" s="582"/>
      <c r="Z234" s="1329" t="s">
        <v>1521</v>
      </c>
      <c r="AA234" s="1315"/>
      <c r="AB234" s="1315"/>
      <c r="AC234" s="196" t="s">
        <v>940</v>
      </c>
      <c r="AD234" s="508"/>
      <c r="AE234" s="508"/>
      <c r="AF234" s="508"/>
      <c r="AG234" s="508"/>
      <c r="AH234" s="502">
        <v>31511639.75</v>
      </c>
      <c r="AI234" s="623"/>
      <c r="AJ234" s="623"/>
      <c r="AK234" s="502"/>
      <c r="AL234" s="508"/>
      <c r="AM234" s="508"/>
      <c r="AN234" s="508"/>
      <c r="AO234" s="508"/>
      <c r="AP234" s="508"/>
      <c r="AQ234" s="508"/>
      <c r="AR234" s="508"/>
      <c r="AS234" s="508"/>
      <c r="AT234" s="508"/>
      <c r="AU234" s="508"/>
      <c r="AV234" s="508"/>
      <c r="AW234" s="502"/>
      <c r="AX234" s="508"/>
      <c r="AY234" s="508"/>
      <c r="AZ234" s="502"/>
      <c r="BA234" s="508"/>
    </row>
    <row r="235" spans="1:53" s="509" customFormat="1" ht="2.25" customHeight="1" x14ac:dyDescent="0.25">
      <c r="A235" s="1110"/>
      <c r="B235" s="893"/>
      <c r="C235" s="893"/>
      <c r="D235" s="893"/>
      <c r="E235" s="1148"/>
      <c r="F235" s="893"/>
      <c r="G235" s="893"/>
      <c r="H235" s="894"/>
      <c r="I235" s="894"/>
      <c r="J235" s="895"/>
      <c r="K235" s="894"/>
      <c r="L235" s="894"/>
      <c r="M235" s="894"/>
      <c r="N235" s="1077"/>
      <c r="O235" s="893"/>
      <c r="P235" s="895"/>
      <c r="Q235" s="893"/>
      <c r="R235" s="894"/>
      <c r="S235" s="894"/>
      <c r="T235" s="895"/>
      <c r="U235" s="1149"/>
      <c r="V235" s="1149"/>
      <c r="W235" s="1149"/>
      <c r="X235" s="1149"/>
      <c r="Y235" s="1080"/>
      <c r="Z235" s="1080"/>
      <c r="AA235" s="1315"/>
      <c r="AB235" s="1315"/>
      <c r="AC235" s="893"/>
      <c r="AD235" s="893"/>
      <c r="AE235" s="893"/>
      <c r="AF235" s="893"/>
      <c r="AG235" s="893"/>
      <c r="AH235" s="895"/>
      <c r="AI235" s="893"/>
      <c r="AJ235" s="893"/>
      <c r="AK235" s="895"/>
      <c r="AL235" s="893"/>
      <c r="AM235" s="893"/>
      <c r="AN235" s="893"/>
      <c r="AO235" s="893"/>
      <c r="AP235" s="893"/>
      <c r="AQ235" s="893"/>
      <c r="AR235" s="893"/>
      <c r="AS235" s="893"/>
      <c r="AT235" s="893"/>
      <c r="AU235" s="893"/>
      <c r="AV235" s="893"/>
      <c r="AW235" s="895"/>
      <c r="AX235" s="893"/>
      <c r="AY235" s="893"/>
      <c r="AZ235" s="895"/>
      <c r="BA235" s="893"/>
    </row>
    <row r="236" spans="1:53" s="509" customFormat="1" ht="58.5" x14ac:dyDescent="0.25">
      <c r="A236" s="196" t="s">
        <v>1374</v>
      </c>
      <c r="B236" s="508" t="s">
        <v>720</v>
      </c>
      <c r="C236" s="196" t="s">
        <v>967</v>
      </c>
      <c r="D236" s="421" t="s">
        <v>968</v>
      </c>
      <c r="E236" s="555" t="s">
        <v>969</v>
      </c>
      <c r="F236" s="508" t="s">
        <v>68</v>
      </c>
      <c r="G236" s="730" t="s">
        <v>970</v>
      </c>
      <c r="H236" s="507" t="s">
        <v>775</v>
      </c>
      <c r="I236" s="506">
        <v>41968</v>
      </c>
      <c r="J236" s="502">
        <v>17200000</v>
      </c>
      <c r="K236" s="506">
        <v>41990</v>
      </c>
      <c r="L236" s="507" t="s">
        <v>971</v>
      </c>
      <c r="M236" s="730" t="s">
        <v>970</v>
      </c>
      <c r="N236" s="940" t="s">
        <v>367</v>
      </c>
      <c r="O236" s="558">
        <v>41990</v>
      </c>
      <c r="P236" s="502">
        <v>16520233</v>
      </c>
      <c r="Q236" s="558">
        <v>41995</v>
      </c>
      <c r="R236" s="506">
        <v>41995</v>
      </c>
      <c r="S236" s="421" t="s">
        <v>863</v>
      </c>
      <c r="T236" s="502">
        <v>16520233</v>
      </c>
      <c r="U236" s="581"/>
      <c r="V236" s="581"/>
      <c r="W236" s="581"/>
      <c r="X236" s="581"/>
      <c r="Y236" s="582"/>
      <c r="Z236" s="1329" t="s">
        <v>1521</v>
      </c>
      <c r="AA236" s="1315"/>
      <c r="AB236" s="1315"/>
      <c r="AC236" s="196" t="s">
        <v>855</v>
      </c>
      <c r="AD236" s="508"/>
      <c r="AE236" s="508"/>
      <c r="AF236" s="508"/>
      <c r="AG236" s="508"/>
      <c r="AH236" s="502">
        <v>14857492</v>
      </c>
      <c r="AI236" s="506">
        <v>42002</v>
      </c>
      <c r="AJ236" s="507" t="s">
        <v>1214</v>
      </c>
      <c r="AK236" s="502">
        <f>T236-AH236</f>
        <v>1662741</v>
      </c>
      <c r="AL236" s="508"/>
      <c r="AM236" s="508"/>
      <c r="AN236" s="508"/>
      <c r="AO236" s="508"/>
      <c r="AP236" s="508"/>
      <c r="AQ236" s="508"/>
      <c r="AR236" s="508"/>
      <c r="AS236" s="508"/>
      <c r="AT236" s="508"/>
      <c r="AU236" s="508"/>
      <c r="AV236" s="508"/>
      <c r="AW236" s="502"/>
      <c r="AX236" s="508"/>
      <c r="AY236" s="508"/>
      <c r="AZ236" s="502"/>
      <c r="BA236" s="508"/>
    </row>
    <row r="237" spans="1:53" s="509" customFormat="1" ht="3" customHeight="1" x14ac:dyDescent="0.25">
      <c r="A237" s="472"/>
      <c r="B237" s="485"/>
      <c r="C237" s="485"/>
      <c r="D237" s="485"/>
      <c r="E237" s="1220"/>
      <c r="F237" s="485"/>
      <c r="G237" s="485"/>
      <c r="H237" s="980"/>
      <c r="I237" s="980"/>
      <c r="J237" s="486"/>
      <c r="K237" s="980"/>
      <c r="L237" s="980"/>
      <c r="M237" s="980"/>
      <c r="N237" s="981"/>
      <c r="O237" s="485"/>
      <c r="P237" s="486"/>
      <c r="Q237" s="485"/>
      <c r="R237" s="980"/>
      <c r="S237" s="980"/>
      <c r="T237" s="486"/>
      <c r="U237" s="1138"/>
      <c r="V237" s="1138"/>
      <c r="W237" s="1138"/>
      <c r="X237" s="1138"/>
      <c r="Y237" s="983"/>
      <c r="Z237" s="983"/>
      <c r="AA237" s="1315"/>
      <c r="AB237" s="1315"/>
      <c r="AC237" s="485"/>
      <c r="AD237" s="485"/>
      <c r="AE237" s="485"/>
      <c r="AF237" s="485"/>
      <c r="AG237" s="485"/>
      <c r="AH237" s="486"/>
      <c r="AI237" s="485"/>
      <c r="AJ237" s="485"/>
      <c r="AK237" s="486"/>
      <c r="AL237" s="485"/>
      <c r="AM237" s="485"/>
      <c r="AN237" s="485"/>
      <c r="AO237" s="485"/>
      <c r="AP237" s="485"/>
      <c r="AQ237" s="485"/>
      <c r="AR237" s="485"/>
      <c r="AS237" s="485"/>
      <c r="AT237" s="485"/>
      <c r="AU237" s="485"/>
      <c r="AV237" s="485"/>
      <c r="AW237" s="486"/>
      <c r="AX237" s="485"/>
      <c r="AY237" s="485"/>
      <c r="AZ237" s="486"/>
      <c r="BA237" s="485"/>
    </row>
    <row r="238" spans="1:53" s="509" customFormat="1" ht="78" x14ac:dyDescent="0.25">
      <c r="A238" s="196" t="s">
        <v>1375</v>
      </c>
      <c r="B238" s="508" t="s">
        <v>972</v>
      </c>
      <c r="C238" s="196" t="s">
        <v>973</v>
      </c>
      <c r="D238" s="421" t="s">
        <v>974</v>
      </c>
      <c r="E238" s="555" t="s">
        <v>792</v>
      </c>
      <c r="F238" s="508" t="s">
        <v>294</v>
      </c>
      <c r="G238" s="730" t="s">
        <v>975</v>
      </c>
      <c r="H238" s="507" t="s">
        <v>976</v>
      </c>
      <c r="I238" s="506">
        <v>41967</v>
      </c>
      <c r="J238" s="502">
        <v>13000000</v>
      </c>
      <c r="K238" s="506">
        <v>41990</v>
      </c>
      <c r="L238" s="507" t="s">
        <v>977</v>
      </c>
      <c r="M238" s="730" t="s">
        <v>975</v>
      </c>
      <c r="N238" s="940" t="s">
        <v>978</v>
      </c>
      <c r="O238" s="558">
        <v>41990</v>
      </c>
      <c r="P238" s="502">
        <v>12818848.119999999</v>
      </c>
      <c r="Q238" s="558">
        <v>41992</v>
      </c>
      <c r="R238" s="506">
        <v>41992</v>
      </c>
      <c r="S238" s="421" t="s">
        <v>863</v>
      </c>
      <c r="T238" s="502">
        <v>12818848.119999999</v>
      </c>
      <c r="U238" s="581"/>
      <c r="V238" s="581"/>
      <c r="W238" s="581"/>
      <c r="X238" s="581"/>
      <c r="Y238" s="582"/>
      <c r="Z238" s="1329" t="s">
        <v>1520</v>
      </c>
      <c r="AA238" s="1315"/>
      <c r="AB238" s="1315"/>
      <c r="AC238" s="196" t="s">
        <v>979</v>
      </c>
      <c r="AD238" s="508"/>
      <c r="AE238" s="508"/>
      <c r="AF238" s="508"/>
      <c r="AG238" s="508"/>
      <c r="AH238" s="502">
        <v>11572836.43</v>
      </c>
      <c r="AI238" s="506">
        <v>41999</v>
      </c>
      <c r="AJ238" s="507" t="s">
        <v>1250</v>
      </c>
      <c r="AK238" s="502"/>
      <c r="AL238" s="508"/>
      <c r="AM238" s="508"/>
      <c r="AN238" s="508"/>
      <c r="AO238" s="508"/>
      <c r="AP238" s="508"/>
      <c r="AQ238" s="508"/>
      <c r="AR238" s="508"/>
      <c r="AS238" s="508"/>
      <c r="AT238" s="508"/>
      <c r="AU238" s="508"/>
      <c r="AV238" s="508"/>
      <c r="AW238" s="502">
        <v>1246011.69</v>
      </c>
      <c r="AX238" s="623"/>
      <c r="AY238" s="623"/>
      <c r="AZ238" s="502"/>
      <c r="BA238" s="508"/>
    </row>
    <row r="239" spans="1:53" s="509" customFormat="1" ht="3.75" customHeight="1" x14ac:dyDescent="0.25">
      <c r="A239" s="1221"/>
      <c r="B239" s="1222"/>
      <c r="C239" s="1222"/>
      <c r="D239" s="1222"/>
      <c r="E239" s="1223"/>
      <c r="F239" s="1222"/>
      <c r="G239" s="1222"/>
      <c r="H239" s="1224"/>
      <c r="I239" s="1224"/>
      <c r="J239" s="1225"/>
      <c r="K239" s="1224"/>
      <c r="L239" s="1224"/>
      <c r="M239" s="1224"/>
      <c r="N239" s="1226"/>
      <c r="O239" s="1222"/>
      <c r="P239" s="1225"/>
      <c r="Q239" s="1222"/>
      <c r="R239" s="1224"/>
      <c r="S239" s="1224"/>
      <c r="T239" s="1225"/>
      <c r="U239" s="1227"/>
      <c r="V239" s="1227"/>
      <c r="W239" s="1227"/>
      <c r="X239" s="1227"/>
      <c r="Y239" s="1228"/>
      <c r="Z239" s="1228"/>
      <c r="AA239" s="1315"/>
      <c r="AB239" s="1315"/>
      <c r="AC239" s="1222"/>
      <c r="AD239" s="1222"/>
      <c r="AE239" s="1222"/>
      <c r="AF239" s="1222"/>
      <c r="AG239" s="1222"/>
      <c r="AH239" s="1225"/>
      <c r="AI239" s="1222"/>
      <c r="AJ239" s="1222"/>
      <c r="AK239" s="1225"/>
      <c r="AL239" s="1222"/>
      <c r="AM239" s="1222"/>
      <c r="AN239" s="1222"/>
      <c r="AO239" s="1222"/>
      <c r="AP239" s="1222"/>
      <c r="AQ239" s="1222"/>
      <c r="AR239" s="1222"/>
      <c r="AS239" s="1222"/>
      <c r="AT239" s="1222"/>
      <c r="AU239" s="1222"/>
      <c r="AV239" s="1222"/>
      <c r="AW239" s="1225"/>
      <c r="AX239" s="1222"/>
      <c r="AY239" s="1222"/>
      <c r="AZ239" s="1225"/>
      <c r="BA239" s="1222"/>
    </row>
    <row r="240" spans="1:53" s="509" customFormat="1" ht="68.25" x14ac:dyDescent="0.25">
      <c r="A240" s="196" t="s">
        <v>1376</v>
      </c>
      <c r="B240" s="508" t="s">
        <v>919</v>
      </c>
      <c r="C240" s="196" t="s">
        <v>920</v>
      </c>
      <c r="D240" s="421" t="s">
        <v>921</v>
      </c>
      <c r="E240" s="462" t="s">
        <v>276</v>
      </c>
      <c r="F240" s="464" t="s">
        <v>205</v>
      </c>
      <c r="G240" s="730" t="s">
        <v>662</v>
      </c>
      <c r="H240" s="507" t="s">
        <v>922</v>
      </c>
      <c r="I240" s="506">
        <v>41954</v>
      </c>
      <c r="J240" s="502">
        <v>5000000</v>
      </c>
      <c r="K240" s="506">
        <v>41990</v>
      </c>
      <c r="L240" s="507" t="s">
        <v>923</v>
      </c>
      <c r="M240" s="730" t="s">
        <v>662</v>
      </c>
      <c r="N240" s="940" t="s">
        <v>367</v>
      </c>
      <c r="O240" s="558">
        <v>41990</v>
      </c>
      <c r="P240" s="502">
        <v>4998624.8</v>
      </c>
      <c r="Q240" s="558">
        <v>41990</v>
      </c>
      <c r="R240" s="506">
        <v>41991</v>
      </c>
      <c r="S240" s="421" t="s">
        <v>863</v>
      </c>
      <c r="T240" s="502">
        <v>4998624.8</v>
      </c>
      <c r="U240" s="581"/>
      <c r="V240" s="581"/>
      <c r="W240" s="581"/>
      <c r="X240" s="581"/>
      <c r="Y240" s="582"/>
      <c r="Z240" s="1329" t="s">
        <v>1520</v>
      </c>
      <c r="AA240" s="1315"/>
      <c r="AB240" s="1315"/>
      <c r="AC240" s="196" t="s">
        <v>855</v>
      </c>
      <c r="AD240" s="508"/>
      <c r="AE240" s="508"/>
      <c r="AF240" s="508"/>
      <c r="AG240" s="508"/>
      <c r="AH240" s="502">
        <v>4496107.2</v>
      </c>
      <c r="AI240" s="506">
        <v>41999</v>
      </c>
      <c r="AJ240" s="507" t="s">
        <v>1075</v>
      </c>
      <c r="AK240" s="502"/>
      <c r="AL240" s="508"/>
      <c r="AM240" s="508"/>
      <c r="AN240" s="508"/>
      <c r="AO240" s="508"/>
      <c r="AP240" s="508"/>
      <c r="AQ240" s="508"/>
      <c r="AR240" s="508"/>
      <c r="AS240" s="508"/>
      <c r="AT240" s="508"/>
      <c r="AU240" s="508"/>
      <c r="AV240" s="508"/>
      <c r="AW240" s="502"/>
      <c r="AX240" s="508"/>
      <c r="AY240" s="508"/>
      <c r="AZ240" s="502"/>
      <c r="BA240" s="508"/>
    </row>
    <row r="241" spans="1:53" s="509" customFormat="1" ht="3" customHeight="1" x14ac:dyDescent="0.25">
      <c r="A241" s="623"/>
      <c r="B241" s="623"/>
      <c r="C241" s="623"/>
      <c r="D241" s="623"/>
      <c r="E241" s="623"/>
      <c r="F241" s="623"/>
      <c r="G241" s="623"/>
      <c r="H241" s="861"/>
      <c r="I241" s="861"/>
      <c r="J241" s="865"/>
      <c r="K241" s="861"/>
      <c r="L241" s="861"/>
      <c r="M241" s="861"/>
      <c r="N241" s="972"/>
      <c r="O241" s="623"/>
      <c r="P241" s="865"/>
      <c r="Q241" s="623"/>
      <c r="R241" s="861"/>
      <c r="S241" s="861"/>
      <c r="T241" s="865"/>
      <c r="U241" s="1145"/>
      <c r="V241" s="1145"/>
      <c r="W241" s="1145"/>
      <c r="X241" s="1145"/>
      <c r="Y241" s="975"/>
      <c r="Z241" s="975"/>
      <c r="AA241" s="1315"/>
      <c r="AB241" s="1315"/>
      <c r="AC241" s="623"/>
      <c r="AD241" s="623"/>
      <c r="AE241" s="623"/>
      <c r="AF241" s="623"/>
      <c r="AG241" s="623"/>
      <c r="AH241" s="865"/>
      <c r="AI241" s="623"/>
      <c r="AJ241" s="623"/>
      <c r="AK241" s="865"/>
      <c r="AL241" s="623"/>
      <c r="AM241" s="623"/>
      <c r="AN241" s="623"/>
      <c r="AO241" s="623"/>
      <c r="AP241" s="623"/>
      <c r="AQ241" s="623"/>
      <c r="AR241" s="623"/>
      <c r="AS241" s="623"/>
      <c r="AT241" s="623"/>
      <c r="AU241" s="623"/>
      <c r="AV241" s="623"/>
      <c r="AW241" s="865"/>
      <c r="AX241" s="623"/>
      <c r="AY241" s="623"/>
      <c r="AZ241" s="865"/>
      <c r="BA241" s="623"/>
    </row>
    <row r="242" spans="1:53" s="509" customFormat="1" ht="68.25" hidden="1" customHeight="1" x14ac:dyDescent="0.25">
      <c r="A242" s="196" t="s">
        <v>1377</v>
      </c>
      <c r="B242" s="508" t="s">
        <v>924</v>
      </c>
      <c r="C242" s="196" t="s">
        <v>925</v>
      </c>
      <c r="D242" s="421" t="s">
        <v>926</v>
      </c>
      <c r="E242" s="462" t="s">
        <v>276</v>
      </c>
      <c r="F242" s="464" t="s">
        <v>205</v>
      </c>
      <c r="G242" s="730" t="s">
        <v>662</v>
      </c>
      <c r="H242" s="507" t="s">
        <v>927</v>
      </c>
      <c r="I242" s="506">
        <v>41967</v>
      </c>
      <c r="J242" s="502">
        <v>5000000</v>
      </c>
      <c r="K242" s="506">
        <v>41990</v>
      </c>
      <c r="L242" s="507" t="s">
        <v>928</v>
      </c>
      <c r="M242" s="507" t="s">
        <v>662</v>
      </c>
      <c r="N242" s="940" t="s">
        <v>367</v>
      </c>
      <c r="O242" s="558">
        <v>41990</v>
      </c>
      <c r="P242" s="502">
        <v>4999222.8</v>
      </c>
      <c r="Q242" s="558">
        <v>41990</v>
      </c>
      <c r="R242" s="506">
        <v>41991</v>
      </c>
      <c r="S242" s="421" t="s">
        <v>863</v>
      </c>
      <c r="T242" s="502">
        <v>4999222.8</v>
      </c>
      <c r="U242" s="581"/>
      <c r="V242" s="581"/>
      <c r="W242" s="581"/>
      <c r="X242" s="581"/>
      <c r="Y242" s="582"/>
      <c r="Z242" s="582"/>
      <c r="AA242" s="1315">
        <v>41996</v>
      </c>
      <c r="AB242" s="1315">
        <v>42002</v>
      </c>
      <c r="AC242" s="196" t="s">
        <v>855</v>
      </c>
      <c r="AD242" s="508"/>
      <c r="AE242" s="508"/>
      <c r="AF242" s="508"/>
      <c r="AG242" s="508"/>
      <c r="AH242" s="502"/>
      <c r="AI242" s="506"/>
      <c r="AJ242" s="507"/>
      <c r="AK242" s="502"/>
      <c r="AL242" s="508"/>
      <c r="AM242" s="508"/>
      <c r="AN242" s="508"/>
      <c r="AO242" s="508"/>
      <c r="AP242" s="508"/>
      <c r="AQ242" s="508"/>
      <c r="AR242" s="508"/>
      <c r="AS242" s="508"/>
      <c r="AT242" s="508"/>
      <c r="AU242" s="508"/>
      <c r="AV242" s="508"/>
      <c r="AW242" s="502">
        <v>4443752</v>
      </c>
      <c r="AX242" s="506">
        <v>42003</v>
      </c>
      <c r="AY242" s="507" t="s">
        <v>1076</v>
      </c>
      <c r="AZ242" s="502"/>
      <c r="BA242" s="508"/>
    </row>
    <row r="243" spans="1:53" s="509" customFormat="1" ht="9.75" hidden="1" customHeight="1" x14ac:dyDescent="0.25">
      <c r="A243" s="868"/>
      <c r="B243" s="868"/>
      <c r="C243" s="868"/>
      <c r="D243" s="868"/>
      <c r="E243" s="868"/>
      <c r="F243" s="868"/>
      <c r="G243" s="868"/>
      <c r="H243" s="869"/>
      <c r="I243" s="869"/>
      <c r="J243" s="870"/>
      <c r="K243" s="869"/>
      <c r="L243" s="869"/>
      <c r="M243" s="869"/>
      <c r="N243" s="1092"/>
      <c r="O243" s="868"/>
      <c r="P243" s="870"/>
      <c r="Q243" s="868"/>
      <c r="R243" s="869"/>
      <c r="S243" s="869"/>
      <c r="T243" s="870"/>
      <c r="U243" s="1137"/>
      <c r="V243" s="1137"/>
      <c r="W243" s="1137"/>
      <c r="X243" s="1137"/>
      <c r="Y243" s="916"/>
      <c r="Z243" s="916"/>
      <c r="AA243" s="1315"/>
      <c r="AB243" s="1315"/>
      <c r="AC243" s="868"/>
      <c r="AD243" s="868"/>
      <c r="AE243" s="868"/>
      <c r="AF243" s="868"/>
      <c r="AG243" s="868"/>
      <c r="AH243" s="870"/>
      <c r="AI243" s="868"/>
      <c r="AJ243" s="868"/>
      <c r="AK243" s="870"/>
      <c r="AL243" s="868"/>
      <c r="AM243" s="868"/>
      <c r="AN243" s="868"/>
      <c r="AO243" s="868"/>
      <c r="AP243" s="868"/>
      <c r="AQ243" s="868"/>
      <c r="AR243" s="868"/>
      <c r="AS243" s="868"/>
      <c r="AT243" s="868"/>
      <c r="AU243" s="868"/>
      <c r="AV243" s="868"/>
      <c r="AW243" s="870"/>
      <c r="AX243" s="868"/>
      <c r="AY243" s="868"/>
      <c r="AZ243" s="870"/>
      <c r="BA243" s="868"/>
    </row>
    <row r="244" spans="1:53" s="509" customFormat="1" ht="68.25" x14ac:dyDescent="0.25">
      <c r="A244" s="196" t="s">
        <v>1378</v>
      </c>
      <c r="B244" s="1183"/>
      <c r="C244" s="1178" t="s">
        <v>980</v>
      </c>
      <c r="D244" s="421" t="s">
        <v>982</v>
      </c>
      <c r="E244" s="555" t="s">
        <v>983</v>
      </c>
      <c r="F244" s="508" t="s">
        <v>984</v>
      </c>
      <c r="G244" s="730" t="s">
        <v>774</v>
      </c>
      <c r="H244" s="1229" t="s">
        <v>985</v>
      </c>
      <c r="I244" s="1181">
        <v>41955</v>
      </c>
      <c r="J244" s="502">
        <v>17200000</v>
      </c>
      <c r="K244" s="1181">
        <v>41990</v>
      </c>
      <c r="L244" s="1229" t="s">
        <v>986</v>
      </c>
      <c r="M244" s="730" t="s">
        <v>774</v>
      </c>
      <c r="N244" s="940" t="s">
        <v>52</v>
      </c>
      <c r="O244" s="1180">
        <v>41990</v>
      </c>
      <c r="P244" s="502">
        <v>16656942.9</v>
      </c>
      <c r="Q244" s="1180">
        <v>41996</v>
      </c>
      <c r="R244" s="1181">
        <v>41996</v>
      </c>
      <c r="S244" s="421" t="s">
        <v>863</v>
      </c>
      <c r="T244" s="502">
        <v>16656942.9</v>
      </c>
      <c r="U244" s="581"/>
      <c r="V244" s="581"/>
      <c r="W244" s="581"/>
      <c r="X244" s="581"/>
      <c r="Y244" s="1041"/>
      <c r="Z244" s="1327" t="s">
        <v>1520</v>
      </c>
      <c r="AA244" s="1315"/>
      <c r="AB244" s="1315"/>
      <c r="AC244" s="196" t="s">
        <v>428</v>
      </c>
      <c r="AD244" s="508"/>
      <c r="AE244" s="508"/>
      <c r="AF244" s="508"/>
      <c r="AG244" s="508"/>
      <c r="AH244" s="502">
        <v>14975329.199999999</v>
      </c>
      <c r="AI244" s="506">
        <v>41999</v>
      </c>
      <c r="AJ244" s="507" t="s">
        <v>1075</v>
      </c>
      <c r="AK244" s="502"/>
      <c r="AL244" s="508"/>
      <c r="AM244" s="508"/>
      <c r="AN244" s="508"/>
      <c r="AO244" s="508"/>
      <c r="AP244" s="508"/>
      <c r="AQ244" s="508"/>
      <c r="AR244" s="508"/>
      <c r="AS244" s="508"/>
      <c r="AT244" s="508"/>
      <c r="AU244" s="508"/>
      <c r="AV244" s="508"/>
      <c r="AW244" s="502"/>
      <c r="AX244" s="508"/>
      <c r="AY244" s="508"/>
      <c r="AZ244" s="502"/>
      <c r="BA244" s="508"/>
    </row>
    <row r="245" spans="1:53" s="509" customFormat="1" ht="3.75" customHeight="1" x14ac:dyDescent="0.25">
      <c r="A245" s="1189"/>
      <c r="B245" s="1189"/>
      <c r="C245" s="1189"/>
      <c r="D245" s="1189"/>
      <c r="E245" s="1170"/>
      <c r="F245" s="884"/>
      <c r="G245" s="884"/>
      <c r="H245" s="1191"/>
      <c r="I245" s="1191"/>
      <c r="J245" s="886"/>
      <c r="K245" s="1191"/>
      <c r="L245" s="1191"/>
      <c r="M245" s="885"/>
      <c r="N245" s="1028"/>
      <c r="O245" s="1189"/>
      <c r="P245" s="886"/>
      <c r="Q245" s="1189"/>
      <c r="R245" s="1191"/>
      <c r="S245" s="1191"/>
      <c r="T245" s="886"/>
      <c r="U245" s="1132"/>
      <c r="V245" s="1132"/>
      <c r="W245" s="1132"/>
      <c r="X245" s="1132"/>
      <c r="Y245" s="1193"/>
      <c r="Z245" s="1193"/>
      <c r="AA245" s="1315"/>
      <c r="AB245" s="1315"/>
      <c r="AC245" s="884"/>
      <c r="AD245" s="884"/>
      <c r="AE245" s="884"/>
      <c r="AF245" s="884"/>
      <c r="AG245" s="884"/>
      <c r="AH245" s="886"/>
      <c r="AI245" s="884"/>
      <c r="AJ245" s="884"/>
      <c r="AK245" s="886"/>
      <c r="AL245" s="884"/>
      <c r="AM245" s="884"/>
      <c r="AN245" s="884"/>
      <c r="AO245" s="884"/>
      <c r="AP245" s="884"/>
      <c r="AQ245" s="884"/>
      <c r="AR245" s="884"/>
      <c r="AS245" s="884"/>
      <c r="AT245" s="884"/>
      <c r="AU245" s="884"/>
      <c r="AV245" s="884"/>
      <c r="AW245" s="886"/>
      <c r="AX245" s="884"/>
      <c r="AY245" s="884"/>
      <c r="AZ245" s="886"/>
      <c r="BA245" s="884"/>
    </row>
    <row r="246" spans="1:53" s="509" customFormat="1" ht="24.75" customHeight="1" x14ac:dyDescent="0.25">
      <c r="A246" s="1424" t="s">
        <v>1379</v>
      </c>
      <c r="B246" s="1177"/>
      <c r="C246" s="1178" t="s">
        <v>1104</v>
      </c>
      <c r="D246" s="1424" t="s">
        <v>1105</v>
      </c>
      <c r="E246" s="1424" t="s">
        <v>265</v>
      </c>
      <c r="F246" s="1472">
        <v>79607176</v>
      </c>
      <c r="G246" s="730" t="s">
        <v>1106</v>
      </c>
      <c r="H246" s="1229" t="s">
        <v>1107</v>
      </c>
      <c r="I246" s="1181">
        <v>41822</v>
      </c>
      <c r="J246" s="502">
        <v>41607384</v>
      </c>
      <c r="K246" s="1482">
        <v>41990</v>
      </c>
      <c r="L246" s="1229" t="s">
        <v>1120</v>
      </c>
      <c r="M246" s="730" t="s">
        <v>1106</v>
      </c>
      <c r="N246" s="940" t="s">
        <v>367</v>
      </c>
      <c r="O246" s="1482">
        <v>41990</v>
      </c>
      <c r="P246" s="502">
        <v>41607382.280000001</v>
      </c>
      <c r="Q246" s="1482">
        <v>41991</v>
      </c>
      <c r="R246" s="1482">
        <v>41991</v>
      </c>
      <c r="S246" s="1472">
        <v>3</v>
      </c>
      <c r="T246" s="1498">
        <f>SUM(P246:P251)</f>
        <v>169432310.22</v>
      </c>
      <c r="U246" s="581"/>
      <c r="V246" s="581"/>
      <c r="W246" s="581"/>
      <c r="X246" s="581"/>
      <c r="Y246" s="1041"/>
      <c r="Z246" s="1478" t="s">
        <v>1521</v>
      </c>
      <c r="AA246" s="1315"/>
      <c r="AB246" s="1315"/>
      <c r="AC246" s="196" t="s">
        <v>1121</v>
      </c>
      <c r="AD246" s="1424" t="s">
        <v>30</v>
      </c>
      <c r="AE246" s="731">
        <v>20803691.140000001</v>
      </c>
      <c r="AF246" s="506">
        <v>42002</v>
      </c>
      <c r="AG246" s="507" t="s">
        <v>1178</v>
      </c>
      <c r="AH246" s="502"/>
      <c r="AI246" s="508"/>
      <c r="AJ246" s="508"/>
      <c r="AK246" s="502"/>
      <c r="AL246" s="508"/>
      <c r="AM246" s="508"/>
      <c r="AN246" s="508"/>
      <c r="AO246" s="508"/>
      <c r="AP246" s="508"/>
      <c r="AQ246" s="508"/>
      <c r="AR246" s="508"/>
      <c r="AS246" s="508"/>
      <c r="AT246" s="508"/>
      <c r="AU246" s="508"/>
      <c r="AV246" s="508"/>
      <c r="AW246" s="502"/>
      <c r="AX246" s="508"/>
      <c r="AY246" s="508"/>
      <c r="AZ246" s="502"/>
      <c r="BA246" s="508"/>
    </row>
    <row r="247" spans="1:53" s="509" customFormat="1" ht="30.75" customHeight="1" x14ac:dyDescent="0.25">
      <c r="A247" s="1425"/>
      <c r="B247" s="1177" t="s">
        <v>1110</v>
      </c>
      <c r="C247" s="1178" t="s">
        <v>1101</v>
      </c>
      <c r="D247" s="1425"/>
      <c r="E247" s="1425"/>
      <c r="F247" s="1481"/>
      <c r="G247" s="730" t="s">
        <v>1108</v>
      </c>
      <c r="H247" s="1229" t="s">
        <v>1109</v>
      </c>
      <c r="I247" s="1181">
        <v>41752</v>
      </c>
      <c r="J247" s="502">
        <v>31000000</v>
      </c>
      <c r="K247" s="1481"/>
      <c r="L247" s="1229" t="s">
        <v>1241</v>
      </c>
      <c r="M247" s="730" t="s">
        <v>1108</v>
      </c>
      <c r="N247" s="940" t="s">
        <v>361</v>
      </c>
      <c r="O247" s="1493"/>
      <c r="P247" s="502">
        <v>30999705.620000001</v>
      </c>
      <c r="Q247" s="1481"/>
      <c r="R247" s="1493"/>
      <c r="S247" s="1481"/>
      <c r="T247" s="1514"/>
      <c r="U247" s="581"/>
      <c r="V247" s="581"/>
      <c r="W247" s="581"/>
      <c r="X247" s="581"/>
      <c r="Y247" s="1230"/>
      <c r="Z247" s="1544"/>
      <c r="AA247" s="1315"/>
      <c r="AB247" s="1315"/>
      <c r="AC247" s="196" t="s">
        <v>958</v>
      </c>
      <c r="AD247" s="1425"/>
      <c r="AE247" s="731">
        <v>15499852.810000001</v>
      </c>
      <c r="AF247" s="1482">
        <v>42002</v>
      </c>
      <c r="AG247" s="1495" t="s">
        <v>1177</v>
      </c>
      <c r="AH247" s="502"/>
      <c r="AI247" s="508"/>
      <c r="AJ247" s="508"/>
      <c r="AK247" s="502"/>
      <c r="AL247" s="508"/>
      <c r="AM247" s="508"/>
      <c r="AN247" s="508"/>
      <c r="AO247" s="508"/>
      <c r="AP247" s="508"/>
      <c r="AQ247" s="508"/>
      <c r="AR247" s="508"/>
      <c r="AS247" s="508"/>
      <c r="AT247" s="508"/>
      <c r="AU247" s="508"/>
      <c r="AV247" s="508"/>
      <c r="AW247" s="502"/>
      <c r="AX247" s="508"/>
      <c r="AY247" s="508"/>
      <c r="AZ247" s="502"/>
      <c r="BA247" s="508"/>
    </row>
    <row r="248" spans="1:53" s="509" customFormat="1" ht="27.75" customHeight="1" x14ac:dyDescent="0.25">
      <c r="A248" s="1425"/>
      <c r="B248" s="1177" t="s">
        <v>1111</v>
      </c>
      <c r="C248" s="1178" t="s">
        <v>1102</v>
      </c>
      <c r="D248" s="1425"/>
      <c r="E248" s="1425"/>
      <c r="F248" s="1481"/>
      <c r="G248" s="730" t="s">
        <v>1112</v>
      </c>
      <c r="H248" s="1229" t="s">
        <v>1113</v>
      </c>
      <c r="I248" s="1181">
        <v>41752</v>
      </c>
      <c r="J248" s="502">
        <v>24000000</v>
      </c>
      <c r="K248" s="1481"/>
      <c r="L248" s="1229" t="s">
        <v>1242</v>
      </c>
      <c r="M248" s="730" t="s">
        <v>1112</v>
      </c>
      <c r="N248" s="940" t="s">
        <v>361</v>
      </c>
      <c r="O248" s="1493"/>
      <c r="P248" s="502">
        <v>23999035.84</v>
      </c>
      <c r="Q248" s="1481"/>
      <c r="R248" s="1493"/>
      <c r="S248" s="1481"/>
      <c r="T248" s="1514"/>
      <c r="U248" s="581"/>
      <c r="V248" s="581"/>
      <c r="W248" s="581"/>
      <c r="X248" s="581"/>
      <c r="Y248" s="1230"/>
      <c r="Z248" s="1544"/>
      <c r="AA248" s="1315"/>
      <c r="AB248" s="1315"/>
      <c r="AC248" s="196" t="s">
        <v>958</v>
      </c>
      <c r="AD248" s="1425"/>
      <c r="AE248" s="731">
        <v>11999517.92</v>
      </c>
      <c r="AF248" s="1531"/>
      <c r="AG248" s="1473"/>
      <c r="AH248" s="502"/>
      <c r="AI248" s="508"/>
      <c r="AJ248" s="508"/>
      <c r="AK248" s="502"/>
      <c r="AL248" s="508"/>
      <c r="AM248" s="508"/>
      <c r="AN248" s="508"/>
      <c r="AO248" s="508"/>
      <c r="AP248" s="508"/>
      <c r="AQ248" s="508"/>
      <c r="AR248" s="508"/>
      <c r="AS248" s="508"/>
      <c r="AT248" s="508"/>
      <c r="AU248" s="508"/>
      <c r="AV248" s="508"/>
      <c r="AW248" s="502"/>
      <c r="AX248" s="508"/>
      <c r="AY248" s="508"/>
      <c r="AZ248" s="502"/>
      <c r="BA248" s="508"/>
    </row>
    <row r="249" spans="1:53" s="509" customFormat="1" ht="39" x14ac:dyDescent="0.25">
      <c r="A249" s="1425"/>
      <c r="B249" s="1472" t="s">
        <v>959</v>
      </c>
      <c r="C249" s="1421" t="s">
        <v>1103</v>
      </c>
      <c r="D249" s="1425"/>
      <c r="E249" s="1425"/>
      <c r="F249" s="1481"/>
      <c r="G249" s="730" t="s">
        <v>1114</v>
      </c>
      <c r="H249" s="1229" t="s">
        <v>1115</v>
      </c>
      <c r="I249" s="1181">
        <v>41850</v>
      </c>
      <c r="J249" s="502">
        <v>24722965</v>
      </c>
      <c r="K249" s="1481"/>
      <c r="L249" s="1229" t="s">
        <v>1244</v>
      </c>
      <c r="M249" s="730" t="s">
        <v>1114</v>
      </c>
      <c r="N249" s="940" t="s">
        <v>313</v>
      </c>
      <c r="O249" s="1493"/>
      <c r="P249" s="502">
        <v>24722965</v>
      </c>
      <c r="Q249" s="1481"/>
      <c r="R249" s="1493"/>
      <c r="S249" s="1481"/>
      <c r="T249" s="1514"/>
      <c r="U249" s="581"/>
      <c r="V249" s="581"/>
      <c r="W249" s="581"/>
      <c r="X249" s="581"/>
      <c r="Y249" s="1230"/>
      <c r="Z249" s="1544"/>
      <c r="AA249" s="1315"/>
      <c r="AB249" s="1315"/>
      <c r="AC249" s="196" t="s">
        <v>269</v>
      </c>
      <c r="AD249" s="1425"/>
      <c r="AE249" s="731">
        <v>12361482.5</v>
      </c>
      <c r="AF249" s="506">
        <v>42002</v>
      </c>
      <c r="AG249" s="507" t="s">
        <v>1176</v>
      </c>
      <c r="AH249" s="502"/>
      <c r="AI249" s="508"/>
      <c r="AJ249" s="508"/>
      <c r="AK249" s="502"/>
      <c r="AL249" s="508"/>
      <c r="AM249" s="508"/>
      <c r="AN249" s="508"/>
      <c r="AO249" s="508"/>
      <c r="AP249" s="508"/>
      <c r="AQ249" s="508"/>
      <c r="AR249" s="508"/>
      <c r="AS249" s="508"/>
      <c r="AT249" s="508"/>
      <c r="AU249" s="508"/>
      <c r="AV249" s="508"/>
      <c r="AW249" s="502"/>
      <c r="AX249" s="508"/>
      <c r="AY249" s="508"/>
      <c r="AZ249" s="502"/>
      <c r="BA249" s="508"/>
    </row>
    <row r="250" spans="1:53" s="509" customFormat="1" ht="12" customHeight="1" x14ac:dyDescent="0.25">
      <c r="A250" s="1425"/>
      <c r="B250" s="1481"/>
      <c r="C250" s="1422"/>
      <c r="D250" s="1425"/>
      <c r="E250" s="1425"/>
      <c r="F250" s="1481"/>
      <c r="G250" s="730" t="s">
        <v>1116</v>
      </c>
      <c r="H250" s="1229" t="s">
        <v>1117</v>
      </c>
      <c r="I250" s="1181">
        <v>41822</v>
      </c>
      <c r="J250" s="502">
        <v>29030612</v>
      </c>
      <c r="K250" s="1481"/>
      <c r="L250" s="1229" t="s">
        <v>1245</v>
      </c>
      <c r="M250" s="730" t="s">
        <v>1116</v>
      </c>
      <c r="N250" s="940" t="s">
        <v>367</v>
      </c>
      <c r="O250" s="1493"/>
      <c r="P250" s="502">
        <v>29030611.48</v>
      </c>
      <c r="Q250" s="1481"/>
      <c r="R250" s="1493"/>
      <c r="S250" s="1481"/>
      <c r="T250" s="1514"/>
      <c r="U250" s="581"/>
      <c r="V250" s="581"/>
      <c r="W250" s="581"/>
      <c r="X250" s="581"/>
      <c r="Y250" s="1230"/>
      <c r="Z250" s="1544"/>
      <c r="AA250" s="1315"/>
      <c r="AB250" s="1315"/>
      <c r="AC250" s="196" t="s">
        <v>1121</v>
      </c>
      <c r="AD250" s="1425"/>
      <c r="AE250" s="731">
        <v>14515305.74</v>
      </c>
      <c r="AF250" s="1482">
        <v>42002</v>
      </c>
      <c r="AG250" s="1495" t="s">
        <v>1178</v>
      </c>
      <c r="AH250" s="502"/>
      <c r="AI250" s="508"/>
      <c r="AJ250" s="508"/>
      <c r="AK250" s="502"/>
      <c r="AL250" s="508"/>
      <c r="AM250" s="508"/>
      <c r="AN250" s="508"/>
      <c r="AO250" s="508"/>
      <c r="AP250" s="508"/>
      <c r="AQ250" s="508"/>
      <c r="AR250" s="508"/>
      <c r="AS250" s="508"/>
      <c r="AT250" s="508"/>
      <c r="AU250" s="508"/>
      <c r="AV250" s="508"/>
      <c r="AW250" s="502"/>
      <c r="AX250" s="508"/>
      <c r="AY250" s="508"/>
      <c r="AZ250" s="502"/>
      <c r="BA250" s="508"/>
    </row>
    <row r="251" spans="1:53" s="509" customFormat="1" ht="48.75" hidden="1" customHeight="1" x14ac:dyDescent="0.25">
      <c r="A251" s="1426"/>
      <c r="B251" s="1473"/>
      <c r="C251" s="1423"/>
      <c r="D251" s="1426"/>
      <c r="E251" s="1426"/>
      <c r="F251" s="1473"/>
      <c r="G251" s="730" t="s">
        <v>1118</v>
      </c>
      <c r="H251" s="1229" t="s">
        <v>1119</v>
      </c>
      <c r="I251" s="1181">
        <v>41822</v>
      </c>
      <c r="J251" s="502">
        <v>19072610</v>
      </c>
      <c r="K251" s="1473"/>
      <c r="L251" s="1229" t="s">
        <v>1243</v>
      </c>
      <c r="M251" s="730" t="s">
        <v>1118</v>
      </c>
      <c r="N251" s="940" t="s">
        <v>367</v>
      </c>
      <c r="O251" s="1483"/>
      <c r="P251" s="502">
        <v>19072610</v>
      </c>
      <c r="Q251" s="1473"/>
      <c r="R251" s="1483"/>
      <c r="S251" s="1473"/>
      <c r="T251" s="1499"/>
      <c r="U251" s="581"/>
      <c r="V251" s="581"/>
      <c r="W251" s="581"/>
      <c r="X251" s="581"/>
      <c r="Y251" s="1043"/>
      <c r="Z251" s="1326"/>
      <c r="AA251" s="1315"/>
      <c r="AB251" s="1315"/>
      <c r="AC251" s="196" t="s">
        <v>1121</v>
      </c>
      <c r="AD251" s="1426"/>
      <c r="AE251" s="731">
        <v>9536305</v>
      </c>
      <c r="AF251" s="1531"/>
      <c r="AG251" s="1473"/>
      <c r="AH251" s="502"/>
      <c r="AI251" s="508"/>
      <c r="AJ251" s="508"/>
      <c r="AK251" s="502"/>
      <c r="AL251" s="508"/>
      <c r="AM251" s="508"/>
      <c r="AN251" s="508"/>
      <c r="AO251" s="508"/>
      <c r="AP251" s="508"/>
      <c r="AQ251" s="508"/>
      <c r="AR251" s="508"/>
      <c r="AS251" s="508"/>
      <c r="AT251" s="508"/>
      <c r="AU251" s="508"/>
      <c r="AV251" s="508"/>
      <c r="AW251" s="502"/>
      <c r="AX251" s="508"/>
      <c r="AY251" s="508"/>
      <c r="AZ251" s="502"/>
      <c r="BA251" s="508"/>
    </row>
    <row r="252" spans="1:53" s="509" customFormat="1" ht="3" customHeight="1" x14ac:dyDescent="0.25">
      <c r="A252" s="1194"/>
      <c r="B252" s="1194"/>
      <c r="C252" s="1194"/>
      <c r="D252" s="1194"/>
      <c r="E252" s="1194"/>
      <c r="F252" s="1194"/>
      <c r="G252" s="1130"/>
      <c r="H252" s="1196"/>
      <c r="I252" s="1196"/>
      <c r="J252" s="769"/>
      <c r="K252" s="1196"/>
      <c r="L252" s="1196"/>
      <c r="M252" s="764"/>
      <c r="N252" s="965"/>
      <c r="O252" s="1194"/>
      <c r="P252" s="769"/>
      <c r="Q252" s="1194"/>
      <c r="R252" s="1196"/>
      <c r="S252" s="1196"/>
      <c r="T252" s="769"/>
      <c r="U252" s="1131"/>
      <c r="V252" s="1131"/>
      <c r="W252" s="1131"/>
      <c r="X252" s="1131"/>
      <c r="Y252" s="1198"/>
      <c r="Z252" s="1198"/>
      <c r="AA252" s="1315"/>
      <c r="AB252" s="1315"/>
      <c r="AC252" s="1130"/>
      <c r="AD252" s="1130"/>
      <c r="AE252" s="1130"/>
      <c r="AF252" s="1130"/>
      <c r="AG252" s="1130"/>
      <c r="AH252" s="769"/>
      <c r="AI252" s="1130"/>
      <c r="AJ252" s="1130"/>
      <c r="AK252" s="769"/>
      <c r="AL252" s="1130"/>
      <c r="AM252" s="1130"/>
      <c r="AN252" s="1130"/>
      <c r="AO252" s="1130"/>
      <c r="AP252" s="1130"/>
      <c r="AQ252" s="1130"/>
      <c r="AR252" s="1130"/>
      <c r="AS252" s="1130"/>
      <c r="AT252" s="1130"/>
      <c r="AU252" s="1130"/>
      <c r="AV252" s="1130"/>
      <c r="AW252" s="769"/>
      <c r="AX252" s="1130"/>
      <c r="AY252" s="1130"/>
      <c r="AZ252" s="769"/>
      <c r="BA252" s="1130"/>
    </row>
    <row r="253" spans="1:53" s="509" customFormat="1" ht="20.25" customHeight="1" x14ac:dyDescent="0.25">
      <c r="A253" s="1424" t="s">
        <v>1380</v>
      </c>
      <c r="B253" s="1472" t="s">
        <v>929</v>
      </c>
      <c r="C253" s="1421" t="s">
        <v>930</v>
      </c>
      <c r="D253" s="1421" t="s">
        <v>931</v>
      </c>
      <c r="E253" s="1532" t="s">
        <v>48</v>
      </c>
      <c r="F253" s="1472" t="s">
        <v>49</v>
      </c>
      <c r="G253" s="730" t="s">
        <v>932</v>
      </c>
      <c r="H253" s="1495" t="s">
        <v>935</v>
      </c>
      <c r="I253" s="1482">
        <v>41891</v>
      </c>
      <c r="J253" s="502">
        <v>10758179</v>
      </c>
      <c r="K253" s="1482">
        <v>41990</v>
      </c>
      <c r="L253" s="1495" t="s">
        <v>936</v>
      </c>
      <c r="M253" s="730" t="s">
        <v>932</v>
      </c>
      <c r="N253" s="940" t="s">
        <v>937</v>
      </c>
      <c r="O253" s="1482">
        <v>41990</v>
      </c>
      <c r="P253" s="502">
        <v>10758179</v>
      </c>
      <c r="Q253" s="1482">
        <v>41990</v>
      </c>
      <c r="R253" s="1482">
        <v>41991</v>
      </c>
      <c r="S253" s="1472">
        <v>3</v>
      </c>
      <c r="T253" s="502">
        <v>10758179</v>
      </c>
      <c r="U253" s="581"/>
      <c r="V253" s="581"/>
      <c r="W253" s="581"/>
      <c r="X253" s="581"/>
      <c r="Y253" s="1041"/>
      <c r="Z253" s="1478" t="s">
        <v>1520</v>
      </c>
      <c r="AA253" s="1315"/>
      <c r="AB253" s="1315"/>
      <c r="AC253" s="196" t="s">
        <v>939</v>
      </c>
      <c r="AD253" s="1424" t="s">
        <v>181</v>
      </c>
      <c r="AE253" s="508"/>
      <c r="AF253" s="508"/>
      <c r="AG253" s="508"/>
      <c r="AH253" s="502"/>
      <c r="AI253" s="508"/>
      <c r="AJ253" s="508"/>
      <c r="AK253" s="502"/>
      <c r="AL253" s="508"/>
      <c r="AM253" s="508"/>
      <c r="AN253" s="508"/>
      <c r="AO253" s="508"/>
      <c r="AP253" s="508"/>
      <c r="AQ253" s="508"/>
      <c r="AR253" s="508"/>
      <c r="AS253" s="508"/>
      <c r="AT253" s="508"/>
      <c r="AU253" s="508"/>
      <c r="AV253" s="508"/>
      <c r="AW253" s="502"/>
      <c r="AX253" s="508"/>
      <c r="AY253" s="508"/>
      <c r="AZ253" s="502"/>
      <c r="BA253" s="508"/>
    </row>
    <row r="254" spans="1:53" s="509" customFormat="1" ht="27" customHeight="1" x14ac:dyDescent="0.25">
      <c r="A254" s="1425"/>
      <c r="B254" s="1481"/>
      <c r="C254" s="1422"/>
      <c r="D254" s="1422"/>
      <c r="E254" s="1533"/>
      <c r="F254" s="1481"/>
      <c r="G254" s="730" t="s">
        <v>933</v>
      </c>
      <c r="H254" s="1481"/>
      <c r="I254" s="1481"/>
      <c r="J254" s="502">
        <v>15000000</v>
      </c>
      <c r="K254" s="1481"/>
      <c r="L254" s="1481"/>
      <c r="M254" s="730" t="s">
        <v>933</v>
      </c>
      <c r="N254" s="940" t="s">
        <v>367</v>
      </c>
      <c r="O254" s="1481"/>
      <c r="P254" s="502">
        <v>15000000</v>
      </c>
      <c r="Q254" s="1481"/>
      <c r="R254" s="1481"/>
      <c r="S254" s="1481"/>
      <c r="T254" s="502">
        <v>15000000</v>
      </c>
      <c r="U254" s="581"/>
      <c r="V254" s="581"/>
      <c r="W254" s="581"/>
      <c r="X254" s="581"/>
      <c r="Y254" s="1230"/>
      <c r="Z254" s="1544"/>
      <c r="AA254" s="1315"/>
      <c r="AB254" s="1315"/>
      <c r="AC254" s="196" t="s">
        <v>855</v>
      </c>
      <c r="AD254" s="1425"/>
      <c r="AE254" s="508"/>
      <c r="AF254" s="508"/>
      <c r="AG254" s="508"/>
      <c r="AH254" s="502">
        <v>14384921</v>
      </c>
      <c r="AI254" s="623"/>
      <c r="AJ254" s="623"/>
      <c r="AK254" s="502"/>
      <c r="AL254" s="508"/>
      <c r="AM254" s="508"/>
      <c r="AN254" s="508"/>
      <c r="AO254" s="508"/>
      <c r="AP254" s="508"/>
      <c r="AQ254" s="508"/>
      <c r="AR254" s="508"/>
      <c r="AS254" s="508"/>
      <c r="AT254" s="508"/>
      <c r="AU254" s="508"/>
      <c r="AV254" s="508"/>
      <c r="AW254" s="502"/>
      <c r="AX254" s="508"/>
      <c r="AY254" s="508"/>
      <c r="AZ254" s="502"/>
      <c r="BA254" s="508"/>
    </row>
    <row r="255" spans="1:53" s="509" customFormat="1" ht="39" x14ac:dyDescent="0.25">
      <c r="A255" s="1425"/>
      <c r="B255" s="1481"/>
      <c r="C255" s="1422"/>
      <c r="D255" s="1422"/>
      <c r="E255" s="1533"/>
      <c r="F255" s="1481"/>
      <c r="G255" s="730" t="s">
        <v>50</v>
      </c>
      <c r="H255" s="1481"/>
      <c r="I255" s="1481"/>
      <c r="J255" s="502">
        <v>42456992</v>
      </c>
      <c r="K255" s="1481"/>
      <c r="L255" s="1481"/>
      <c r="M255" s="730" t="s">
        <v>50</v>
      </c>
      <c r="N255" s="940" t="s">
        <v>52</v>
      </c>
      <c r="O255" s="1481"/>
      <c r="P255" s="502">
        <v>42456992</v>
      </c>
      <c r="Q255" s="1481"/>
      <c r="R255" s="1481"/>
      <c r="S255" s="1481"/>
      <c r="T255" s="502">
        <v>42456992</v>
      </c>
      <c r="U255" s="581"/>
      <c r="V255" s="581"/>
      <c r="W255" s="581"/>
      <c r="X255" s="581"/>
      <c r="Y255" s="1230"/>
      <c r="Z255" s="1544"/>
      <c r="AA255" s="1315"/>
      <c r="AB255" s="1315"/>
      <c r="AC255" s="196" t="s">
        <v>940</v>
      </c>
      <c r="AD255" s="1425"/>
      <c r="AE255" s="508"/>
      <c r="AF255" s="508"/>
      <c r="AG255" s="508"/>
      <c r="AH255" s="502">
        <v>42456992</v>
      </c>
      <c r="AI255" s="623"/>
      <c r="AJ255" s="623"/>
      <c r="AK255" s="502"/>
      <c r="AL255" s="508"/>
      <c r="AM255" s="508"/>
      <c r="AN255" s="508"/>
      <c r="AO255" s="508"/>
      <c r="AP255" s="508"/>
      <c r="AQ255" s="508"/>
      <c r="AR255" s="508"/>
      <c r="AS255" s="508"/>
      <c r="AT255" s="508"/>
      <c r="AU255" s="508"/>
      <c r="AV255" s="508"/>
      <c r="AW255" s="502"/>
      <c r="AX255" s="508"/>
      <c r="AY255" s="508"/>
      <c r="AZ255" s="502"/>
      <c r="BA255" s="508"/>
    </row>
    <row r="256" spans="1:53" s="509" customFormat="1" ht="6" customHeight="1" x14ac:dyDescent="0.25">
      <c r="A256" s="1426"/>
      <c r="B256" s="1473"/>
      <c r="C256" s="1423"/>
      <c r="D256" s="1423"/>
      <c r="E256" s="1534"/>
      <c r="F256" s="1473"/>
      <c r="G256" s="730" t="s">
        <v>934</v>
      </c>
      <c r="H256" s="1473"/>
      <c r="I256" s="1473"/>
      <c r="J256" s="502">
        <v>3594664</v>
      </c>
      <c r="K256" s="1473"/>
      <c r="L256" s="1473"/>
      <c r="M256" s="730" t="s">
        <v>934</v>
      </c>
      <c r="N256" s="940" t="s">
        <v>938</v>
      </c>
      <c r="O256" s="1473"/>
      <c r="P256" s="502">
        <v>3552271</v>
      </c>
      <c r="Q256" s="1473"/>
      <c r="R256" s="1473"/>
      <c r="S256" s="1473"/>
      <c r="T256" s="502">
        <v>3552271</v>
      </c>
      <c r="U256" s="581"/>
      <c r="V256" s="581"/>
      <c r="W256" s="581"/>
      <c r="X256" s="581"/>
      <c r="Y256" s="1043"/>
      <c r="Z256" s="1479"/>
      <c r="AA256" s="1315"/>
      <c r="AB256" s="1315"/>
      <c r="AC256" s="196" t="s">
        <v>941</v>
      </c>
      <c r="AD256" s="1426"/>
      <c r="AE256" s="508"/>
      <c r="AF256" s="508"/>
      <c r="AG256" s="508"/>
      <c r="AH256" s="502"/>
      <c r="AI256" s="508"/>
      <c r="AJ256" s="508"/>
      <c r="AK256" s="502"/>
      <c r="AL256" s="508"/>
      <c r="AM256" s="508"/>
      <c r="AN256" s="508"/>
      <c r="AO256" s="508"/>
      <c r="AP256" s="508"/>
      <c r="AQ256" s="508"/>
      <c r="AR256" s="508"/>
      <c r="AS256" s="508"/>
      <c r="AT256" s="508"/>
      <c r="AU256" s="508"/>
      <c r="AV256" s="508"/>
      <c r="AW256" s="502"/>
      <c r="AX256" s="508"/>
      <c r="AY256" s="508"/>
      <c r="AZ256" s="502"/>
      <c r="BA256" s="508"/>
    </row>
    <row r="257" spans="1:53" s="509" customFormat="1" ht="5.25" customHeight="1" x14ac:dyDescent="0.25">
      <c r="A257" s="440"/>
      <c r="B257" s="884"/>
      <c r="C257" s="440"/>
      <c r="D257" s="1021"/>
      <c r="E257" s="440"/>
      <c r="F257" s="884"/>
      <c r="G257" s="884"/>
      <c r="H257" s="885"/>
      <c r="I257" s="885"/>
      <c r="J257" s="886"/>
      <c r="K257" s="885"/>
      <c r="L257" s="885"/>
      <c r="M257" s="885"/>
      <c r="N257" s="1028"/>
      <c r="O257" s="884"/>
      <c r="P257" s="886"/>
      <c r="Q257" s="884"/>
      <c r="R257" s="885"/>
      <c r="S257" s="885"/>
      <c r="T257" s="886"/>
      <c r="U257" s="1132"/>
      <c r="V257" s="1132"/>
      <c r="W257" s="1132"/>
      <c r="X257" s="1132"/>
      <c r="Y257" s="1031"/>
      <c r="Z257" s="1031"/>
      <c r="AA257" s="1315"/>
      <c r="AB257" s="1315"/>
      <c r="AC257" s="884"/>
      <c r="AD257" s="884"/>
      <c r="AE257" s="884"/>
      <c r="AF257" s="884"/>
      <c r="AG257" s="884"/>
      <c r="AH257" s="886"/>
      <c r="AI257" s="884"/>
      <c r="AJ257" s="884"/>
      <c r="AK257" s="886"/>
      <c r="AL257" s="884"/>
      <c r="AM257" s="884"/>
      <c r="AN257" s="884"/>
      <c r="AO257" s="884"/>
      <c r="AP257" s="884"/>
      <c r="AQ257" s="884"/>
      <c r="AR257" s="884"/>
      <c r="AS257" s="884"/>
      <c r="AT257" s="884"/>
      <c r="AU257" s="884"/>
      <c r="AV257" s="884"/>
      <c r="AW257" s="886"/>
      <c r="AX257" s="884"/>
      <c r="AY257" s="884"/>
      <c r="AZ257" s="886"/>
      <c r="BA257" s="884"/>
    </row>
    <row r="258" spans="1:53" s="509" customFormat="1" ht="76.5" customHeight="1" x14ac:dyDescent="0.25">
      <c r="A258" s="196" t="s">
        <v>1381</v>
      </c>
      <c r="B258" s="508" t="s">
        <v>755</v>
      </c>
      <c r="C258" s="196" t="s">
        <v>757</v>
      </c>
      <c r="D258" s="196" t="s">
        <v>756</v>
      </c>
      <c r="E258" s="196" t="s">
        <v>758</v>
      </c>
      <c r="F258" s="508" t="s">
        <v>728</v>
      </c>
      <c r="G258" s="730" t="s">
        <v>759</v>
      </c>
      <c r="H258" s="507" t="s">
        <v>760</v>
      </c>
      <c r="I258" s="506">
        <v>41919</v>
      </c>
      <c r="J258" s="502">
        <v>414684978</v>
      </c>
      <c r="K258" s="506">
        <v>41990</v>
      </c>
      <c r="L258" s="507" t="s">
        <v>987</v>
      </c>
      <c r="M258" s="730" t="s">
        <v>759</v>
      </c>
      <c r="N258" s="940" t="s">
        <v>113</v>
      </c>
      <c r="O258" s="558">
        <v>41990</v>
      </c>
      <c r="P258" s="502">
        <v>414619212</v>
      </c>
      <c r="Q258" s="558">
        <v>41997</v>
      </c>
      <c r="R258" s="506">
        <v>41997</v>
      </c>
      <c r="S258" s="464">
        <v>3</v>
      </c>
      <c r="T258" s="502">
        <v>414619212</v>
      </c>
      <c r="U258" s="581"/>
      <c r="V258" s="581"/>
      <c r="W258" s="581"/>
      <c r="X258" s="581"/>
      <c r="Y258" s="582"/>
      <c r="Z258" s="1329" t="s">
        <v>1521</v>
      </c>
      <c r="AA258" s="1315"/>
      <c r="AB258" s="1315"/>
      <c r="AC258" s="196" t="s">
        <v>114</v>
      </c>
      <c r="AD258" s="196" t="s">
        <v>1049</v>
      </c>
      <c r="AE258" s="508"/>
      <c r="AF258" s="508"/>
      <c r="AG258" s="508"/>
      <c r="AH258" s="502">
        <v>207309606</v>
      </c>
      <c r="AI258" s="623"/>
      <c r="AJ258" s="623"/>
      <c r="AK258" s="502"/>
      <c r="AL258" s="508"/>
      <c r="AM258" s="508"/>
      <c r="AN258" s="508"/>
      <c r="AO258" s="508"/>
      <c r="AP258" s="508"/>
      <c r="AQ258" s="508"/>
      <c r="AR258" s="508"/>
      <c r="AS258" s="508"/>
      <c r="AT258" s="508"/>
      <c r="AU258" s="508"/>
      <c r="AV258" s="508"/>
      <c r="AW258" s="502"/>
      <c r="AX258" s="508"/>
      <c r="AY258" s="508"/>
      <c r="AZ258" s="502"/>
      <c r="BA258" s="508"/>
    </row>
    <row r="259" spans="1:53" s="509" customFormat="1" ht="3" customHeight="1" x14ac:dyDescent="0.25">
      <c r="A259" s="441"/>
      <c r="B259" s="1130"/>
      <c r="C259" s="441"/>
      <c r="D259" s="1100"/>
      <c r="E259" s="441"/>
      <c r="F259" s="1130"/>
      <c r="G259" s="1130"/>
      <c r="H259" s="764"/>
      <c r="I259" s="764"/>
      <c r="J259" s="769"/>
      <c r="K259" s="764"/>
      <c r="L259" s="764"/>
      <c r="M259" s="764"/>
      <c r="N259" s="965"/>
      <c r="O259" s="1130"/>
      <c r="P259" s="769"/>
      <c r="Q259" s="1130"/>
      <c r="R259" s="764"/>
      <c r="S259" s="764"/>
      <c r="T259" s="769"/>
      <c r="U259" s="1131"/>
      <c r="V259" s="1131"/>
      <c r="W259" s="1131"/>
      <c r="X259" s="1131"/>
      <c r="Y259" s="912"/>
      <c r="Z259" s="912"/>
      <c r="AA259" s="1315"/>
      <c r="AB259" s="1315"/>
      <c r="AC259" s="1130"/>
      <c r="AD259" s="1130"/>
      <c r="AE259" s="1130"/>
      <c r="AF259" s="1130"/>
      <c r="AG259" s="1130"/>
      <c r="AH259" s="769"/>
      <c r="AI259" s="1130"/>
      <c r="AJ259" s="1130"/>
      <c r="AK259" s="769"/>
      <c r="AL259" s="1130"/>
      <c r="AM259" s="1130"/>
      <c r="AN259" s="1130"/>
      <c r="AO259" s="1130"/>
      <c r="AP259" s="1130"/>
      <c r="AQ259" s="1130"/>
      <c r="AR259" s="1130"/>
      <c r="AS259" s="1130"/>
      <c r="AT259" s="1130"/>
      <c r="AU259" s="1130"/>
      <c r="AV259" s="1130"/>
      <c r="AW259" s="769"/>
      <c r="AX259" s="1130"/>
      <c r="AY259" s="1130"/>
      <c r="AZ259" s="769"/>
      <c r="BA259" s="1130"/>
    </row>
    <row r="260" spans="1:53" s="509" customFormat="1" ht="67.5" customHeight="1" x14ac:dyDescent="0.25">
      <c r="A260" s="196" t="s">
        <v>1382</v>
      </c>
      <c r="B260" s="508" t="s">
        <v>575</v>
      </c>
      <c r="C260" s="196" t="s">
        <v>576</v>
      </c>
      <c r="D260" s="196" t="s">
        <v>577</v>
      </c>
      <c r="E260" s="196" t="s">
        <v>754</v>
      </c>
      <c r="F260" s="508" t="s">
        <v>571</v>
      </c>
      <c r="G260" s="730" t="s">
        <v>578</v>
      </c>
      <c r="H260" s="507" t="s">
        <v>579</v>
      </c>
      <c r="I260" s="506">
        <v>41919</v>
      </c>
      <c r="J260" s="502">
        <v>503428665</v>
      </c>
      <c r="K260" s="506">
        <v>41990</v>
      </c>
      <c r="L260" s="507" t="s">
        <v>988</v>
      </c>
      <c r="M260" s="730" t="s">
        <v>578</v>
      </c>
      <c r="N260" s="940" t="s">
        <v>113</v>
      </c>
      <c r="O260" s="558">
        <v>41990</v>
      </c>
      <c r="P260" s="502">
        <v>503428665</v>
      </c>
      <c r="Q260" s="558">
        <v>41991</v>
      </c>
      <c r="R260" s="506">
        <v>41996</v>
      </c>
      <c r="S260" s="464">
        <v>3</v>
      </c>
      <c r="T260" s="508">
        <v>503428665</v>
      </c>
      <c r="U260" s="581"/>
      <c r="V260" s="581"/>
      <c r="W260" s="581"/>
      <c r="X260" s="581"/>
      <c r="Y260" s="582"/>
      <c r="Z260" s="1329" t="s">
        <v>1521</v>
      </c>
      <c r="AA260" s="1315"/>
      <c r="AB260" s="1315"/>
      <c r="AC260" s="196" t="s">
        <v>467</v>
      </c>
      <c r="AD260" s="196" t="s">
        <v>1049</v>
      </c>
      <c r="AE260" s="508"/>
      <c r="AF260" s="508"/>
      <c r="AG260" s="508"/>
      <c r="AH260" s="502">
        <v>251714332.5</v>
      </c>
      <c r="AI260" s="623"/>
      <c r="AJ260" s="623"/>
      <c r="AK260" s="502"/>
      <c r="AL260" s="508"/>
      <c r="AM260" s="508"/>
      <c r="AN260" s="508"/>
      <c r="AO260" s="508"/>
      <c r="AP260" s="508"/>
      <c r="AQ260" s="508"/>
      <c r="AR260" s="508"/>
      <c r="AS260" s="508"/>
      <c r="AT260" s="508"/>
      <c r="AU260" s="508"/>
      <c r="AV260" s="508"/>
      <c r="AW260" s="502"/>
      <c r="AX260" s="508"/>
      <c r="AY260" s="508"/>
      <c r="AZ260" s="502"/>
      <c r="BA260" s="508"/>
    </row>
    <row r="261" spans="1:53" s="509" customFormat="1" ht="3.75" customHeight="1" x14ac:dyDescent="0.25">
      <c r="A261" s="440"/>
      <c r="B261" s="884"/>
      <c r="C261" s="440"/>
      <c r="D261" s="1021"/>
      <c r="E261" s="440"/>
      <c r="F261" s="884"/>
      <c r="G261" s="884"/>
      <c r="H261" s="885"/>
      <c r="I261" s="885"/>
      <c r="J261" s="886"/>
      <c r="K261" s="885"/>
      <c r="L261" s="885"/>
      <c r="M261" s="885"/>
      <c r="N261" s="1028"/>
      <c r="O261" s="884"/>
      <c r="P261" s="886"/>
      <c r="Q261" s="884"/>
      <c r="R261" s="885"/>
      <c r="S261" s="885"/>
      <c r="T261" s="886"/>
      <c r="U261" s="1132"/>
      <c r="V261" s="1132"/>
      <c r="W261" s="1132"/>
      <c r="X261" s="1132"/>
      <c r="Y261" s="1031"/>
      <c r="Z261" s="1031"/>
      <c r="AA261" s="1315"/>
      <c r="AB261" s="1315"/>
      <c r="AC261" s="884"/>
      <c r="AD261" s="884"/>
      <c r="AE261" s="884"/>
      <c r="AF261" s="884"/>
      <c r="AG261" s="884"/>
      <c r="AH261" s="886"/>
      <c r="AI261" s="884"/>
      <c r="AJ261" s="884"/>
      <c r="AK261" s="886"/>
      <c r="AL261" s="884"/>
      <c r="AM261" s="884"/>
      <c r="AN261" s="884"/>
      <c r="AO261" s="884"/>
      <c r="AP261" s="884"/>
      <c r="AQ261" s="884"/>
      <c r="AR261" s="884"/>
      <c r="AS261" s="884"/>
      <c r="AT261" s="884"/>
      <c r="AU261" s="884"/>
      <c r="AV261" s="884"/>
      <c r="AW261" s="886"/>
      <c r="AX261" s="884"/>
      <c r="AY261" s="884"/>
      <c r="AZ261" s="886"/>
      <c r="BA261" s="884"/>
    </row>
    <row r="262" spans="1:53" s="509" customFormat="1" ht="48.75" x14ac:dyDescent="0.25">
      <c r="A262" s="196" t="s">
        <v>1383</v>
      </c>
      <c r="B262" s="508" t="s">
        <v>1029</v>
      </c>
      <c r="C262" s="196" t="s">
        <v>1179</v>
      </c>
      <c r="D262" s="421" t="s">
        <v>1030</v>
      </c>
      <c r="E262" s="196" t="s">
        <v>673</v>
      </c>
      <c r="F262" s="508" t="s">
        <v>102</v>
      </c>
      <c r="G262" s="730" t="s">
        <v>566</v>
      </c>
      <c r="H262" s="507" t="s">
        <v>1031</v>
      </c>
      <c r="I262" s="506">
        <v>41969</v>
      </c>
      <c r="J262" s="502">
        <v>17200000</v>
      </c>
      <c r="K262" s="506">
        <v>41991</v>
      </c>
      <c r="L262" s="507" t="s">
        <v>1032</v>
      </c>
      <c r="M262" s="730" t="s">
        <v>566</v>
      </c>
      <c r="N262" s="940" t="s">
        <v>313</v>
      </c>
      <c r="O262" s="558">
        <v>41991</v>
      </c>
      <c r="P262" s="502">
        <v>17185572</v>
      </c>
      <c r="Q262" s="558">
        <v>42002</v>
      </c>
      <c r="R262" s="506">
        <v>42002</v>
      </c>
      <c r="S262" s="421" t="s">
        <v>863</v>
      </c>
      <c r="T262" s="502">
        <v>17185572</v>
      </c>
      <c r="U262" s="581"/>
      <c r="V262" s="581"/>
      <c r="W262" s="581"/>
      <c r="X262" s="581"/>
      <c r="Y262" s="582"/>
      <c r="Z262" s="1329" t="s">
        <v>1520</v>
      </c>
      <c r="AA262" s="1315"/>
      <c r="AB262" s="1315"/>
      <c r="AC262" s="196" t="s">
        <v>269</v>
      </c>
      <c r="AD262" s="196" t="s">
        <v>30</v>
      </c>
      <c r="AE262" s="508"/>
      <c r="AF262" s="508"/>
      <c r="AG262" s="508"/>
      <c r="AH262" s="502"/>
      <c r="AI262" s="508"/>
      <c r="AJ262" s="508"/>
      <c r="AK262" s="502"/>
      <c r="AL262" s="508"/>
      <c r="AM262" s="508"/>
      <c r="AN262" s="508"/>
      <c r="AO262" s="508"/>
      <c r="AP262" s="508"/>
      <c r="AQ262" s="508"/>
      <c r="AR262" s="508"/>
      <c r="AS262" s="508"/>
      <c r="AT262" s="508"/>
      <c r="AU262" s="508"/>
      <c r="AV262" s="508"/>
      <c r="AW262" s="502"/>
      <c r="AX262" s="508"/>
      <c r="AY262" s="508"/>
      <c r="AZ262" s="502"/>
      <c r="BA262" s="508"/>
    </row>
    <row r="263" spans="1:53" s="509" customFormat="1" ht="3.75" customHeight="1" x14ac:dyDescent="0.25">
      <c r="A263" s="444"/>
      <c r="B263" s="1231"/>
      <c r="C263" s="444"/>
      <c r="D263" s="1082"/>
      <c r="E263" s="444"/>
      <c r="F263" s="1231"/>
      <c r="G263" s="1231"/>
      <c r="H263" s="1003"/>
      <c r="I263" s="1003"/>
      <c r="J263" s="1232"/>
      <c r="K263" s="1003"/>
      <c r="L263" s="1003"/>
      <c r="M263" s="1003"/>
      <c r="N263" s="1004"/>
      <c r="O263" s="1231"/>
      <c r="P263" s="1232"/>
      <c r="Q263" s="1231"/>
      <c r="R263" s="1003"/>
      <c r="S263" s="1003"/>
      <c r="T263" s="1232"/>
      <c r="U263" s="1233"/>
      <c r="V263" s="1233"/>
      <c r="W263" s="1233"/>
      <c r="X263" s="1233"/>
      <c r="Y263" s="1007"/>
      <c r="Z263" s="1007"/>
      <c r="AA263" s="1315"/>
      <c r="AB263" s="1315"/>
      <c r="AC263" s="1231"/>
      <c r="AD263" s="1231"/>
      <c r="AE263" s="1231"/>
      <c r="AF263" s="1231"/>
      <c r="AG263" s="1231"/>
      <c r="AH263" s="1232"/>
      <c r="AI263" s="1231"/>
      <c r="AJ263" s="1231"/>
      <c r="AK263" s="1232"/>
      <c r="AL263" s="1231"/>
      <c r="AM263" s="1231"/>
      <c r="AN263" s="1231"/>
      <c r="AO263" s="1231"/>
      <c r="AP263" s="1231"/>
      <c r="AQ263" s="1231"/>
      <c r="AR263" s="1231"/>
      <c r="AS263" s="1231"/>
      <c r="AT263" s="1231"/>
      <c r="AU263" s="1231"/>
      <c r="AV263" s="1231"/>
      <c r="AW263" s="1232"/>
      <c r="AX263" s="1231"/>
      <c r="AY263" s="1231"/>
      <c r="AZ263" s="1232"/>
      <c r="BA263" s="1231"/>
    </row>
    <row r="264" spans="1:53" s="509" customFormat="1" ht="48.75" x14ac:dyDescent="0.25">
      <c r="A264" s="196" t="s">
        <v>1384</v>
      </c>
      <c r="B264" s="508" t="s">
        <v>769</v>
      </c>
      <c r="C264" s="196" t="s">
        <v>770</v>
      </c>
      <c r="D264" s="196" t="s">
        <v>771</v>
      </c>
      <c r="E264" s="196" t="s">
        <v>962</v>
      </c>
      <c r="F264" s="508" t="s">
        <v>963</v>
      </c>
      <c r="G264" s="730" t="s">
        <v>772</v>
      </c>
      <c r="H264" s="507" t="s">
        <v>773</v>
      </c>
      <c r="I264" s="506">
        <v>41919</v>
      </c>
      <c r="J264" s="502">
        <v>175276966.30000001</v>
      </c>
      <c r="K264" s="506">
        <v>41991</v>
      </c>
      <c r="L264" s="507" t="s">
        <v>964</v>
      </c>
      <c r="M264" s="730" t="s">
        <v>772</v>
      </c>
      <c r="N264" s="940" t="s">
        <v>113</v>
      </c>
      <c r="O264" s="558">
        <v>41991</v>
      </c>
      <c r="P264" s="502">
        <v>175270726</v>
      </c>
      <c r="Q264" s="558">
        <v>41996</v>
      </c>
      <c r="R264" s="506">
        <v>41996</v>
      </c>
      <c r="S264" s="464">
        <v>3</v>
      </c>
      <c r="T264" s="502">
        <v>175270726</v>
      </c>
      <c r="U264" s="581"/>
      <c r="V264" s="581"/>
      <c r="W264" s="581"/>
      <c r="X264" s="581"/>
      <c r="Y264" s="582"/>
      <c r="Z264" s="1329" t="s">
        <v>1520</v>
      </c>
      <c r="AA264" s="1315"/>
      <c r="AB264" s="1315"/>
      <c r="AC264" s="196" t="s">
        <v>768</v>
      </c>
      <c r="AD264" s="196" t="s">
        <v>1385</v>
      </c>
      <c r="AE264" s="508"/>
      <c r="AF264" s="508"/>
      <c r="AG264" s="508"/>
      <c r="AH264" s="502">
        <v>87635383</v>
      </c>
      <c r="AI264" s="506">
        <v>42003</v>
      </c>
      <c r="AJ264" s="507" t="s">
        <v>1201</v>
      </c>
      <c r="AK264" s="502"/>
      <c r="AL264" s="508"/>
      <c r="AM264" s="508"/>
      <c r="AN264" s="508"/>
      <c r="AO264" s="508"/>
      <c r="AP264" s="508"/>
      <c r="AQ264" s="508"/>
      <c r="AR264" s="508"/>
      <c r="AS264" s="508"/>
      <c r="AT264" s="508"/>
      <c r="AU264" s="508"/>
      <c r="AV264" s="508"/>
      <c r="AW264" s="502"/>
      <c r="AX264" s="508"/>
      <c r="AY264" s="508"/>
      <c r="AZ264" s="502"/>
      <c r="BA264" s="508"/>
    </row>
    <row r="265" spans="1:53" s="509" customFormat="1" ht="5.25" customHeight="1" x14ac:dyDescent="0.25">
      <c r="A265" s="442"/>
      <c r="B265" s="1158"/>
      <c r="C265" s="442"/>
      <c r="D265" s="1009"/>
      <c r="E265" s="442"/>
      <c r="F265" s="1158"/>
      <c r="G265" s="1158"/>
      <c r="H265" s="1010"/>
      <c r="I265" s="1010"/>
      <c r="J265" s="1070"/>
      <c r="K265" s="1010"/>
      <c r="L265" s="1010"/>
      <c r="M265" s="1010"/>
      <c r="N265" s="1016"/>
      <c r="O265" s="1158"/>
      <c r="P265" s="1070"/>
      <c r="Q265" s="1158"/>
      <c r="R265" s="1010"/>
      <c r="S265" s="1010"/>
      <c r="T265" s="1070"/>
      <c r="U265" s="1160"/>
      <c r="V265" s="1160"/>
      <c r="W265" s="1160"/>
      <c r="X265" s="1160"/>
      <c r="Y265" s="1019"/>
      <c r="Z265" s="1019"/>
      <c r="AA265" s="1315"/>
      <c r="AB265" s="1315"/>
      <c r="AC265" s="1158"/>
      <c r="AD265" s="1158"/>
      <c r="AE265" s="1158"/>
      <c r="AF265" s="1158"/>
      <c r="AG265" s="1158"/>
      <c r="AH265" s="1070"/>
      <c r="AI265" s="1158"/>
      <c r="AJ265" s="1158"/>
      <c r="AK265" s="1070"/>
      <c r="AL265" s="1158"/>
      <c r="AM265" s="1158"/>
      <c r="AN265" s="1158"/>
      <c r="AO265" s="1158"/>
      <c r="AP265" s="1158"/>
      <c r="AQ265" s="1158"/>
      <c r="AR265" s="1158"/>
      <c r="AS265" s="1158"/>
      <c r="AT265" s="1158"/>
      <c r="AU265" s="1158"/>
      <c r="AV265" s="1158"/>
      <c r="AW265" s="1070"/>
      <c r="AX265" s="1158"/>
      <c r="AY265" s="1158"/>
      <c r="AZ265" s="1070"/>
      <c r="BA265" s="1158"/>
    </row>
    <row r="266" spans="1:53" s="509" customFormat="1" ht="79.5" customHeight="1" x14ac:dyDescent="0.25">
      <c r="A266" s="1424" t="s">
        <v>1386</v>
      </c>
      <c r="B266" s="508"/>
      <c r="C266" s="866" t="s">
        <v>1170</v>
      </c>
      <c r="D266" s="1424" t="s">
        <v>1206</v>
      </c>
      <c r="E266" s="1424" t="s">
        <v>1207</v>
      </c>
      <c r="F266" s="1472" t="s">
        <v>1208</v>
      </c>
      <c r="G266" s="730" t="s">
        <v>1209</v>
      </c>
      <c r="H266" s="1495" t="s">
        <v>1210</v>
      </c>
      <c r="I266" s="1482">
        <v>41919</v>
      </c>
      <c r="J266" s="502">
        <v>10408191</v>
      </c>
      <c r="K266" s="1482">
        <v>41991</v>
      </c>
      <c r="L266" s="1495" t="s">
        <v>1211</v>
      </c>
      <c r="M266" s="464" t="s">
        <v>1209</v>
      </c>
      <c r="N266" s="940" t="s">
        <v>113</v>
      </c>
      <c r="O266" s="1482">
        <v>41991</v>
      </c>
      <c r="P266" s="502">
        <v>10408191</v>
      </c>
      <c r="Q266" s="1482">
        <v>41992</v>
      </c>
      <c r="R266" s="1482">
        <v>41996</v>
      </c>
      <c r="S266" s="1472">
        <v>6</v>
      </c>
      <c r="T266" s="502">
        <v>10408191</v>
      </c>
      <c r="U266" s="581"/>
      <c r="V266" s="581"/>
      <c r="W266" s="581"/>
      <c r="X266" s="581"/>
      <c r="Y266" s="1041"/>
      <c r="Z266" s="1478" t="s">
        <v>1521</v>
      </c>
      <c r="AA266" s="1315"/>
      <c r="AB266" s="1315"/>
      <c r="AC266" s="196" t="s">
        <v>768</v>
      </c>
      <c r="AD266" s="1424" t="s">
        <v>1213</v>
      </c>
      <c r="AE266" s="731">
        <f>T266/2</f>
        <v>5204095.5</v>
      </c>
      <c r="AF266" s="623"/>
      <c r="AG266" s="623"/>
      <c r="AH266" s="502"/>
      <c r="AI266" s="508"/>
      <c r="AJ266" s="508"/>
      <c r="AK266" s="502"/>
      <c r="AL266" s="508"/>
      <c r="AM266" s="508"/>
      <c r="AN266" s="508"/>
      <c r="AO266" s="508"/>
      <c r="AP266" s="508"/>
      <c r="AQ266" s="508"/>
      <c r="AR266" s="508"/>
      <c r="AS266" s="508"/>
      <c r="AT266" s="508"/>
      <c r="AU266" s="508"/>
      <c r="AV266" s="508"/>
      <c r="AW266" s="502"/>
      <c r="AX266" s="508"/>
      <c r="AY266" s="508"/>
      <c r="AZ266" s="502"/>
      <c r="BA266" s="508"/>
    </row>
    <row r="267" spans="1:53" s="509" customFormat="1" ht="32.25" customHeight="1" x14ac:dyDescent="0.25">
      <c r="A267" s="1425"/>
      <c r="B267" s="508"/>
      <c r="C267" s="196" t="s">
        <v>1165</v>
      </c>
      <c r="D267" s="1425"/>
      <c r="E267" s="1425"/>
      <c r="F267" s="1481"/>
      <c r="G267" s="730" t="s">
        <v>766</v>
      </c>
      <c r="H267" s="1481"/>
      <c r="I267" s="1481"/>
      <c r="J267" s="502">
        <v>46810126</v>
      </c>
      <c r="K267" s="1481"/>
      <c r="L267" s="1515"/>
      <c r="M267" s="464" t="s">
        <v>766</v>
      </c>
      <c r="N267" s="940" t="s">
        <v>113</v>
      </c>
      <c r="O267" s="1481"/>
      <c r="P267" s="502">
        <v>46810126</v>
      </c>
      <c r="Q267" s="1481"/>
      <c r="R267" s="1481"/>
      <c r="S267" s="1481"/>
      <c r="T267" s="502">
        <v>46810126</v>
      </c>
      <c r="U267" s="581"/>
      <c r="V267" s="581"/>
      <c r="W267" s="581"/>
      <c r="X267" s="581"/>
      <c r="Y267" s="1230"/>
      <c r="Z267" s="1544"/>
      <c r="AA267" s="1315"/>
      <c r="AB267" s="1315"/>
      <c r="AC267" s="196" t="s">
        <v>768</v>
      </c>
      <c r="AD267" s="1425"/>
      <c r="AE267" s="731">
        <f t="shared" ref="AE267:AE271" si="1">T267/2</f>
        <v>23405063</v>
      </c>
      <c r="AF267" s="623"/>
      <c r="AG267" s="623"/>
      <c r="AH267" s="502"/>
      <c r="AI267" s="508"/>
      <c r="AJ267" s="508"/>
      <c r="AK267" s="502"/>
      <c r="AL267" s="508"/>
      <c r="AM267" s="508"/>
      <c r="AN267" s="508"/>
      <c r="AO267" s="508"/>
      <c r="AP267" s="508"/>
      <c r="AQ267" s="508"/>
      <c r="AR267" s="508"/>
      <c r="AS267" s="508"/>
      <c r="AT267" s="508"/>
      <c r="AU267" s="508"/>
      <c r="AV267" s="508"/>
      <c r="AW267" s="502"/>
      <c r="AX267" s="508"/>
      <c r="AY267" s="508"/>
      <c r="AZ267" s="502"/>
      <c r="BA267" s="508"/>
    </row>
    <row r="268" spans="1:53" s="509" customFormat="1" ht="39.75" customHeight="1" x14ac:dyDescent="0.25">
      <c r="A268" s="1425"/>
      <c r="B268" s="508"/>
      <c r="C268" s="196" t="s">
        <v>1166</v>
      </c>
      <c r="D268" s="1425"/>
      <c r="E268" s="1425"/>
      <c r="F268" s="1481"/>
      <c r="G268" s="730" t="s">
        <v>997</v>
      </c>
      <c r="H268" s="1481"/>
      <c r="I268" s="1481"/>
      <c r="J268" s="502">
        <v>31559527</v>
      </c>
      <c r="K268" s="1481"/>
      <c r="L268" s="1515"/>
      <c r="M268" s="464" t="s">
        <v>997</v>
      </c>
      <c r="N268" s="940" t="s">
        <v>1212</v>
      </c>
      <c r="O268" s="1481"/>
      <c r="P268" s="502">
        <v>31559527</v>
      </c>
      <c r="Q268" s="1481"/>
      <c r="R268" s="1481"/>
      <c r="S268" s="1481"/>
      <c r="T268" s="502">
        <v>31559527</v>
      </c>
      <c r="U268" s="581"/>
      <c r="V268" s="581"/>
      <c r="W268" s="581"/>
      <c r="X268" s="581"/>
      <c r="Y268" s="1230"/>
      <c r="Z268" s="1544"/>
      <c r="AA268" s="1315"/>
      <c r="AB268" s="1315"/>
      <c r="AC268" s="196" t="s">
        <v>768</v>
      </c>
      <c r="AD268" s="1425"/>
      <c r="AE268" s="731">
        <f t="shared" si="1"/>
        <v>15779763.5</v>
      </c>
      <c r="AF268" s="623"/>
      <c r="AG268" s="623"/>
      <c r="AH268" s="502"/>
      <c r="AI268" s="508"/>
      <c r="AJ268" s="508"/>
      <c r="AK268" s="502"/>
      <c r="AL268" s="508"/>
      <c r="AM268" s="508"/>
      <c r="AN268" s="508"/>
      <c r="AO268" s="508"/>
      <c r="AP268" s="508"/>
      <c r="AQ268" s="508"/>
      <c r="AR268" s="508"/>
      <c r="AS268" s="508"/>
      <c r="AT268" s="508"/>
      <c r="AU268" s="508"/>
      <c r="AV268" s="508"/>
      <c r="AW268" s="502"/>
      <c r="AX268" s="508"/>
      <c r="AY268" s="508"/>
      <c r="AZ268" s="502"/>
      <c r="BA268" s="508"/>
    </row>
    <row r="269" spans="1:53" s="509" customFormat="1" ht="31.5" customHeight="1" x14ac:dyDescent="0.25">
      <c r="A269" s="1425"/>
      <c r="B269" s="508"/>
      <c r="C269" s="196" t="s">
        <v>1167</v>
      </c>
      <c r="D269" s="1425"/>
      <c r="E269" s="1425"/>
      <c r="F269" s="1481"/>
      <c r="G269" s="730" t="s">
        <v>578</v>
      </c>
      <c r="H269" s="1481"/>
      <c r="I269" s="1481"/>
      <c r="J269" s="502">
        <v>35240007</v>
      </c>
      <c r="K269" s="1481"/>
      <c r="L269" s="1515"/>
      <c r="M269" s="464" t="s">
        <v>578</v>
      </c>
      <c r="N269" s="940" t="s">
        <v>113</v>
      </c>
      <c r="O269" s="1481"/>
      <c r="P269" s="502">
        <v>35240007</v>
      </c>
      <c r="Q269" s="1481"/>
      <c r="R269" s="1481"/>
      <c r="S269" s="1481"/>
      <c r="T269" s="502">
        <v>35240007</v>
      </c>
      <c r="U269" s="581"/>
      <c r="V269" s="581"/>
      <c r="W269" s="581"/>
      <c r="X269" s="581"/>
      <c r="Y269" s="1230"/>
      <c r="Z269" s="1544"/>
      <c r="AA269" s="1315"/>
      <c r="AB269" s="1315"/>
      <c r="AC269" s="196" t="s">
        <v>768</v>
      </c>
      <c r="AD269" s="1425"/>
      <c r="AE269" s="731">
        <f t="shared" si="1"/>
        <v>17620003.5</v>
      </c>
      <c r="AF269" s="623"/>
      <c r="AG269" s="623"/>
      <c r="AH269" s="502"/>
      <c r="AI269" s="508"/>
      <c r="AJ269" s="508"/>
      <c r="AK269" s="502"/>
      <c r="AL269" s="508"/>
      <c r="AM269" s="508"/>
      <c r="AN269" s="508"/>
      <c r="AO269" s="508"/>
      <c r="AP269" s="508"/>
      <c r="AQ269" s="508"/>
      <c r="AR269" s="508"/>
      <c r="AS269" s="508"/>
      <c r="AT269" s="508"/>
      <c r="AU269" s="508"/>
      <c r="AV269" s="508"/>
      <c r="AW269" s="502"/>
      <c r="AX269" s="508"/>
      <c r="AY269" s="508"/>
      <c r="AZ269" s="502"/>
      <c r="BA269" s="508"/>
    </row>
    <row r="270" spans="1:53" s="509" customFormat="1" ht="39" x14ac:dyDescent="0.25">
      <c r="A270" s="1425"/>
      <c r="B270" s="508"/>
      <c r="C270" s="196" t="s">
        <v>1168</v>
      </c>
      <c r="D270" s="1425"/>
      <c r="E270" s="1425"/>
      <c r="F270" s="1481"/>
      <c r="G270" s="730" t="s">
        <v>583</v>
      </c>
      <c r="H270" s="1481"/>
      <c r="I270" s="1481"/>
      <c r="J270" s="502">
        <v>13584840</v>
      </c>
      <c r="K270" s="1481"/>
      <c r="L270" s="1515"/>
      <c r="M270" s="464" t="s">
        <v>583</v>
      </c>
      <c r="N270" s="940" t="s">
        <v>113</v>
      </c>
      <c r="O270" s="1481"/>
      <c r="P270" s="502">
        <v>13584840</v>
      </c>
      <c r="Q270" s="1481"/>
      <c r="R270" s="1481"/>
      <c r="S270" s="1481"/>
      <c r="T270" s="502">
        <v>13584840</v>
      </c>
      <c r="U270" s="581"/>
      <c r="V270" s="581"/>
      <c r="W270" s="581"/>
      <c r="X270" s="581"/>
      <c r="Y270" s="1230"/>
      <c r="Z270" s="1544"/>
      <c r="AA270" s="1315"/>
      <c r="AB270" s="1315"/>
      <c r="AC270" s="196" t="s">
        <v>768</v>
      </c>
      <c r="AD270" s="1425"/>
      <c r="AE270" s="731">
        <f t="shared" si="1"/>
        <v>6792420</v>
      </c>
      <c r="AF270" s="623"/>
      <c r="AG270" s="623"/>
      <c r="AH270" s="502"/>
      <c r="AI270" s="508"/>
      <c r="AJ270" s="508"/>
      <c r="AK270" s="502"/>
      <c r="AL270" s="508"/>
      <c r="AM270" s="508"/>
      <c r="AN270" s="508"/>
      <c r="AO270" s="508"/>
      <c r="AP270" s="508"/>
      <c r="AQ270" s="508"/>
      <c r="AR270" s="508"/>
      <c r="AS270" s="508"/>
      <c r="AT270" s="508"/>
      <c r="AU270" s="508"/>
      <c r="AV270" s="508"/>
      <c r="AW270" s="502"/>
      <c r="AX270" s="508"/>
      <c r="AY270" s="508"/>
      <c r="AZ270" s="502"/>
      <c r="BA270" s="508"/>
    </row>
    <row r="271" spans="1:53" s="509" customFormat="1" ht="78" x14ac:dyDescent="0.25">
      <c r="A271" s="1426"/>
      <c r="B271" s="508"/>
      <c r="C271" s="196" t="s">
        <v>1169</v>
      </c>
      <c r="D271" s="1426"/>
      <c r="E271" s="1426"/>
      <c r="F271" s="1473"/>
      <c r="G271" s="730" t="s">
        <v>759</v>
      </c>
      <c r="H271" s="1473"/>
      <c r="I271" s="1473"/>
      <c r="J271" s="502">
        <v>24881099</v>
      </c>
      <c r="K271" s="1473"/>
      <c r="L271" s="1503"/>
      <c r="M271" s="464" t="s">
        <v>759</v>
      </c>
      <c r="N271" s="940" t="s">
        <v>113</v>
      </c>
      <c r="O271" s="1473"/>
      <c r="P271" s="502">
        <v>24881099</v>
      </c>
      <c r="Q271" s="1473"/>
      <c r="R271" s="1473"/>
      <c r="S271" s="1473"/>
      <c r="T271" s="502">
        <v>24881099</v>
      </c>
      <c r="U271" s="581"/>
      <c r="V271" s="581"/>
      <c r="W271" s="581"/>
      <c r="X271" s="581"/>
      <c r="Y271" s="1043"/>
      <c r="Z271" s="1479"/>
      <c r="AA271" s="1315"/>
      <c r="AB271" s="1315"/>
      <c r="AC271" s="196" t="s">
        <v>768</v>
      </c>
      <c r="AD271" s="1426"/>
      <c r="AE271" s="731">
        <f t="shared" si="1"/>
        <v>12440549.5</v>
      </c>
      <c r="AF271" s="623"/>
      <c r="AG271" s="623"/>
      <c r="AH271" s="502"/>
      <c r="AI271" s="508"/>
      <c r="AJ271" s="508"/>
      <c r="AK271" s="502"/>
      <c r="AL271" s="508"/>
      <c r="AM271" s="508"/>
      <c r="AN271" s="508"/>
      <c r="AO271" s="508"/>
      <c r="AP271" s="508"/>
      <c r="AQ271" s="508"/>
      <c r="AR271" s="508"/>
      <c r="AS271" s="508"/>
      <c r="AT271" s="508"/>
      <c r="AU271" s="508"/>
      <c r="AV271" s="508"/>
      <c r="AW271" s="502"/>
      <c r="AX271" s="508"/>
      <c r="AY271" s="508"/>
      <c r="AZ271" s="502"/>
      <c r="BA271" s="508"/>
    </row>
    <row r="272" spans="1:53" s="509" customFormat="1" ht="3.75" customHeight="1" x14ac:dyDescent="0.25">
      <c r="A272" s="446"/>
      <c r="B272" s="1234"/>
      <c r="C272" s="446"/>
      <c r="D272" s="1235"/>
      <c r="E272" s="446"/>
      <c r="F272" s="1234"/>
      <c r="G272" s="1234"/>
      <c r="H272" s="1236"/>
      <c r="I272" s="1236"/>
      <c r="J272" s="1237"/>
      <c r="K272" s="1236"/>
      <c r="L272" s="1236"/>
      <c r="M272" s="1236"/>
      <c r="N272" s="1238"/>
      <c r="O272" s="1234"/>
      <c r="P272" s="1237"/>
      <c r="Q272" s="1234"/>
      <c r="R272" s="1236"/>
      <c r="S272" s="1236"/>
      <c r="T272" s="1237"/>
      <c r="U272" s="1239"/>
      <c r="V272" s="1239"/>
      <c r="W272" s="1239"/>
      <c r="X272" s="1239"/>
      <c r="Y272" s="1240"/>
      <c r="Z272" s="1240"/>
      <c r="AA272" s="1315"/>
      <c r="AB272" s="1315"/>
      <c r="AC272" s="1234"/>
      <c r="AD272" s="1234"/>
      <c r="AE272" s="1234"/>
      <c r="AF272" s="1234"/>
      <c r="AG272" s="1234"/>
      <c r="AH272" s="1237"/>
      <c r="AI272" s="1234"/>
      <c r="AJ272" s="1234"/>
      <c r="AK272" s="1237"/>
      <c r="AL272" s="1234"/>
      <c r="AM272" s="1234"/>
      <c r="AN272" s="1234"/>
      <c r="AO272" s="1234"/>
      <c r="AP272" s="1234"/>
      <c r="AQ272" s="1234"/>
      <c r="AR272" s="1234"/>
      <c r="AS272" s="1234"/>
      <c r="AT272" s="1234"/>
      <c r="AU272" s="1234"/>
      <c r="AV272" s="1234"/>
      <c r="AW272" s="1237"/>
      <c r="AX272" s="1234"/>
      <c r="AY272" s="1234"/>
      <c r="AZ272" s="1237"/>
      <c r="BA272" s="1234"/>
    </row>
    <row r="273" spans="1:53" s="509" customFormat="1" ht="68.25" x14ac:dyDescent="0.25">
      <c r="A273" s="196" t="s">
        <v>1387</v>
      </c>
      <c r="B273" s="508" t="s">
        <v>1021</v>
      </c>
      <c r="C273" s="196" t="s">
        <v>417</v>
      </c>
      <c r="D273" s="421" t="s">
        <v>989</v>
      </c>
      <c r="E273" s="556" t="s">
        <v>990</v>
      </c>
      <c r="F273" s="196" t="s">
        <v>991</v>
      </c>
      <c r="G273" s="730" t="s">
        <v>418</v>
      </c>
      <c r="H273" s="507" t="s">
        <v>460</v>
      </c>
      <c r="I273" s="506">
        <v>41850</v>
      </c>
      <c r="J273" s="502">
        <v>35000000</v>
      </c>
      <c r="K273" s="506">
        <v>41992</v>
      </c>
      <c r="L273" s="507" t="s">
        <v>992</v>
      </c>
      <c r="M273" s="507" t="s">
        <v>418</v>
      </c>
      <c r="N273" s="940" t="s">
        <v>313</v>
      </c>
      <c r="O273" s="558">
        <v>41992</v>
      </c>
      <c r="P273" s="502">
        <v>34999191</v>
      </c>
      <c r="Q273" s="558">
        <v>41995</v>
      </c>
      <c r="R273" s="506">
        <v>41996</v>
      </c>
      <c r="S273" s="421">
        <v>2</v>
      </c>
      <c r="T273" s="502">
        <v>34999191</v>
      </c>
      <c r="U273" s="581"/>
      <c r="V273" s="581"/>
      <c r="W273" s="581"/>
      <c r="X273" s="581"/>
      <c r="Y273" s="582"/>
      <c r="Z273" s="1329" t="s">
        <v>1524</v>
      </c>
      <c r="AA273" s="1315"/>
      <c r="AB273" s="1315"/>
      <c r="AC273" s="196" t="s">
        <v>269</v>
      </c>
      <c r="AD273" s="196" t="s">
        <v>30</v>
      </c>
      <c r="AE273" s="508"/>
      <c r="AF273" s="508"/>
      <c r="AG273" s="508"/>
      <c r="AH273" s="502">
        <v>13999352.800000001</v>
      </c>
      <c r="AI273" s="623"/>
      <c r="AJ273" s="623"/>
      <c r="AK273" s="502"/>
      <c r="AL273" s="508"/>
      <c r="AM273" s="508"/>
      <c r="AN273" s="508"/>
      <c r="AO273" s="508"/>
      <c r="AP273" s="508"/>
      <c r="AQ273" s="508"/>
      <c r="AR273" s="508"/>
      <c r="AS273" s="508"/>
      <c r="AT273" s="508"/>
      <c r="AU273" s="508"/>
      <c r="AV273" s="508"/>
      <c r="AW273" s="502"/>
      <c r="AX273" s="508"/>
      <c r="AY273" s="508"/>
      <c r="AZ273" s="502"/>
      <c r="BA273" s="508"/>
    </row>
    <row r="274" spans="1:53" s="509" customFormat="1" ht="3.75" customHeight="1" x14ac:dyDescent="0.25">
      <c r="A274" s="441"/>
      <c r="B274" s="1130"/>
      <c r="C274" s="441"/>
      <c r="D274" s="1100"/>
      <c r="E274" s="441"/>
      <c r="F274" s="1130"/>
      <c r="G274" s="1130"/>
      <c r="H274" s="764"/>
      <c r="I274" s="764"/>
      <c r="J274" s="769"/>
      <c r="K274" s="764"/>
      <c r="L274" s="764"/>
      <c r="M274" s="764"/>
      <c r="N274" s="965"/>
      <c r="O274" s="1130"/>
      <c r="P274" s="769"/>
      <c r="Q274" s="1130"/>
      <c r="R274" s="764"/>
      <c r="S274" s="764"/>
      <c r="T274" s="769"/>
      <c r="U274" s="1131"/>
      <c r="V274" s="1131"/>
      <c r="W274" s="1131"/>
      <c r="X274" s="1131"/>
      <c r="Y274" s="912"/>
      <c r="Z274" s="912"/>
      <c r="AA274" s="1315"/>
      <c r="AB274" s="1315"/>
      <c r="AC274" s="1130"/>
      <c r="AD274" s="1130"/>
      <c r="AE274" s="1130"/>
      <c r="AF274" s="1130"/>
      <c r="AG274" s="1130"/>
      <c r="AH274" s="769"/>
      <c r="AI274" s="1130"/>
      <c r="AJ274" s="1130"/>
      <c r="AK274" s="769"/>
      <c r="AL274" s="1130"/>
      <c r="AM274" s="1130"/>
      <c r="AN274" s="1130"/>
      <c r="AO274" s="1130"/>
      <c r="AP274" s="1130"/>
      <c r="AQ274" s="1130"/>
      <c r="AR274" s="1130"/>
      <c r="AS274" s="1130"/>
      <c r="AT274" s="1130"/>
      <c r="AU274" s="1130"/>
      <c r="AV274" s="1130"/>
      <c r="AW274" s="769"/>
      <c r="AX274" s="1130"/>
      <c r="AY274" s="1130"/>
      <c r="AZ274" s="769"/>
      <c r="BA274" s="1130"/>
    </row>
    <row r="275" spans="1:53" s="509" customFormat="1" ht="68.25" x14ac:dyDescent="0.25">
      <c r="A275" s="196" t="s">
        <v>1388</v>
      </c>
      <c r="B275" s="1177" t="s">
        <v>419</v>
      </c>
      <c r="C275" s="1178" t="s">
        <v>1001</v>
      </c>
      <c r="D275" s="421" t="s">
        <v>1002</v>
      </c>
      <c r="E275" s="556" t="s">
        <v>990</v>
      </c>
      <c r="F275" s="196" t="s">
        <v>991</v>
      </c>
      <c r="G275" s="730" t="s">
        <v>423</v>
      </c>
      <c r="H275" s="1229" t="s">
        <v>424</v>
      </c>
      <c r="I275" s="1181">
        <v>41752</v>
      </c>
      <c r="J275" s="502">
        <v>28000000</v>
      </c>
      <c r="K275" s="1181">
        <v>41992</v>
      </c>
      <c r="L275" s="1229" t="s">
        <v>1003</v>
      </c>
      <c r="M275" s="730" t="s">
        <v>423</v>
      </c>
      <c r="N275" s="940" t="s">
        <v>52</v>
      </c>
      <c r="O275" s="1180">
        <v>41992</v>
      </c>
      <c r="P275" s="502">
        <v>27999378.600000001</v>
      </c>
      <c r="Q275" s="1180">
        <v>41995</v>
      </c>
      <c r="R275" s="1181">
        <v>41996</v>
      </c>
      <c r="S275" s="1241">
        <v>2</v>
      </c>
      <c r="T275" s="1182">
        <v>27999378.600000001</v>
      </c>
      <c r="U275" s="581"/>
      <c r="V275" s="581"/>
      <c r="W275" s="581"/>
      <c r="X275" s="581"/>
      <c r="Y275" s="1041"/>
      <c r="Z275" s="1327" t="s">
        <v>1521</v>
      </c>
      <c r="AA275" s="1315"/>
      <c r="AB275" s="1315"/>
      <c r="AC275" s="196" t="s">
        <v>90</v>
      </c>
      <c r="AD275" s="196" t="s">
        <v>30</v>
      </c>
      <c r="AE275" s="731"/>
      <c r="AF275" s="508"/>
      <c r="AG275" s="508"/>
      <c r="AH275" s="502">
        <v>8453755</v>
      </c>
      <c r="AI275" s="623"/>
      <c r="AJ275" s="623"/>
      <c r="AK275" s="502"/>
      <c r="AL275" s="508"/>
      <c r="AM275" s="508"/>
      <c r="AN275" s="508"/>
      <c r="AO275" s="508"/>
      <c r="AP275" s="508"/>
      <c r="AQ275" s="508"/>
      <c r="AR275" s="508"/>
      <c r="AS275" s="508"/>
      <c r="AT275" s="508"/>
      <c r="AU275" s="508"/>
      <c r="AV275" s="508"/>
      <c r="AW275" s="502"/>
      <c r="AX275" s="508"/>
      <c r="AY275" s="508"/>
      <c r="AZ275" s="502"/>
      <c r="BA275" s="508"/>
    </row>
    <row r="276" spans="1:53" s="509" customFormat="1" ht="4.5" customHeight="1" x14ac:dyDescent="0.15">
      <c r="A276" s="1242"/>
      <c r="B276" s="1243"/>
      <c r="C276" s="1242"/>
      <c r="D276" s="1244"/>
      <c r="E276" s="1245"/>
      <c r="F276" s="1243"/>
      <c r="G276" s="1246"/>
      <c r="H276" s="1247"/>
      <c r="I276" s="1247"/>
      <c r="J276" s="1248"/>
      <c r="K276" s="1247"/>
      <c r="L276" s="1247"/>
      <c r="M276" s="1249"/>
      <c r="N276" s="1250"/>
      <c r="O276" s="1243"/>
      <c r="P276" s="1248"/>
      <c r="Q276" s="1243"/>
      <c r="R276" s="1247"/>
      <c r="S276" s="1247"/>
      <c r="T276" s="1251"/>
      <c r="U276" s="1252"/>
      <c r="V276" s="1252"/>
      <c r="W276" s="1252"/>
      <c r="X276" s="1252"/>
      <c r="Y276" s="1253"/>
      <c r="Z276" s="1253"/>
      <c r="AA276" s="1315"/>
      <c r="AB276" s="1315"/>
      <c r="AC276" s="1246"/>
      <c r="AD276" s="1243"/>
      <c r="AE276" s="1246"/>
      <c r="AF276" s="1246"/>
      <c r="AG276" s="1246"/>
      <c r="AH276" s="1248"/>
      <c r="AI276" s="1246"/>
      <c r="AJ276" s="1246"/>
      <c r="AK276" s="1248"/>
      <c r="AL276" s="1246"/>
      <c r="AM276" s="1246"/>
      <c r="AN276" s="1246"/>
      <c r="AO276" s="1246"/>
      <c r="AP276" s="1246"/>
      <c r="AQ276" s="1246"/>
      <c r="AR276" s="1246"/>
      <c r="AS276" s="1246"/>
      <c r="AT276" s="1246"/>
      <c r="AU276" s="1246"/>
      <c r="AV276" s="1246"/>
      <c r="AW276" s="1248"/>
      <c r="AX276" s="1246"/>
      <c r="AY276" s="1246"/>
      <c r="AZ276" s="1248"/>
      <c r="BA276" s="1246"/>
    </row>
    <row r="277" spans="1:53" s="509" customFormat="1" ht="22.5" customHeight="1" x14ac:dyDescent="0.25">
      <c r="A277" s="1424" t="s">
        <v>1389</v>
      </c>
      <c r="B277" s="1472" t="s">
        <v>993</v>
      </c>
      <c r="C277" s="1421" t="s">
        <v>994</v>
      </c>
      <c r="D277" s="1421" t="s">
        <v>995</v>
      </c>
      <c r="E277" s="1421" t="s">
        <v>463</v>
      </c>
      <c r="F277" s="1472" t="s">
        <v>996</v>
      </c>
      <c r="G277" s="730" t="s">
        <v>997</v>
      </c>
      <c r="H277" s="1495" t="s">
        <v>999</v>
      </c>
      <c r="I277" s="1482">
        <v>41919</v>
      </c>
      <c r="J277" s="502">
        <v>284784979</v>
      </c>
      <c r="K277" s="1482">
        <v>41995</v>
      </c>
      <c r="L277" s="1495" t="s">
        <v>998</v>
      </c>
      <c r="M277" s="730" t="s">
        <v>997</v>
      </c>
      <c r="N277" s="464">
        <v>39001</v>
      </c>
      <c r="O277" s="1482">
        <v>41995</v>
      </c>
      <c r="P277" s="502">
        <v>284784979</v>
      </c>
      <c r="Q277" s="1482">
        <v>41997</v>
      </c>
      <c r="R277" s="1482">
        <v>41999</v>
      </c>
      <c r="S277" s="1472">
        <v>6</v>
      </c>
      <c r="T277" s="1498">
        <v>525970144</v>
      </c>
      <c r="U277" s="581"/>
      <c r="V277" s="581"/>
      <c r="W277" s="581"/>
      <c r="X277" s="581"/>
      <c r="Y277" s="1041"/>
      <c r="Z277" s="1478" t="s">
        <v>1521</v>
      </c>
      <c r="AA277" s="1315"/>
      <c r="AB277" s="1315"/>
      <c r="AC277" s="196" t="s">
        <v>114</v>
      </c>
      <c r="AD277" s="1424" t="s">
        <v>1154</v>
      </c>
      <c r="AE277" s="508"/>
      <c r="AF277" s="508"/>
      <c r="AG277" s="508"/>
      <c r="AH277" s="502">
        <v>142392490</v>
      </c>
      <c r="AI277" s="623"/>
      <c r="AJ277" s="623"/>
      <c r="AK277" s="502"/>
      <c r="AL277" s="508"/>
      <c r="AM277" s="508"/>
      <c r="AN277" s="508"/>
      <c r="AO277" s="508"/>
      <c r="AP277" s="508"/>
      <c r="AQ277" s="508"/>
      <c r="AR277" s="508"/>
      <c r="AS277" s="508"/>
      <c r="AT277" s="508"/>
      <c r="AU277" s="508"/>
      <c r="AV277" s="508"/>
      <c r="AW277" s="502"/>
      <c r="AX277" s="508"/>
      <c r="AY277" s="508"/>
      <c r="AZ277" s="502"/>
      <c r="BA277" s="508"/>
    </row>
    <row r="278" spans="1:53" s="509" customFormat="1" ht="22.5" customHeight="1" x14ac:dyDescent="0.25">
      <c r="A278" s="1426"/>
      <c r="B278" s="1473"/>
      <c r="C278" s="1423"/>
      <c r="D278" s="1423"/>
      <c r="E278" s="1423"/>
      <c r="F278" s="1473"/>
      <c r="G278" s="730" t="s">
        <v>997</v>
      </c>
      <c r="H278" s="1503"/>
      <c r="I278" s="1483"/>
      <c r="J278" s="502">
        <v>241207145</v>
      </c>
      <c r="K278" s="1473"/>
      <c r="L278" s="1473"/>
      <c r="M278" s="730" t="s">
        <v>997</v>
      </c>
      <c r="N278" s="464">
        <v>39002</v>
      </c>
      <c r="O278" s="1473"/>
      <c r="P278" s="502">
        <v>241185165</v>
      </c>
      <c r="Q278" s="1473"/>
      <c r="R278" s="1483"/>
      <c r="S278" s="1473"/>
      <c r="T278" s="1499"/>
      <c r="U278" s="581"/>
      <c r="V278" s="581"/>
      <c r="W278" s="581"/>
      <c r="X278" s="581"/>
      <c r="Y278" s="1043"/>
      <c r="Z278" s="1479"/>
      <c r="AA278" s="1315"/>
      <c r="AB278" s="1315"/>
      <c r="AC278" s="196" t="s">
        <v>1000</v>
      </c>
      <c r="AD278" s="1426"/>
      <c r="AE278" s="508"/>
      <c r="AF278" s="508"/>
      <c r="AG278" s="508"/>
      <c r="AH278" s="502">
        <v>120592583</v>
      </c>
      <c r="AI278" s="623"/>
      <c r="AJ278" s="623"/>
      <c r="AK278" s="502"/>
      <c r="AL278" s="508"/>
      <c r="AM278" s="508"/>
      <c r="AN278" s="508"/>
      <c r="AO278" s="508"/>
      <c r="AP278" s="508"/>
      <c r="AQ278" s="508"/>
      <c r="AR278" s="508"/>
      <c r="AS278" s="508"/>
      <c r="AT278" s="508"/>
      <c r="AU278" s="508"/>
      <c r="AV278" s="508"/>
      <c r="AW278" s="502"/>
      <c r="AX278" s="508"/>
      <c r="AY278" s="508"/>
      <c r="AZ278" s="502"/>
      <c r="BA278" s="508"/>
    </row>
    <row r="279" spans="1:53" s="509" customFormat="1" ht="3" customHeight="1" x14ac:dyDescent="0.25">
      <c r="A279" s="1254"/>
      <c r="B279" s="1254"/>
      <c r="C279" s="1254"/>
      <c r="D279" s="1254"/>
      <c r="E279" s="1254"/>
      <c r="F279" s="1254"/>
      <c r="G279" s="1254"/>
      <c r="H279" s="1255"/>
      <c r="I279" s="1255"/>
      <c r="J279" s="1256"/>
      <c r="K279" s="1255"/>
      <c r="L279" s="1255"/>
      <c r="M279" s="1255"/>
      <c r="N279" s="1257"/>
      <c r="O279" s="1254"/>
      <c r="P279" s="1256"/>
      <c r="Q279" s="1254"/>
      <c r="R279" s="1255"/>
      <c r="S279" s="1255"/>
      <c r="T279" s="1256"/>
      <c r="U279" s="1258"/>
      <c r="V279" s="1258"/>
      <c r="W279" s="1258"/>
      <c r="X279" s="1258"/>
      <c r="Y279" s="1259"/>
      <c r="Z279" s="1259"/>
      <c r="AA279" s="1315"/>
      <c r="AB279" s="1315"/>
      <c r="AC279" s="1254"/>
      <c r="AD279" s="1254"/>
      <c r="AE279" s="1254"/>
      <c r="AF279" s="1254"/>
      <c r="AG279" s="1254"/>
      <c r="AH279" s="1256"/>
      <c r="AI279" s="1254"/>
      <c r="AJ279" s="1254"/>
      <c r="AK279" s="1256"/>
      <c r="AL279" s="1254"/>
      <c r="AM279" s="1254"/>
      <c r="AN279" s="1254"/>
      <c r="AO279" s="1254"/>
      <c r="AP279" s="1254"/>
      <c r="AQ279" s="1254"/>
      <c r="AR279" s="1254"/>
      <c r="AS279" s="1254"/>
      <c r="AT279" s="1254"/>
      <c r="AU279" s="1254"/>
      <c r="AV279" s="1254"/>
      <c r="AW279" s="1256"/>
      <c r="AX279" s="1254"/>
      <c r="AY279" s="1254"/>
      <c r="AZ279" s="1256"/>
      <c r="BA279" s="1254"/>
    </row>
    <row r="280" spans="1:53" s="509" customFormat="1" ht="56.25" customHeight="1" x14ac:dyDescent="0.25">
      <c r="A280" s="196" t="s">
        <v>1390</v>
      </c>
      <c r="B280" s="508" t="s">
        <v>1007</v>
      </c>
      <c r="C280" s="196" t="s">
        <v>1008</v>
      </c>
      <c r="D280" s="421" t="s">
        <v>1009</v>
      </c>
      <c r="E280" s="196" t="s">
        <v>1266</v>
      </c>
      <c r="F280" s="508" t="s">
        <v>1011</v>
      </c>
      <c r="G280" s="730" t="s">
        <v>910</v>
      </c>
      <c r="H280" s="507" t="s">
        <v>1012</v>
      </c>
      <c r="I280" s="506">
        <v>41969</v>
      </c>
      <c r="J280" s="502">
        <v>17200000</v>
      </c>
      <c r="K280" s="506">
        <v>41996</v>
      </c>
      <c r="L280" s="507" t="s">
        <v>1013</v>
      </c>
      <c r="M280" s="730" t="s">
        <v>910</v>
      </c>
      <c r="N280" s="940" t="s">
        <v>313</v>
      </c>
      <c r="O280" s="558">
        <v>41996</v>
      </c>
      <c r="P280" s="502">
        <v>17199323</v>
      </c>
      <c r="Q280" s="558">
        <v>41996</v>
      </c>
      <c r="R280" s="506">
        <v>41996</v>
      </c>
      <c r="S280" s="421" t="s">
        <v>863</v>
      </c>
      <c r="T280" s="502">
        <v>17199323</v>
      </c>
      <c r="U280" s="581"/>
      <c r="V280" s="581"/>
      <c r="W280" s="581"/>
      <c r="X280" s="581"/>
      <c r="Y280" s="582"/>
      <c r="Z280" s="1329" t="s">
        <v>1520</v>
      </c>
      <c r="AA280" s="1315"/>
      <c r="AB280" s="1315"/>
      <c r="AC280" s="196" t="s">
        <v>1014</v>
      </c>
      <c r="AD280" s="508"/>
      <c r="AE280" s="508"/>
      <c r="AF280" s="508"/>
      <c r="AG280" s="508"/>
      <c r="AH280" s="502">
        <v>15462382</v>
      </c>
      <c r="AI280" s="623"/>
      <c r="AJ280" s="623"/>
      <c r="AK280" s="502"/>
      <c r="AL280" s="508"/>
      <c r="AM280" s="508"/>
      <c r="AN280" s="508"/>
      <c r="AO280" s="508"/>
      <c r="AP280" s="508"/>
      <c r="AQ280" s="508"/>
      <c r="AR280" s="508"/>
      <c r="AS280" s="508"/>
      <c r="AT280" s="508"/>
      <c r="AU280" s="508"/>
      <c r="AV280" s="508"/>
      <c r="AW280" s="502"/>
      <c r="AX280" s="508"/>
      <c r="AY280" s="508"/>
      <c r="AZ280" s="502"/>
      <c r="BA280" s="508"/>
    </row>
    <row r="281" spans="1:53" s="509" customFormat="1" ht="3.75" customHeight="1" x14ac:dyDescent="0.25">
      <c r="A281" s="1126"/>
      <c r="B281" s="1126"/>
      <c r="C281" s="1126"/>
      <c r="D281" s="1126"/>
      <c r="E281" s="1126"/>
      <c r="F281" s="1126"/>
      <c r="G281" s="1126"/>
      <c r="H281" s="755"/>
      <c r="I281" s="755"/>
      <c r="J281" s="760"/>
      <c r="K281" s="755"/>
      <c r="L281" s="755"/>
      <c r="M281" s="755"/>
      <c r="N281" s="1127"/>
      <c r="O281" s="1126"/>
      <c r="P281" s="760"/>
      <c r="Q281" s="1126"/>
      <c r="R281" s="755"/>
      <c r="S281" s="755"/>
      <c r="T281" s="760"/>
      <c r="U281" s="1128"/>
      <c r="V281" s="1128"/>
      <c r="W281" s="1128"/>
      <c r="X281" s="1128"/>
      <c r="Y281" s="1129"/>
      <c r="Z281" s="1129"/>
      <c r="AA281" s="1315"/>
      <c r="AB281" s="1315"/>
      <c r="AC281" s="1126"/>
      <c r="AD281" s="1126"/>
      <c r="AE281" s="1126"/>
      <c r="AF281" s="1126"/>
      <c r="AG281" s="1126"/>
      <c r="AH281" s="760"/>
      <c r="AI281" s="1126"/>
      <c r="AJ281" s="1126"/>
      <c r="AK281" s="760"/>
      <c r="AL281" s="1126"/>
      <c r="AM281" s="1126"/>
      <c r="AN281" s="1126"/>
      <c r="AO281" s="1126"/>
      <c r="AP281" s="1126"/>
      <c r="AQ281" s="1126"/>
      <c r="AR281" s="1126"/>
      <c r="AS281" s="1126"/>
      <c r="AT281" s="1126"/>
      <c r="AU281" s="1126"/>
      <c r="AV281" s="1126"/>
      <c r="AW281" s="760"/>
      <c r="AX281" s="1126"/>
      <c r="AY281" s="1126"/>
      <c r="AZ281" s="760"/>
      <c r="BA281" s="1126"/>
    </row>
    <row r="282" spans="1:53" s="509" customFormat="1" ht="57" customHeight="1" x14ac:dyDescent="0.25">
      <c r="A282" s="196" t="s">
        <v>1391</v>
      </c>
      <c r="B282" s="508" t="s">
        <v>1016</v>
      </c>
      <c r="C282" s="196" t="s">
        <v>1017</v>
      </c>
      <c r="D282" s="421" t="s">
        <v>1018</v>
      </c>
      <c r="E282" s="196" t="s">
        <v>1266</v>
      </c>
      <c r="F282" s="508" t="s">
        <v>1011</v>
      </c>
      <c r="G282" s="730" t="s">
        <v>697</v>
      </c>
      <c r="H282" s="507" t="s">
        <v>1019</v>
      </c>
      <c r="I282" s="506">
        <v>41969</v>
      </c>
      <c r="J282" s="502">
        <v>10000000</v>
      </c>
      <c r="K282" s="506">
        <v>41996</v>
      </c>
      <c r="L282" s="507" t="s">
        <v>1020</v>
      </c>
      <c r="M282" s="730" t="s">
        <v>697</v>
      </c>
      <c r="N282" s="940" t="s">
        <v>367</v>
      </c>
      <c r="O282" s="558">
        <v>41996</v>
      </c>
      <c r="P282" s="502">
        <v>9999600</v>
      </c>
      <c r="Q282" s="558">
        <v>41996</v>
      </c>
      <c r="R282" s="506">
        <v>41996</v>
      </c>
      <c r="S282" s="421" t="s">
        <v>863</v>
      </c>
      <c r="T282" s="502">
        <v>9999600</v>
      </c>
      <c r="U282" s="581"/>
      <c r="V282" s="581"/>
      <c r="W282" s="581"/>
      <c r="X282" s="581"/>
      <c r="Y282" s="582"/>
      <c r="Z282" s="1329" t="s">
        <v>1521</v>
      </c>
      <c r="AA282" s="1315"/>
      <c r="AB282" s="1315"/>
      <c r="AC282" s="196" t="s">
        <v>855</v>
      </c>
      <c r="AD282" s="508"/>
      <c r="AE282" s="508"/>
      <c r="AF282" s="508"/>
      <c r="AG282" s="508"/>
      <c r="AH282" s="502">
        <v>8946600</v>
      </c>
      <c r="AI282" s="623"/>
      <c r="AJ282" s="623"/>
      <c r="AK282" s="502"/>
      <c r="AL282" s="508"/>
      <c r="AM282" s="508"/>
      <c r="AN282" s="508"/>
      <c r="AO282" s="508"/>
      <c r="AP282" s="508"/>
      <c r="AQ282" s="508"/>
      <c r="AR282" s="508"/>
      <c r="AS282" s="508"/>
      <c r="AT282" s="508"/>
      <c r="AU282" s="508"/>
      <c r="AV282" s="508"/>
      <c r="AW282" s="502"/>
      <c r="AX282" s="508"/>
      <c r="AY282" s="508"/>
      <c r="AZ282" s="502"/>
      <c r="BA282" s="508"/>
    </row>
    <row r="283" spans="1:53" s="509" customFormat="1" ht="3.75" customHeight="1" x14ac:dyDescent="0.25">
      <c r="A283" s="1161"/>
      <c r="B283" s="1161"/>
      <c r="C283" s="1161"/>
      <c r="D283" s="1161"/>
      <c r="E283" s="1161"/>
      <c r="F283" s="1161"/>
      <c r="G283" s="1161"/>
      <c r="H283" s="901"/>
      <c r="I283" s="901"/>
      <c r="J283" s="902"/>
      <c r="K283" s="901"/>
      <c r="L283" s="901"/>
      <c r="M283" s="901"/>
      <c r="N283" s="1163"/>
      <c r="O283" s="1161"/>
      <c r="P283" s="902"/>
      <c r="Q283" s="1161"/>
      <c r="R283" s="901"/>
      <c r="S283" s="901"/>
      <c r="T283" s="902"/>
      <c r="U283" s="1164"/>
      <c r="V283" s="1164"/>
      <c r="W283" s="1164"/>
      <c r="X283" s="1164"/>
      <c r="Y283" s="1165"/>
      <c r="Z283" s="1165"/>
      <c r="AA283" s="1315"/>
      <c r="AB283" s="1315"/>
      <c r="AC283" s="1161"/>
      <c r="AD283" s="1161"/>
      <c r="AE283" s="1161"/>
      <c r="AF283" s="1161"/>
      <c r="AG283" s="1161"/>
      <c r="AH283" s="902"/>
      <c r="AI283" s="1161"/>
      <c r="AJ283" s="1161"/>
      <c r="AK283" s="902"/>
      <c r="AL283" s="1161"/>
      <c r="AM283" s="1161"/>
      <c r="AN283" s="1161"/>
      <c r="AO283" s="1161"/>
      <c r="AP283" s="1161"/>
      <c r="AQ283" s="1161"/>
      <c r="AR283" s="1161"/>
      <c r="AS283" s="1161"/>
      <c r="AT283" s="1161"/>
      <c r="AU283" s="1161"/>
      <c r="AV283" s="1161"/>
      <c r="AW283" s="902"/>
      <c r="AX283" s="1161"/>
      <c r="AY283" s="1161"/>
      <c r="AZ283" s="902"/>
      <c r="BA283" s="1161"/>
    </row>
    <row r="284" spans="1:53" s="509" customFormat="1" ht="58.5" x14ac:dyDescent="0.25">
      <c r="A284" s="196" t="s">
        <v>1392</v>
      </c>
      <c r="B284" s="508" t="s">
        <v>1022</v>
      </c>
      <c r="C284" s="196" t="s">
        <v>1023</v>
      </c>
      <c r="D284" s="421" t="s">
        <v>1024</v>
      </c>
      <c r="E284" s="196" t="s">
        <v>1025</v>
      </c>
      <c r="F284" s="508" t="s">
        <v>1026</v>
      </c>
      <c r="G284" s="730" t="s">
        <v>910</v>
      </c>
      <c r="H284" s="464">
        <v>10006</v>
      </c>
      <c r="I284" s="506">
        <v>41974</v>
      </c>
      <c r="J284" s="502">
        <v>17200000</v>
      </c>
      <c r="K284" s="506">
        <v>41996</v>
      </c>
      <c r="L284" s="507" t="s">
        <v>1027</v>
      </c>
      <c r="M284" s="730" t="s">
        <v>910</v>
      </c>
      <c r="N284" s="940" t="s">
        <v>313</v>
      </c>
      <c r="O284" s="558">
        <v>41996</v>
      </c>
      <c r="P284" s="502">
        <v>17142140</v>
      </c>
      <c r="Q284" s="558">
        <v>41996</v>
      </c>
      <c r="R284" s="506">
        <v>41996</v>
      </c>
      <c r="S284" s="421" t="s">
        <v>863</v>
      </c>
      <c r="T284" s="502">
        <v>17142140</v>
      </c>
      <c r="U284" s="581"/>
      <c r="V284" s="581"/>
      <c r="W284" s="581"/>
      <c r="X284" s="581"/>
      <c r="Y284" s="582"/>
      <c r="Z284" s="1329" t="s">
        <v>1521</v>
      </c>
      <c r="AA284" s="1315"/>
      <c r="AB284" s="1315"/>
      <c r="AC284" s="196" t="s">
        <v>1014</v>
      </c>
      <c r="AD284" s="508"/>
      <c r="AE284" s="508"/>
      <c r="AF284" s="508"/>
      <c r="AG284" s="508"/>
      <c r="AH284" s="502"/>
      <c r="AI284" s="508"/>
      <c r="AJ284" s="508"/>
      <c r="AK284" s="502"/>
      <c r="AL284" s="508"/>
      <c r="AM284" s="508"/>
      <c r="AN284" s="508"/>
      <c r="AO284" s="508"/>
      <c r="AP284" s="508"/>
      <c r="AQ284" s="508"/>
      <c r="AR284" s="508"/>
      <c r="AS284" s="508"/>
      <c r="AT284" s="508"/>
      <c r="AU284" s="508"/>
      <c r="AV284" s="508"/>
      <c r="AW284" s="502"/>
      <c r="AX284" s="508"/>
      <c r="AY284" s="508"/>
      <c r="AZ284" s="502"/>
      <c r="BA284" s="508"/>
    </row>
    <row r="285" spans="1:53" s="509" customFormat="1" ht="4.5" customHeight="1" x14ac:dyDescent="0.25">
      <c r="A285" s="1260"/>
      <c r="B285" s="1260"/>
      <c r="C285" s="1260"/>
      <c r="D285" s="1260"/>
      <c r="E285" s="1260"/>
      <c r="F285" s="1260"/>
      <c r="G285" s="1260"/>
      <c r="H285" s="952"/>
      <c r="I285" s="952"/>
      <c r="J285" s="1261"/>
      <c r="K285" s="952"/>
      <c r="L285" s="952"/>
      <c r="M285" s="952"/>
      <c r="N285" s="1038"/>
      <c r="O285" s="1260"/>
      <c r="P285" s="1261"/>
      <c r="Q285" s="1260"/>
      <c r="R285" s="952"/>
      <c r="S285" s="952"/>
      <c r="T285" s="1261"/>
      <c r="U285" s="1262"/>
      <c r="V285" s="1262"/>
      <c r="W285" s="1262"/>
      <c r="X285" s="1262"/>
      <c r="Y285" s="957"/>
      <c r="Z285" s="1333"/>
      <c r="AA285" s="1315"/>
      <c r="AB285" s="1315"/>
      <c r="AC285" s="1260"/>
      <c r="AD285" s="1260"/>
      <c r="AE285" s="1260"/>
      <c r="AF285" s="1260"/>
      <c r="AG285" s="1260"/>
      <c r="AH285" s="1261"/>
      <c r="AI285" s="1260"/>
      <c r="AJ285" s="1260"/>
      <c r="AK285" s="1261"/>
      <c r="AL285" s="1260"/>
      <c r="AM285" s="1260"/>
      <c r="AN285" s="1260"/>
      <c r="AO285" s="1260"/>
      <c r="AP285" s="1260"/>
      <c r="AQ285" s="1260"/>
      <c r="AR285" s="1260"/>
      <c r="AS285" s="1260"/>
      <c r="AT285" s="1260"/>
      <c r="AU285" s="1260"/>
      <c r="AV285" s="1260"/>
      <c r="AW285" s="1261"/>
      <c r="AX285" s="1260"/>
      <c r="AY285" s="1260"/>
      <c r="AZ285" s="1261"/>
      <c r="BA285" s="1260"/>
    </row>
    <row r="286" spans="1:53" s="509" customFormat="1" ht="66" customHeight="1" x14ac:dyDescent="0.25">
      <c r="A286" s="196" t="s">
        <v>1393</v>
      </c>
      <c r="B286" s="508" t="s">
        <v>905</v>
      </c>
      <c r="C286" s="196" t="s">
        <v>906</v>
      </c>
      <c r="D286" s="421" t="s">
        <v>907</v>
      </c>
      <c r="E286" s="196" t="s">
        <v>908</v>
      </c>
      <c r="F286" s="508" t="s">
        <v>909</v>
      </c>
      <c r="G286" s="730" t="s">
        <v>910</v>
      </c>
      <c r="H286" s="507" t="s">
        <v>911</v>
      </c>
      <c r="I286" s="506">
        <v>41969</v>
      </c>
      <c r="J286" s="502">
        <v>17200000</v>
      </c>
      <c r="K286" s="506">
        <v>41996</v>
      </c>
      <c r="L286" s="507" t="s">
        <v>1015</v>
      </c>
      <c r="M286" s="730" t="s">
        <v>910</v>
      </c>
      <c r="N286" s="940" t="s">
        <v>313</v>
      </c>
      <c r="O286" s="558">
        <v>41996</v>
      </c>
      <c r="P286" s="502">
        <v>17174294</v>
      </c>
      <c r="Q286" s="558">
        <v>41996</v>
      </c>
      <c r="R286" s="506">
        <v>41996</v>
      </c>
      <c r="S286" s="421" t="s">
        <v>863</v>
      </c>
      <c r="T286" s="502">
        <v>17174294</v>
      </c>
      <c r="U286" s="581"/>
      <c r="V286" s="581"/>
      <c r="W286" s="581"/>
      <c r="X286" s="581"/>
      <c r="Y286" s="582"/>
      <c r="Z286" s="1329" t="s">
        <v>1521</v>
      </c>
      <c r="AA286" s="1315"/>
      <c r="AB286" s="1315"/>
      <c r="AC286" s="196" t="s">
        <v>912</v>
      </c>
      <c r="AD286" s="508"/>
      <c r="AE286" s="508"/>
      <c r="AF286" s="508"/>
      <c r="AG286" s="508"/>
      <c r="AH286" s="502">
        <v>15404761</v>
      </c>
      <c r="AI286" s="623"/>
      <c r="AJ286" s="623"/>
      <c r="AK286" s="502"/>
      <c r="AL286" s="508"/>
      <c r="AM286" s="508"/>
      <c r="AN286" s="508"/>
      <c r="AO286" s="508"/>
      <c r="AP286" s="508"/>
      <c r="AQ286" s="508"/>
      <c r="AR286" s="508"/>
      <c r="AS286" s="508"/>
      <c r="AT286" s="508"/>
      <c r="AU286" s="508"/>
      <c r="AV286" s="508"/>
      <c r="AW286" s="502"/>
      <c r="AX286" s="508"/>
      <c r="AY286" s="508"/>
      <c r="AZ286" s="502"/>
      <c r="BA286" s="508"/>
    </row>
    <row r="287" spans="1:53" s="509" customFormat="1" ht="4.5" customHeight="1" x14ac:dyDescent="0.25">
      <c r="A287" s="485"/>
      <c r="B287" s="485"/>
      <c r="C287" s="485"/>
      <c r="D287" s="485"/>
      <c r="E287" s="485"/>
      <c r="F287" s="485"/>
      <c r="G287" s="485"/>
      <c r="H287" s="980"/>
      <c r="I287" s="980"/>
      <c r="J287" s="486"/>
      <c r="K287" s="980"/>
      <c r="L287" s="980"/>
      <c r="M287" s="980"/>
      <c r="N287" s="981"/>
      <c r="O287" s="485"/>
      <c r="P287" s="486"/>
      <c r="Q287" s="485"/>
      <c r="R287" s="980"/>
      <c r="S287" s="980"/>
      <c r="T287" s="486"/>
      <c r="U287" s="1138"/>
      <c r="V287" s="1138"/>
      <c r="W287" s="1138"/>
      <c r="X287" s="1138"/>
      <c r="Y287" s="983"/>
      <c r="Z287" s="1334"/>
      <c r="AA287" s="1315"/>
      <c r="AB287" s="1315"/>
      <c r="AC287" s="485"/>
      <c r="AD287" s="485"/>
      <c r="AE287" s="485"/>
      <c r="AF287" s="485"/>
      <c r="AG287" s="485"/>
      <c r="AH287" s="486"/>
      <c r="AI287" s="485"/>
      <c r="AJ287" s="485"/>
      <c r="AK287" s="486"/>
      <c r="AL287" s="485"/>
      <c r="AM287" s="485"/>
      <c r="AN287" s="485"/>
      <c r="AO287" s="485"/>
      <c r="AP287" s="485"/>
      <c r="AQ287" s="485"/>
      <c r="AR287" s="485"/>
      <c r="AS287" s="485"/>
      <c r="AT287" s="485"/>
      <c r="AU287" s="485"/>
      <c r="AV287" s="485"/>
      <c r="AW287" s="486"/>
      <c r="AX287" s="485"/>
      <c r="AY287" s="485"/>
      <c r="AZ287" s="486"/>
      <c r="BA287" s="485"/>
    </row>
    <row r="288" spans="1:53" s="509" customFormat="1" ht="55.5" customHeight="1" x14ac:dyDescent="0.25">
      <c r="A288" s="196" t="s">
        <v>1394</v>
      </c>
      <c r="B288" s="508" t="s">
        <v>763</v>
      </c>
      <c r="C288" s="196" t="s">
        <v>764</v>
      </c>
      <c r="D288" s="196" t="s">
        <v>765</v>
      </c>
      <c r="E288" s="196" t="s">
        <v>185</v>
      </c>
      <c r="F288" s="508">
        <v>12125383</v>
      </c>
      <c r="G288" s="730" t="s">
        <v>766</v>
      </c>
      <c r="H288" s="507" t="s">
        <v>767</v>
      </c>
      <c r="I288" s="506">
        <v>41919</v>
      </c>
      <c r="J288" s="502">
        <v>668718049</v>
      </c>
      <c r="K288" s="506">
        <v>41996</v>
      </c>
      <c r="L288" s="507" t="s">
        <v>1203</v>
      </c>
      <c r="M288" s="730" t="s">
        <v>766</v>
      </c>
      <c r="N288" s="940" t="s">
        <v>113</v>
      </c>
      <c r="O288" s="558">
        <v>41996</v>
      </c>
      <c r="P288" s="502">
        <v>668718031.64999998</v>
      </c>
      <c r="Q288" s="558">
        <v>41999</v>
      </c>
      <c r="R288" s="506">
        <v>42003</v>
      </c>
      <c r="S288" s="464">
        <v>6</v>
      </c>
      <c r="T288" s="502">
        <v>668718031.64999998</v>
      </c>
      <c r="U288" s="581"/>
      <c r="V288" s="581"/>
      <c r="W288" s="581"/>
      <c r="X288" s="581"/>
      <c r="Y288" s="582"/>
      <c r="Z288" s="1329" t="s">
        <v>1521</v>
      </c>
      <c r="AA288" s="1315"/>
      <c r="AB288" s="1315"/>
      <c r="AC288" s="196" t="s">
        <v>768</v>
      </c>
      <c r="AD288" s="196" t="s">
        <v>1204</v>
      </c>
      <c r="AE288" s="508"/>
      <c r="AF288" s="508"/>
      <c r="AG288" s="508"/>
      <c r="AH288" s="502"/>
      <c r="AI288" s="508"/>
      <c r="AJ288" s="508"/>
      <c r="AK288" s="502"/>
      <c r="AL288" s="508"/>
      <c r="AM288" s="508"/>
      <c r="AN288" s="508"/>
      <c r="AO288" s="508"/>
      <c r="AP288" s="508"/>
      <c r="AQ288" s="508"/>
      <c r="AR288" s="508"/>
      <c r="AS288" s="508"/>
      <c r="AT288" s="508"/>
      <c r="AU288" s="508"/>
      <c r="AV288" s="508"/>
      <c r="AW288" s="502"/>
      <c r="AX288" s="508"/>
      <c r="AY288" s="508"/>
      <c r="AZ288" s="502"/>
      <c r="BA288" s="508"/>
    </row>
    <row r="289" spans="1:53" s="509" customFormat="1" ht="2.25" customHeight="1" x14ac:dyDescent="0.25">
      <c r="A289" s="1246"/>
      <c r="B289" s="1246"/>
      <c r="C289" s="1246"/>
      <c r="D289" s="1246"/>
      <c r="E289" s="1246"/>
      <c r="F289" s="1246"/>
      <c r="G289" s="1246"/>
      <c r="H289" s="1249"/>
      <c r="I289" s="1249"/>
      <c r="J289" s="1248"/>
      <c r="K289" s="1249"/>
      <c r="L289" s="1263"/>
      <c r="M289" s="1263"/>
      <c r="N289" s="1264"/>
      <c r="O289" s="1265"/>
      <c r="P289" s="1266"/>
      <c r="Q289" s="1265"/>
      <c r="R289" s="1263"/>
      <c r="S289" s="1263"/>
      <c r="T289" s="1266"/>
      <c r="U289" s="1267"/>
      <c r="V289" s="1267"/>
      <c r="W289" s="1267"/>
      <c r="X289" s="1267"/>
      <c r="Y289" s="1268"/>
      <c r="Z289" s="1335"/>
      <c r="AA289" s="1315"/>
      <c r="AB289" s="1315"/>
      <c r="AC289" s="1265"/>
      <c r="AD289" s="1265"/>
      <c r="AE289" s="1265"/>
      <c r="AF289" s="1265"/>
      <c r="AG289" s="1265"/>
      <c r="AH289" s="1266"/>
      <c r="AI289" s="1265"/>
      <c r="AJ289" s="1265"/>
      <c r="AK289" s="1266"/>
      <c r="AL289" s="1265"/>
      <c r="AM289" s="1265"/>
      <c r="AN289" s="1265"/>
      <c r="AO289" s="1265"/>
      <c r="AP289" s="1265"/>
      <c r="AQ289" s="1265"/>
      <c r="AR289" s="1265"/>
      <c r="AS289" s="1265"/>
      <c r="AT289" s="1265"/>
      <c r="AU289" s="1265"/>
      <c r="AV289" s="1265"/>
      <c r="AW289" s="1266"/>
      <c r="AX289" s="1265"/>
      <c r="AY289" s="1265"/>
      <c r="AZ289" s="1266"/>
      <c r="BA289" s="1265"/>
    </row>
    <row r="290" spans="1:53" s="509" customFormat="1" ht="48.75" x14ac:dyDescent="0.25">
      <c r="A290" s="196" t="s">
        <v>1395</v>
      </c>
      <c r="B290" s="508" t="s">
        <v>1033</v>
      </c>
      <c r="C290" s="196" t="s">
        <v>1034</v>
      </c>
      <c r="D290" s="421" t="s">
        <v>1035</v>
      </c>
      <c r="E290" s="196" t="s">
        <v>1036</v>
      </c>
      <c r="F290" s="508" t="s">
        <v>1037</v>
      </c>
      <c r="G290" s="730" t="s">
        <v>1038</v>
      </c>
      <c r="H290" s="507" t="s">
        <v>1039</v>
      </c>
      <c r="I290" s="506">
        <v>41891</v>
      </c>
      <c r="J290" s="508">
        <v>124872677</v>
      </c>
      <c r="K290" s="506">
        <v>41996</v>
      </c>
      <c r="L290" s="494" t="s">
        <v>1040</v>
      </c>
      <c r="M290" s="1269" t="s">
        <v>1038</v>
      </c>
      <c r="N290" s="493">
        <v>20001</v>
      </c>
      <c r="O290" s="557">
        <v>41996</v>
      </c>
      <c r="P290" s="629">
        <v>124872330</v>
      </c>
      <c r="Q290" s="557">
        <v>41997</v>
      </c>
      <c r="R290" s="495">
        <v>41999</v>
      </c>
      <c r="S290" s="493">
        <v>2</v>
      </c>
      <c r="T290" s="629">
        <v>124872330</v>
      </c>
      <c r="U290" s="632"/>
      <c r="V290" s="632"/>
      <c r="W290" s="632"/>
      <c r="X290" s="632"/>
      <c r="Y290" s="1043"/>
      <c r="Z290" s="1328" t="s">
        <v>1520</v>
      </c>
      <c r="AA290" s="1315"/>
      <c r="AB290" s="1315"/>
      <c r="AC290" s="555" t="s">
        <v>1041</v>
      </c>
      <c r="AD290" s="555" t="s">
        <v>30</v>
      </c>
      <c r="AE290" s="633"/>
      <c r="AF290" s="633"/>
      <c r="AG290" s="633"/>
      <c r="AH290" s="629">
        <v>49948932</v>
      </c>
      <c r="AI290" s="1166"/>
      <c r="AJ290" s="1166"/>
      <c r="AK290" s="629"/>
      <c r="AL290" s="633"/>
      <c r="AM290" s="633"/>
      <c r="AN290" s="633"/>
      <c r="AO290" s="633"/>
      <c r="AP290" s="633"/>
      <c r="AQ290" s="633"/>
      <c r="AR290" s="633"/>
      <c r="AS290" s="633"/>
      <c r="AT290" s="633"/>
      <c r="AU290" s="633"/>
      <c r="AV290" s="633"/>
      <c r="AW290" s="629"/>
      <c r="AX290" s="633"/>
      <c r="AY290" s="633"/>
      <c r="AZ290" s="1270"/>
      <c r="BA290" s="633"/>
    </row>
    <row r="291" spans="1:53" ht="4.5" customHeight="1" x14ac:dyDescent="0.15">
      <c r="A291" s="1271"/>
      <c r="B291" s="1271"/>
      <c r="C291" s="1271"/>
      <c r="D291" s="1271"/>
      <c r="E291" s="1271"/>
      <c r="F291" s="1271"/>
      <c r="G291" s="1271"/>
      <c r="H291" s="539"/>
      <c r="I291" s="539"/>
      <c r="J291" s="1272"/>
      <c r="K291" s="1273"/>
      <c r="L291" s="539"/>
      <c r="M291" s="539"/>
      <c r="N291" s="1274"/>
      <c r="O291" s="1271"/>
      <c r="P291" s="1272"/>
      <c r="Q291" s="1271"/>
      <c r="R291" s="539"/>
      <c r="S291" s="1273"/>
      <c r="T291" s="1271"/>
      <c r="U291" s="1275"/>
      <c r="V291" s="1275"/>
      <c r="W291" s="1275"/>
      <c r="X291" s="1275"/>
      <c r="Y291" s="1276"/>
      <c r="Z291" s="1276"/>
      <c r="AA291" s="1315"/>
      <c r="AB291" s="1315"/>
      <c r="AC291" s="1271"/>
      <c r="AD291" s="1271"/>
      <c r="AE291" s="1271"/>
      <c r="AF291" s="1271"/>
      <c r="AG291" s="1271"/>
      <c r="AH291" s="1272"/>
      <c r="AI291" s="1271"/>
      <c r="AJ291" s="1271"/>
      <c r="AK291" s="1272"/>
      <c r="AL291" s="1271"/>
      <c r="AM291" s="1271"/>
      <c r="AN291" s="1271"/>
      <c r="AO291" s="1271"/>
      <c r="AP291" s="1271"/>
      <c r="AQ291" s="1271"/>
      <c r="AR291" s="1271"/>
      <c r="AS291" s="1271"/>
      <c r="AT291" s="1271"/>
      <c r="AU291" s="1271"/>
      <c r="AV291" s="1271"/>
      <c r="AW291" s="549"/>
      <c r="AX291" s="1271"/>
      <c r="AY291" s="1271"/>
      <c r="AZ291" s="1272"/>
      <c r="BA291" s="1271"/>
    </row>
    <row r="292" spans="1:53" s="509" customFormat="1" ht="42.75" customHeight="1" x14ac:dyDescent="0.25">
      <c r="A292" s="196" t="s">
        <v>1396</v>
      </c>
      <c r="B292" s="508" t="s">
        <v>580</v>
      </c>
      <c r="C292" s="196" t="s">
        <v>581</v>
      </c>
      <c r="D292" s="196" t="s">
        <v>582</v>
      </c>
      <c r="E292" s="196" t="s">
        <v>761</v>
      </c>
      <c r="F292" s="508" t="s">
        <v>540</v>
      </c>
      <c r="G292" s="730" t="s">
        <v>583</v>
      </c>
      <c r="H292" s="507" t="s">
        <v>584</v>
      </c>
      <c r="I292" s="506">
        <v>41919</v>
      </c>
      <c r="J292" s="502">
        <v>226413991</v>
      </c>
      <c r="K292" s="506">
        <v>41996</v>
      </c>
      <c r="L292" s="507" t="s">
        <v>1130</v>
      </c>
      <c r="M292" s="730" t="s">
        <v>583</v>
      </c>
      <c r="N292" s="940" t="s">
        <v>113</v>
      </c>
      <c r="O292" s="558">
        <v>41996</v>
      </c>
      <c r="P292" s="502">
        <v>226413991</v>
      </c>
      <c r="Q292" s="558">
        <v>41997</v>
      </c>
      <c r="R292" s="506">
        <v>41999</v>
      </c>
      <c r="S292" s="464">
        <v>3</v>
      </c>
      <c r="T292" s="502">
        <v>226413991</v>
      </c>
      <c r="U292" s="581"/>
      <c r="V292" s="581"/>
      <c r="W292" s="581"/>
      <c r="X292" s="581"/>
      <c r="Y292" s="582"/>
      <c r="Z292" s="1329" t="s">
        <v>1521</v>
      </c>
      <c r="AA292" s="1315"/>
      <c r="AB292" s="1315"/>
      <c r="AC292" s="196" t="s">
        <v>114</v>
      </c>
      <c r="AD292" s="196" t="s">
        <v>1049</v>
      </c>
      <c r="AE292" s="508"/>
      <c r="AF292" s="508"/>
      <c r="AG292" s="508"/>
      <c r="AH292" s="502"/>
      <c r="AI292" s="508"/>
      <c r="AJ292" s="508"/>
      <c r="AK292" s="502"/>
      <c r="AL292" s="508"/>
      <c r="AM292" s="508"/>
      <c r="AN292" s="508"/>
      <c r="AO292" s="508"/>
      <c r="AP292" s="508"/>
      <c r="AQ292" s="508"/>
      <c r="AR292" s="508"/>
      <c r="AS292" s="508"/>
      <c r="AT292" s="508"/>
      <c r="AU292" s="508"/>
      <c r="AV292" s="508"/>
      <c r="AW292" s="502"/>
      <c r="AX292" s="508"/>
      <c r="AY292" s="508"/>
      <c r="AZ292" s="502"/>
      <c r="BA292" s="508"/>
    </row>
    <row r="293" spans="1:53" ht="2.25" customHeight="1" x14ac:dyDescent="0.15">
      <c r="A293" s="1277"/>
      <c r="B293" s="1277"/>
      <c r="C293" s="1277"/>
      <c r="D293" s="1278"/>
      <c r="E293" s="1277"/>
      <c r="F293" s="1277"/>
      <c r="G293" s="1277"/>
      <c r="H293" s="1279"/>
      <c r="I293" s="1279"/>
      <c r="J293" s="1280"/>
      <c r="K293" s="1281"/>
      <c r="L293" s="1279"/>
      <c r="M293" s="1279"/>
      <c r="N293" s="1282"/>
      <c r="O293" s="1277"/>
      <c r="P293" s="1280"/>
      <c r="Q293" s="1277"/>
      <c r="R293" s="1279"/>
      <c r="S293" s="1281"/>
      <c r="T293" s="1277"/>
      <c r="U293" s="1283"/>
      <c r="V293" s="1283"/>
      <c r="W293" s="1283"/>
      <c r="X293" s="1283"/>
      <c r="Y293" s="1284"/>
      <c r="Z293" s="1284"/>
      <c r="AA293" s="1315"/>
      <c r="AB293" s="1315"/>
      <c r="AC293" s="1278"/>
      <c r="AD293" s="1278"/>
      <c r="AE293" s="1277"/>
      <c r="AF293" s="1277"/>
      <c r="AG293" s="1277"/>
      <c r="AH293" s="1280"/>
      <c r="AI293" s="1277"/>
      <c r="AJ293" s="1277"/>
      <c r="AK293" s="1280"/>
      <c r="AL293" s="1277"/>
      <c r="AM293" s="1277"/>
      <c r="AN293" s="1277"/>
      <c r="AO293" s="1277"/>
      <c r="AP293" s="1277"/>
      <c r="AQ293" s="1277"/>
      <c r="AR293" s="1277"/>
      <c r="AS293" s="1277"/>
      <c r="AT293" s="1277"/>
      <c r="AU293" s="1277"/>
      <c r="AV293" s="1277"/>
      <c r="AW293" s="1285"/>
      <c r="AX293" s="1277"/>
      <c r="AY293" s="1277"/>
      <c r="AZ293" s="1280"/>
      <c r="BA293" s="1277"/>
    </row>
    <row r="294" spans="1:53" s="509" customFormat="1" ht="48.75" x14ac:dyDescent="0.25">
      <c r="A294" s="196" t="s">
        <v>1397</v>
      </c>
      <c r="B294" s="508" t="s">
        <v>1043</v>
      </c>
      <c r="C294" s="196" t="s">
        <v>1044</v>
      </c>
      <c r="D294" s="462" t="s">
        <v>1045</v>
      </c>
      <c r="E294" s="196" t="s">
        <v>962</v>
      </c>
      <c r="F294" s="508" t="s">
        <v>963</v>
      </c>
      <c r="G294" s="730" t="s">
        <v>1046</v>
      </c>
      <c r="H294" s="507" t="s">
        <v>1047</v>
      </c>
      <c r="I294" s="506">
        <v>41891</v>
      </c>
      <c r="J294" s="502">
        <v>32900000</v>
      </c>
      <c r="K294" s="506">
        <v>41999</v>
      </c>
      <c r="L294" s="507" t="s">
        <v>1048</v>
      </c>
      <c r="M294" s="730" t="s">
        <v>1046</v>
      </c>
      <c r="N294" s="464">
        <v>20001</v>
      </c>
      <c r="O294" s="558">
        <v>41999</v>
      </c>
      <c r="P294" s="502">
        <v>32900000</v>
      </c>
      <c r="Q294" s="558">
        <v>41999</v>
      </c>
      <c r="R294" s="506">
        <v>41999</v>
      </c>
      <c r="S294" s="464">
        <v>30</v>
      </c>
      <c r="T294" s="502">
        <v>32600000</v>
      </c>
      <c r="U294" s="581"/>
      <c r="V294" s="581"/>
      <c r="W294" s="581"/>
      <c r="X294" s="581"/>
      <c r="Y294" s="582"/>
      <c r="Z294" s="1329" t="s">
        <v>1521</v>
      </c>
      <c r="AA294" s="1315"/>
      <c r="AB294" s="1315"/>
      <c r="AC294" s="555" t="s">
        <v>1041</v>
      </c>
      <c r="AD294" s="555" t="s">
        <v>30</v>
      </c>
      <c r="AE294" s="731">
        <v>16300000</v>
      </c>
      <c r="AF294" s="623"/>
      <c r="AG294" s="623"/>
      <c r="AH294" s="502"/>
      <c r="AI294" s="508"/>
      <c r="AJ294" s="508"/>
      <c r="AK294" s="502"/>
      <c r="AL294" s="508"/>
      <c r="AM294" s="508"/>
      <c r="AN294" s="508"/>
      <c r="AO294" s="508"/>
      <c r="AP294" s="508"/>
      <c r="AQ294" s="508"/>
      <c r="AR294" s="508"/>
      <c r="AS294" s="508"/>
      <c r="AT294" s="508"/>
      <c r="AU294" s="508"/>
      <c r="AV294" s="508"/>
      <c r="AW294" s="502"/>
      <c r="AX294" s="508"/>
      <c r="AY294" s="508"/>
      <c r="AZ294" s="527"/>
      <c r="BA294" s="508"/>
    </row>
    <row r="295" spans="1:53" ht="3" customHeight="1" x14ac:dyDescent="0.15">
      <c r="A295" s="763"/>
      <c r="B295" s="763"/>
      <c r="C295" s="763"/>
      <c r="D295" s="763"/>
      <c r="E295" s="763"/>
      <c r="F295" s="763"/>
      <c r="G295" s="763"/>
      <c r="H295" s="764"/>
      <c r="I295" s="764"/>
      <c r="J295" s="763"/>
      <c r="K295" s="765"/>
      <c r="L295" s="764"/>
      <c r="M295" s="764"/>
      <c r="N295" s="965"/>
      <c r="O295" s="763"/>
      <c r="P295" s="768"/>
      <c r="Q295" s="763"/>
      <c r="R295" s="764"/>
      <c r="S295" s="765"/>
      <c r="T295" s="763"/>
      <c r="U295" s="766"/>
      <c r="V295" s="766"/>
      <c r="W295" s="766"/>
      <c r="X295" s="766"/>
      <c r="Y295" s="767"/>
      <c r="Z295" s="1336"/>
      <c r="AA295" s="1315"/>
      <c r="AB295" s="1315"/>
      <c r="AC295" s="763"/>
      <c r="AD295" s="763"/>
      <c r="AE295" s="763"/>
      <c r="AF295" s="763"/>
      <c r="AG295" s="763"/>
      <c r="AH295" s="768"/>
      <c r="AI295" s="763"/>
      <c r="AJ295" s="763"/>
      <c r="AK295" s="768"/>
      <c r="AL295" s="763"/>
      <c r="AM295" s="763"/>
      <c r="AN295" s="763"/>
      <c r="AO295" s="763"/>
      <c r="AP295" s="763"/>
      <c r="AQ295" s="763"/>
      <c r="AR295" s="763"/>
      <c r="AS295" s="763"/>
      <c r="AT295" s="763"/>
      <c r="AU295" s="763"/>
      <c r="AV295" s="763"/>
      <c r="AW295" s="769"/>
      <c r="AX295" s="763"/>
      <c r="AY295" s="763"/>
      <c r="AZ295" s="768"/>
      <c r="BA295" s="763"/>
    </row>
    <row r="296" spans="1:53" s="509" customFormat="1" ht="57.75" customHeight="1" x14ac:dyDescent="0.25">
      <c r="A296" s="196" t="s">
        <v>1398</v>
      </c>
      <c r="B296" s="508" t="s">
        <v>1225</v>
      </c>
      <c r="C296" s="196" t="s">
        <v>1226</v>
      </c>
      <c r="D296" s="462" t="s">
        <v>1227</v>
      </c>
      <c r="E296" s="1178" t="s">
        <v>1228</v>
      </c>
      <c r="F296" s="1177" t="s">
        <v>1229</v>
      </c>
      <c r="G296" s="730" t="s">
        <v>1230</v>
      </c>
      <c r="H296" s="507" t="s">
        <v>1231</v>
      </c>
      <c r="I296" s="506">
        <v>41851</v>
      </c>
      <c r="J296" s="508">
        <v>100000000</v>
      </c>
      <c r="K296" s="1181">
        <v>41999</v>
      </c>
      <c r="L296" s="507" t="s">
        <v>1232</v>
      </c>
      <c r="M296" s="507" t="s">
        <v>1230</v>
      </c>
      <c r="N296" s="1286" t="s">
        <v>52</v>
      </c>
      <c r="O296" s="1180">
        <v>41999</v>
      </c>
      <c r="P296" s="502">
        <v>100000000</v>
      </c>
      <c r="Q296" s="1180">
        <v>42017</v>
      </c>
      <c r="R296" s="1181">
        <v>42023</v>
      </c>
      <c r="S296" s="1241">
        <v>3</v>
      </c>
      <c r="T296" s="1182">
        <v>100000000</v>
      </c>
      <c r="U296" s="581"/>
      <c r="V296" s="581"/>
      <c r="W296" s="581"/>
      <c r="X296" s="581"/>
      <c r="Y296" s="1041"/>
      <c r="Z296" s="1327" t="s">
        <v>1521</v>
      </c>
      <c r="AA296" s="1315"/>
      <c r="AB296" s="1315"/>
      <c r="AC296" s="1178" t="s">
        <v>1233</v>
      </c>
      <c r="AD296" s="1178" t="s">
        <v>30</v>
      </c>
      <c r="AE296" s="508"/>
      <c r="AF296" s="508"/>
      <c r="AG296" s="508"/>
      <c r="AH296" s="502"/>
      <c r="AI296" s="1177"/>
      <c r="AJ296" s="1177"/>
      <c r="AK296" s="502"/>
      <c r="AL296" s="508"/>
      <c r="AM296" s="508"/>
      <c r="AN296" s="508"/>
      <c r="AO296" s="508"/>
      <c r="AP296" s="508"/>
      <c r="AQ296" s="508"/>
      <c r="AR296" s="508"/>
      <c r="AS296" s="508"/>
      <c r="AT296" s="508"/>
      <c r="AU296" s="508"/>
      <c r="AV296" s="508"/>
      <c r="AW296" s="502"/>
      <c r="AX296" s="508"/>
      <c r="AY296" s="508"/>
      <c r="AZ296" s="502"/>
      <c r="BA296" s="508"/>
    </row>
    <row r="297" spans="1:53" ht="4.5" customHeight="1" x14ac:dyDescent="0.15">
      <c r="A297" s="1287"/>
      <c r="B297" s="856"/>
      <c r="C297" s="856"/>
      <c r="D297" s="1287"/>
      <c r="E297" s="1287"/>
      <c r="F297" s="1287"/>
      <c r="G297" s="856"/>
      <c r="H297" s="861"/>
      <c r="I297" s="861"/>
      <c r="J297" s="856"/>
      <c r="K297" s="1288"/>
      <c r="L297" s="861"/>
      <c r="M297" s="861"/>
      <c r="N297" s="1289"/>
      <c r="O297" s="1287"/>
      <c r="P297" s="857"/>
      <c r="Q297" s="1287"/>
      <c r="R297" s="1202"/>
      <c r="S297" s="1288"/>
      <c r="T297" s="1287"/>
      <c r="U297" s="863"/>
      <c r="V297" s="863"/>
      <c r="W297" s="863"/>
      <c r="X297" s="863"/>
      <c r="Y297" s="1290"/>
      <c r="Z297" s="1337"/>
      <c r="AA297" s="1315"/>
      <c r="AB297" s="1315"/>
      <c r="AC297" s="1287"/>
      <c r="AD297" s="1287"/>
      <c r="AE297" s="856"/>
      <c r="AF297" s="856"/>
      <c r="AG297" s="856"/>
      <c r="AH297" s="857"/>
      <c r="AI297" s="1287"/>
      <c r="AJ297" s="1287"/>
      <c r="AK297" s="857"/>
      <c r="AL297" s="856"/>
      <c r="AM297" s="856"/>
      <c r="AN297" s="856"/>
      <c r="AO297" s="856"/>
      <c r="AP297" s="856"/>
      <c r="AQ297" s="856"/>
      <c r="AR297" s="856"/>
      <c r="AS297" s="856"/>
      <c r="AT297" s="856"/>
      <c r="AU297" s="856"/>
      <c r="AV297" s="856"/>
      <c r="AW297" s="865"/>
      <c r="AX297" s="856"/>
      <c r="AY297" s="856"/>
      <c r="AZ297" s="857"/>
      <c r="BA297" s="856"/>
    </row>
    <row r="298" spans="1:53" s="509" customFormat="1" ht="29.25" x14ac:dyDescent="0.25">
      <c r="A298" s="1424" t="s">
        <v>1399</v>
      </c>
      <c r="B298" s="508" t="s">
        <v>1155</v>
      </c>
      <c r="C298" s="196" t="s">
        <v>1160</v>
      </c>
      <c r="D298" s="1424" t="s">
        <v>1162</v>
      </c>
      <c r="E298" s="1424" t="s">
        <v>1134</v>
      </c>
      <c r="F298" s="1472" t="s">
        <v>1135</v>
      </c>
      <c r="G298" s="730" t="s">
        <v>62</v>
      </c>
      <c r="H298" s="507" t="s">
        <v>1157</v>
      </c>
      <c r="I298" s="506">
        <v>41752</v>
      </c>
      <c r="J298" s="502">
        <v>44000000</v>
      </c>
      <c r="K298" s="1482">
        <v>41999</v>
      </c>
      <c r="L298" s="507" t="s">
        <v>1159</v>
      </c>
      <c r="M298" s="730" t="s">
        <v>62</v>
      </c>
      <c r="N298" s="1536" t="s">
        <v>781</v>
      </c>
      <c r="O298" s="1482">
        <v>41999</v>
      </c>
      <c r="P298" s="502">
        <v>43859496</v>
      </c>
      <c r="Q298" s="1482">
        <v>41999</v>
      </c>
      <c r="R298" s="1482">
        <v>41668</v>
      </c>
      <c r="S298" s="1472">
        <v>2</v>
      </c>
      <c r="T298" s="1535">
        <f>SUM(P298:P299)</f>
        <v>62945461</v>
      </c>
      <c r="U298" s="581"/>
      <c r="V298" s="581"/>
      <c r="W298" s="581"/>
      <c r="X298" s="581"/>
      <c r="Y298" s="1041"/>
      <c r="Z298" s="1478" t="s">
        <v>1521</v>
      </c>
      <c r="AA298" s="1315"/>
      <c r="AB298" s="1315"/>
      <c r="AC298" s="1424" t="s">
        <v>194</v>
      </c>
      <c r="AD298" s="1424" t="s">
        <v>30</v>
      </c>
      <c r="AE298" s="508"/>
      <c r="AF298" s="508"/>
      <c r="AG298" s="508"/>
      <c r="AH298" s="502">
        <f>P298*50%</f>
        <v>21929748</v>
      </c>
      <c r="AI298" s="1482">
        <v>42003</v>
      </c>
      <c r="AJ298" s="1495" t="s">
        <v>1172</v>
      </c>
      <c r="AK298" s="502"/>
      <c r="AL298" s="508"/>
      <c r="AM298" s="508"/>
      <c r="AN298" s="508"/>
      <c r="AO298" s="508"/>
      <c r="AP298" s="508"/>
      <c r="AQ298" s="508"/>
      <c r="AR298" s="508"/>
      <c r="AS298" s="508"/>
      <c r="AT298" s="508"/>
      <c r="AU298" s="508"/>
      <c r="AV298" s="508"/>
      <c r="AW298" s="502"/>
      <c r="AX298" s="508"/>
      <c r="AY298" s="508"/>
      <c r="AZ298" s="502"/>
      <c r="BA298" s="508"/>
    </row>
    <row r="299" spans="1:53" s="509" customFormat="1" ht="29.25" x14ac:dyDescent="0.25">
      <c r="A299" s="1426"/>
      <c r="B299" s="623"/>
      <c r="C299" s="196" t="s">
        <v>1161</v>
      </c>
      <c r="D299" s="1426"/>
      <c r="E299" s="1426"/>
      <c r="F299" s="1473"/>
      <c r="G299" s="730" t="s">
        <v>62</v>
      </c>
      <c r="H299" s="507" t="s">
        <v>1156</v>
      </c>
      <c r="I299" s="506">
        <v>41871</v>
      </c>
      <c r="J299" s="502">
        <v>19100000</v>
      </c>
      <c r="K299" s="1473"/>
      <c r="L299" s="507" t="s">
        <v>1158</v>
      </c>
      <c r="M299" s="730" t="s">
        <v>62</v>
      </c>
      <c r="N299" s="1537"/>
      <c r="O299" s="1473"/>
      <c r="P299" s="502">
        <v>19085965</v>
      </c>
      <c r="Q299" s="1473"/>
      <c r="R299" s="1483"/>
      <c r="S299" s="1473"/>
      <c r="T299" s="1473"/>
      <c r="U299" s="581"/>
      <c r="V299" s="581"/>
      <c r="W299" s="581"/>
      <c r="X299" s="581"/>
      <c r="Y299" s="1043"/>
      <c r="Z299" s="1479"/>
      <c r="AA299" s="1315"/>
      <c r="AB299" s="1315"/>
      <c r="AC299" s="1426"/>
      <c r="AD299" s="1426"/>
      <c r="AE299" s="508"/>
      <c r="AF299" s="508"/>
      <c r="AG299" s="508"/>
      <c r="AH299" s="502">
        <f>P299*50%</f>
        <v>9542982.5</v>
      </c>
      <c r="AI299" s="1473"/>
      <c r="AJ299" s="1473"/>
      <c r="AK299" s="502"/>
      <c r="AL299" s="508"/>
      <c r="AM299" s="508"/>
      <c r="AN299" s="508"/>
      <c r="AO299" s="508"/>
      <c r="AP299" s="508"/>
      <c r="AQ299" s="508"/>
      <c r="AR299" s="508"/>
      <c r="AS299" s="508"/>
      <c r="AT299" s="508"/>
      <c r="AU299" s="508"/>
      <c r="AV299" s="508"/>
      <c r="AW299" s="502"/>
      <c r="AX299" s="508"/>
      <c r="AY299" s="508"/>
      <c r="AZ299" s="502"/>
      <c r="BA299" s="508"/>
    </row>
    <row r="300" spans="1:53" s="509" customFormat="1" ht="3" customHeight="1" x14ac:dyDescent="0.25">
      <c r="A300" s="1130"/>
      <c r="B300" s="1130"/>
      <c r="C300" s="1130"/>
      <c r="D300" s="1130"/>
      <c r="E300" s="1130"/>
      <c r="F300" s="1130"/>
      <c r="G300" s="1130"/>
      <c r="H300" s="1130"/>
      <c r="I300" s="1130"/>
      <c r="J300" s="1130"/>
      <c r="K300" s="1130"/>
      <c r="L300" s="1130"/>
      <c r="M300" s="1130"/>
      <c r="N300" s="1291"/>
      <c r="O300" s="1130"/>
      <c r="P300" s="769"/>
      <c r="Q300" s="1130"/>
      <c r="R300" s="1130"/>
      <c r="S300" s="1130"/>
      <c r="T300" s="1130"/>
      <c r="U300" s="1131"/>
      <c r="V300" s="1131"/>
      <c r="W300" s="1131"/>
      <c r="X300" s="1131"/>
      <c r="Y300" s="912"/>
      <c r="Z300" s="1338"/>
      <c r="AA300" s="1315"/>
      <c r="AB300" s="1315"/>
      <c r="AC300" s="1130"/>
      <c r="AD300" s="1130"/>
      <c r="AE300" s="1130"/>
      <c r="AF300" s="1130"/>
      <c r="AG300" s="1130"/>
      <c r="AH300" s="769"/>
      <c r="AI300" s="1130"/>
      <c r="AJ300" s="1130"/>
      <c r="AK300" s="769"/>
      <c r="AL300" s="1130"/>
      <c r="AM300" s="1130"/>
      <c r="AN300" s="1130"/>
      <c r="AO300" s="1130"/>
      <c r="AP300" s="1130"/>
      <c r="AQ300" s="1130"/>
      <c r="AR300" s="1130"/>
      <c r="AS300" s="1130"/>
      <c r="AT300" s="1130"/>
      <c r="AU300" s="1130"/>
      <c r="AV300" s="1130"/>
      <c r="AW300" s="769"/>
      <c r="AX300" s="1130"/>
      <c r="AY300" s="1130"/>
      <c r="AZ300" s="769"/>
      <c r="BA300" s="1130"/>
    </row>
    <row r="301" spans="1:53" s="509" customFormat="1" ht="39" x14ac:dyDescent="0.25">
      <c r="A301" s="196" t="s">
        <v>1400</v>
      </c>
      <c r="B301" s="508" t="s">
        <v>1131</v>
      </c>
      <c r="C301" s="196" t="s">
        <v>1132</v>
      </c>
      <c r="D301" s="462" t="s">
        <v>1133</v>
      </c>
      <c r="E301" s="196" t="s">
        <v>1134</v>
      </c>
      <c r="F301" s="508" t="s">
        <v>1135</v>
      </c>
      <c r="G301" s="730" t="s">
        <v>1136</v>
      </c>
      <c r="H301" s="730" t="s">
        <v>1137</v>
      </c>
      <c r="I301" s="558">
        <v>41851</v>
      </c>
      <c r="J301" s="502">
        <v>68828664</v>
      </c>
      <c r="K301" s="558">
        <v>41999</v>
      </c>
      <c r="L301" s="507" t="s">
        <v>1138</v>
      </c>
      <c r="M301" s="730" t="s">
        <v>1136</v>
      </c>
      <c r="N301" s="464">
        <v>41010</v>
      </c>
      <c r="O301" s="558">
        <v>41999</v>
      </c>
      <c r="P301" s="502">
        <v>68768570</v>
      </c>
      <c r="Q301" s="558">
        <v>41999</v>
      </c>
      <c r="R301" s="558">
        <v>42002</v>
      </c>
      <c r="S301" s="464">
        <v>2</v>
      </c>
      <c r="T301" s="502">
        <v>68768570</v>
      </c>
      <c r="U301" s="581"/>
      <c r="V301" s="581"/>
      <c r="W301" s="581"/>
      <c r="X301" s="581"/>
      <c r="Y301" s="582"/>
      <c r="Z301" s="1329" t="s">
        <v>1521</v>
      </c>
      <c r="AA301" s="1315"/>
      <c r="AB301" s="1315"/>
      <c r="AC301" s="196" t="s">
        <v>1139</v>
      </c>
      <c r="AD301" s="555" t="s">
        <v>30</v>
      </c>
      <c r="AE301" s="508"/>
      <c r="AF301" s="508"/>
      <c r="AG301" s="508"/>
      <c r="AH301" s="502">
        <v>34384285</v>
      </c>
      <c r="AI301" s="506">
        <v>42003</v>
      </c>
      <c r="AJ301" s="507" t="s">
        <v>1173</v>
      </c>
      <c r="AK301" s="502"/>
      <c r="AL301" s="508"/>
      <c r="AM301" s="508"/>
      <c r="AN301" s="508"/>
      <c r="AO301" s="508"/>
      <c r="AP301" s="508"/>
      <c r="AQ301" s="508"/>
      <c r="AR301" s="508"/>
      <c r="AS301" s="508"/>
      <c r="AT301" s="508"/>
      <c r="AU301" s="508"/>
      <c r="AV301" s="508"/>
      <c r="AW301" s="502"/>
      <c r="AX301" s="508"/>
      <c r="AY301" s="508"/>
      <c r="AZ301" s="527"/>
      <c r="BA301" s="508"/>
    </row>
    <row r="302" spans="1:53" s="509" customFormat="1" ht="3" customHeight="1" x14ac:dyDescent="0.25">
      <c r="A302" s="868"/>
      <c r="B302" s="868"/>
      <c r="C302" s="868"/>
      <c r="D302" s="868"/>
      <c r="E302" s="868"/>
      <c r="F302" s="868"/>
      <c r="G302" s="868"/>
      <c r="H302" s="869"/>
      <c r="I302" s="869"/>
      <c r="J302" s="870"/>
      <c r="K302" s="869"/>
      <c r="L302" s="869"/>
      <c r="M302" s="869"/>
      <c r="N302" s="1092"/>
      <c r="O302" s="868"/>
      <c r="P302" s="870"/>
      <c r="Q302" s="868"/>
      <c r="R302" s="869"/>
      <c r="S302" s="869"/>
      <c r="T302" s="868"/>
      <c r="U302" s="1137"/>
      <c r="V302" s="1137"/>
      <c r="W302" s="1137"/>
      <c r="X302" s="1137"/>
      <c r="Y302" s="916"/>
      <c r="Z302" s="1339"/>
      <c r="AA302" s="1315"/>
      <c r="AB302" s="1315"/>
      <c r="AC302" s="868"/>
      <c r="AD302" s="868"/>
      <c r="AE302" s="868"/>
      <c r="AF302" s="868"/>
      <c r="AG302" s="868"/>
      <c r="AH302" s="870"/>
      <c r="AI302" s="868"/>
      <c r="AJ302" s="868"/>
      <c r="AK302" s="870"/>
      <c r="AL302" s="868"/>
      <c r="AM302" s="868"/>
      <c r="AN302" s="868"/>
      <c r="AO302" s="868"/>
      <c r="AP302" s="868"/>
      <c r="AQ302" s="868"/>
      <c r="AR302" s="868"/>
      <c r="AS302" s="868"/>
      <c r="AT302" s="868"/>
      <c r="AU302" s="868"/>
      <c r="AV302" s="868"/>
      <c r="AW302" s="870"/>
      <c r="AX302" s="868"/>
      <c r="AY302" s="868"/>
      <c r="AZ302" s="870"/>
      <c r="BA302" s="868"/>
    </row>
    <row r="303" spans="1:53" s="509" customFormat="1" ht="39" x14ac:dyDescent="0.25">
      <c r="A303" s="196" t="s">
        <v>1401</v>
      </c>
      <c r="B303" s="508" t="s">
        <v>1141</v>
      </c>
      <c r="C303" s="196" t="s">
        <v>1143</v>
      </c>
      <c r="D303" s="462" t="s">
        <v>1144</v>
      </c>
      <c r="E303" s="196" t="s">
        <v>1145</v>
      </c>
      <c r="F303" s="508" t="s">
        <v>102</v>
      </c>
      <c r="G303" s="730" t="s">
        <v>62</v>
      </c>
      <c r="H303" s="507" t="s">
        <v>1142</v>
      </c>
      <c r="I303" s="506">
        <v>41870</v>
      </c>
      <c r="J303" s="502">
        <v>44500000</v>
      </c>
      <c r="K303" s="506">
        <v>41999</v>
      </c>
      <c r="L303" s="507" t="s">
        <v>1146</v>
      </c>
      <c r="M303" s="730" t="s">
        <v>62</v>
      </c>
      <c r="N303" s="940" t="s">
        <v>781</v>
      </c>
      <c r="O303" s="558">
        <v>41999</v>
      </c>
      <c r="P303" s="502">
        <v>44495798</v>
      </c>
      <c r="Q303" s="558">
        <v>42002</v>
      </c>
      <c r="R303" s="506">
        <v>42002</v>
      </c>
      <c r="S303" s="464">
        <v>2</v>
      </c>
      <c r="T303" s="502">
        <v>44495798</v>
      </c>
      <c r="U303" s="581"/>
      <c r="V303" s="581"/>
      <c r="W303" s="581"/>
      <c r="X303" s="581"/>
      <c r="Y303" s="582"/>
      <c r="Z303" s="1329" t="s">
        <v>1521</v>
      </c>
      <c r="AA303" s="1315"/>
      <c r="AB303" s="1315"/>
      <c r="AC303" s="196" t="s">
        <v>194</v>
      </c>
      <c r="AD303" s="555" t="s">
        <v>30</v>
      </c>
      <c r="AE303" s="508"/>
      <c r="AF303" s="508"/>
      <c r="AG303" s="508"/>
      <c r="AH303" s="502">
        <v>22247899</v>
      </c>
      <c r="AI303" s="506">
        <v>42003</v>
      </c>
      <c r="AJ303" s="507" t="s">
        <v>1164</v>
      </c>
      <c r="AK303" s="502"/>
      <c r="AL303" s="508"/>
      <c r="AM303" s="508"/>
      <c r="AN303" s="508"/>
      <c r="AO303" s="508"/>
      <c r="AP303" s="508"/>
      <c r="AQ303" s="508"/>
      <c r="AR303" s="508"/>
      <c r="AS303" s="508"/>
      <c r="AT303" s="508"/>
      <c r="AU303" s="508"/>
      <c r="AV303" s="508"/>
      <c r="AW303" s="502"/>
      <c r="AX303" s="508"/>
      <c r="AY303" s="508"/>
      <c r="AZ303" s="502"/>
      <c r="BA303" s="508"/>
    </row>
    <row r="304" spans="1:53" s="509" customFormat="1" ht="3.75" customHeight="1" x14ac:dyDescent="0.25">
      <c r="A304" s="1161"/>
      <c r="B304" s="1161"/>
      <c r="C304" s="1161"/>
      <c r="D304" s="1161"/>
      <c r="E304" s="1161"/>
      <c r="F304" s="1161"/>
      <c r="G304" s="1161"/>
      <c r="H304" s="901"/>
      <c r="I304" s="901"/>
      <c r="J304" s="902"/>
      <c r="K304" s="901"/>
      <c r="L304" s="901"/>
      <c r="M304" s="901"/>
      <c r="N304" s="1163"/>
      <c r="O304" s="1161"/>
      <c r="P304" s="902"/>
      <c r="Q304" s="1161"/>
      <c r="R304" s="901"/>
      <c r="S304" s="901"/>
      <c r="T304" s="1161"/>
      <c r="U304" s="1164"/>
      <c r="V304" s="1164"/>
      <c r="W304" s="1164"/>
      <c r="X304" s="1164"/>
      <c r="Y304" s="1165"/>
      <c r="Z304" s="1340"/>
      <c r="AA304" s="1315"/>
      <c r="AB304" s="1315"/>
      <c r="AC304" s="1161"/>
      <c r="AD304" s="1161"/>
      <c r="AE304" s="1161"/>
      <c r="AF304" s="1161"/>
      <c r="AG304" s="1161"/>
      <c r="AH304" s="902"/>
      <c r="AI304" s="1161"/>
      <c r="AJ304" s="1161"/>
      <c r="AK304" s="902"/>
      <c r="AL304" s="1161"/>
      <c r="AM304" s="1161"/>
      <c r="AN304" s="1161"/>
      <c r="AO304" s="1161"/>
      <c r="AP304" s="1161"/>
      <c r="AQ304" s="1161"/>
      <c r="AR304" s="1161"/>
      <c r="AS304" s="1161"/>
      <c r="AT304" s="1161"/>
      <c r="AU304" s="1161"/>
      <c r="AV304" s="1161"/>
      <c r="AW304" s="902"/>
      <c r="AX304" s="1161"/>
      <c r="AY304" s="1161"/>
      <c r="AZ304" s="902"/>
      <c r="BA304" s="1161"/>
    </row>
    <row r="305" spans="1:53" s="509" customFormat="1" ht="48.75" x14ac:dyDescent="0.25">
      <c r="A305" s="196" t="s">
        <v>1402</v>
      </c>
      <c r="B305" s="508" t="s">
        <v>1148</v>
      </c>
      <c r="C305" s="196" t="s">
        <v>1151</v>
      </c>
      <c r="D305" s="462" t="s">
        <v>1152</v>
      </c>
      <c r="E305" s="196" t="s">
        <v>1145</v>
      </c>
      <c r="F305" s="508" t="s">
        <v>102</v>
      </c>
      <c r="G305" s="730" t="s">
        <v>1149</v>
      </c>
      <c r="H305" s="507" t="s">
        <v>1150</v>
      </c>
      <c r="I305" s="506">
        <v>41822</v>
      </c>
      <c r="J305" s="502">
        <v>43333206</v>
      </c>
      <c r="K305" s="506">
        <v>41999</v>
      </c>
      <c r="L305" s="507" t="s">
        <v>1153</v>
      </c>
      <c r="M305" s="730" t="s">
        <v>1149</v>
      </c>
      <c r="N305" s="940" t="s">
        <v>367</v>
      </c>
      <c r="O305" s="558">
        <v>41999</v>
      </c>
      <c r="P305" s="502">
        <v>43333185</v>
      </c>
      <c r="Q305" s="558">
        <v>42002</v>
      </c>
      <c r="R305" s="506">
        <v>42002</v>
      </c>
      <c r="S305" s="464">
        <v>2</v>
      </c>
      <c r="T305" s="502">
        <v>43333185</v>
      </c>
      <c r="U305" s="581"/>
      <c r="V305" s="581"/>
      <c r="W305" s="581"/>
      <c r="X305" s="581"/>
      <c r="Y305" s="582"/>
      <c r="Z305" s="1329" t="s">
        <v>1520</v>
      </c>
      <c r="AA305" s="1315"/>
      <c r="AB305" s="1315"/>
      <c r="AC305" s="555" t="s">
        <v>1041</v>
      </c>
      <c r="AD305" s="555" t="s">
        <v>30</v>
      </c>
      <c r="AE305" s="508"/>
      <c r="AF305" s="508"/>
      <c r="AG305" s="508"/>
      <c r="AH305" s="502">
        <v>22166592.5</v>
      </c>
      <c r="AI305" s="506">
        <v>42003</v>
      </c>
      <c r="AJ305" s="507" t="s">
        <v>1163</v>
      </c>
      <c r="AK305" s="502"/>
      <c r="AL305" s="508"/>
      <c r="AM305" s="508"/>
      <c r="AN305" s="508"/>
      <c r="AO305" s="508"/>
      <c r="AP305" s="508"/>
      <c r="AQ305" s="508"/>
      <c r="AR305" s="508"/>
      <c r="AS305" s="508"/>
      <c r="AT305" s="508"/>
      <c r="AU305" s="508"/>
      <c r="AV305" s="508"/>
      <c r="AW305" s="502"/>
      <c r="AX305" s="508"/>
      <c r="AY305" s="508"/>
      <c r="AZ305" s="502"/>
      <c r="BA305" s="508"/>
    </row>
    <row r="306" spans="1:53" s="509" customFormat="1" ht="4.5" customHeight="1" x14ac:dyDescent="0.25">
      <c r="A306" s="1292"/>
      <c r="B306" s="1292"/>
      <c r="C306" s="1292"/>
      <c r="D306" s="1292"/>
      <c r="E306" s="1292"/>
      <c r="F306" s="1292"/>
      <c r="G306" s="1292"/>
      <c r="H306" s="1293"/>
      <c r="I306" s="1293"/>
      <c r="J306" s="1294"/>
      <c r="K306" s="1293"/>
      <c r="L306" s="1293"/>
      <c r="M306" s="1293"/>
      <c r="N306" s="1295"/>
      <c r="O306" s="1292"/>
      <c r="P306" s="1294"/>
      <c r="Q306" s="1292"/>
      <c r="R306" s="1293"/>
      <c r="S306" s="1293"/>
      <c r="T306" s="1294"/>
      <c r="U306" s="1296"/>
      <c r="V306" s="1296"/>
      <c r="W306" s="1296"/>
      <c r="X306" s="1296"/>
      <c r="Y306" s="1297"/>
      <c r="Z306" s="1341"/>
      <c r="AA306" s="1315"/>
      <c r="AB306" s="1315"/>
      <c r="AC306" s="1292"/>
      <c r="AD306" s="1292"/>
      <c r="AE306" s="1292"/>
      <c r="AF306" s="1292"/>
      <c r="AG306" s="1292"/>
      <c r="AH306" s="1294"/>
      <c r="AI306" s="1292"/>
      <c r="AJ306" s="1292"/>
      <c r="AK306" s="1294"/>
      <c r="AL306" s="1292"/>
      <c r="AM306" s="1292"/>
      <c r="AN306" s="1292"/>
      <c r="AO306" s="1292"/>
      <c r="AP306" s="1292"/>
      <c r="AQ306" s="1292"/>
      <c r="AR306" s="1292"/>
      <c r="AS306" s="1292"/>
      <c r="AT306" s="1292"/>
      <c r="AU306" s="1292"/>
      <c r="AV306" s="1292"/>
      <c r="AW306" s="1294"/>
      <c r="AX306" s="1292"/>
      <c r="AY306" s="1292"/>
      <c r="AZ306" s="1294"/>
      <c r="BA306" s="1292"/>
    </row>
    <row r="307" spans="1:53" s="509" customFormat="1" ht="39" x14ac:dyDescent="0.25">
      <c r="A307" s="761" t="s">
        <v>1403</v>
      </c>
      <c r="B307" s="508" t="s">
        <v>1122</v>
      </c>
      <c r="C307" s="196" t="s">
        <v>1123</v>
      </c>
      <c r="D307" s="462" t="s">
        <v>1124</v>
      </c>
      <c r="E307" s="196" t="s">
        <v>1125</v>
      </c>
      <c r="F307" s="508" t="s">
        <v>1126</v>
      </c>
      <c r="G307" s="730" t="s">
        <v>1127</v>
      </c>
      <c r="H307" s="507" t="s">
        <v>1128</v>
      </c>
      <c r="I307" s="506">
        <v>41891</v>
      </c>
      <c r="J307" s="502">
        <v>32500000</v>
      </c>
      <c r="K307" s="506">
        <v>42002</v>
      </c>
      <c r="L307" s="507" t="s">
        <v>1129</v>
      </c>
      <c r="M307" s="730" t="s">
        <v>1127</v>
      </c>
      <c r="N307" s="464">
        <v>21004</v>
      </c>
      <c r="O307" s="558">
        <v>42002</v>
      </c>
      <c r="P307" s="502">
        <v>32498882</v>
      </c>
      <c r="Q307" s="558">
        <v>42003</v>
      </c>
      <c r="R307" s="506">
        <v>42003</v>
      </c>
      <c r="S307" s="464">
        <v>1</v>
      </c>
      <c r="T307" s="502">
        <v>32498882</v>
      </c>
      <c r="U307" s="581"/>
      <c r="V307" s="581"/>
      <c r="W307" s="581"/>
      <c r="X307" s="581"/>
      <c r="Y307" s="582"/>
      <c r="Z307" s="1329" t="s">
        <v>1520</v>
      </c>
      <c r="AA307" s="1315"/>
      <c r="AB307" s="1315"/>
      <c r="AC307" s="196" t="s">
        <v>632</v>
      </c>
      <c r="AD307" s="555" t="s">
        <v>30</v>
      </c>
      <c r="AE307" s="508"/>
      <c r="AF307" s="508"/>
      <c r="AG307" s="508"/>
      <c r="AH307" s="502"/>
      <c r="AI307" s="508"/>
      <c r="AJ307" s="508"/>
      <c r="AK307" s="502"/>
      <c r="AL307" s="508"/>
      <c r="AM307" s="508"/>
      <c r="AN307" s="508"/>
      <c r="AO307" s="508"/>
      <c r="AP307" s="508"/>
      <c r="AQ307" s="508"/>
      <c r="AR307" s="508"/>
      <c r="AS307" s="508"/>
      <c r="AT307" s="508"/>
      <c r="AU307" s="508"/>
      <c r="AV307" s="508"/>
      <c r="AW307" s="502"/>
      <c r="AX307" s="508"/>
      <c r="AY307" s="508"/>
      <c r="AZ307" s="527"/>
      <c r="BA307" s="508"/>
    </row>
    <row r="308" spans="1:53" s="509" customFormat="1" ht="2.25" customHeight="1" x14ac:dyDescent="0.25">
      <c r="A308" s="1130"/>
      <c r="B308" s="1130"/>
      <c r="C308" s="1130"/>
      <c r="D308" s="1130"/>
      <c r="E308" s="1130"/>
      <c r="F308" s="1130"/>
      <c r="G308" s="1130"/>
      <c r="H308" s="764"/>
      <c r="I308" s="764"/>
      <c r="J308" s="769"/>
      <c r="K308" s="764"/>
      <c r="L308" s="764"/>
      <c r="M308" s="764"/>
      <c r="N308" s="965"/>
      <c r="O308" s="1130"/>
      <c r="P308" s="769"/>
      <c r="Q308" s="1130"/>
      <c r="R308" s="764"/>
      <c r="S308" s="764"/>
      <c r="T308" s="769"/>
      <c r="U308" s="1131"/>
      <c r="V308" s="1131"/>
      <c r="W308" s="1131"/>
      <c r="X308" s="1131"/>
      <c r="Y308" s="912"/>
      <c r="Z308" s="912"/>
      <c r="AA308" s="1130"/>
      <c r="AB308" s="1130"/>
      <c r="AC308" s="1130"/>
      <c r="AD308" s="1130"/>
      <c r="AE308" s="1130"/>
      <c r="AF308" s="1130"/>
      <c r="AG308" s="1130"/>
      <c r="AH308" s="769"/>
      <c r="AI308" s="1130"/>
      <c r="AJ308" s="1130"/>
      <c r="AK308" s="769"/>
      <c r="AL308" s="1130"/>
      <c r="AM308" s="1130"/>
      <c r="AN308" s="1130"/>
      <c r="AO308" s="1130"/>
      <c r="AP308" s="1130"/>
      <c r="AQ308" s="1130"/>
      <c r="AR308" s="1130"/>
      <c r="AS308" s="1130"/>
      <c r="AT308" s="1130"/>
      <c r="AU308" s="1130"/>
      <c r="AV308" s="1130"/>
      <c r="AW308" s="769"/>
      <c r="AX308" s="1130"/>
      <c r="AY308" s="1130"/>
      <c r="AZ308" s="769"/>
      <c r="BA308" s="1130"/>
    </row>
    <row r="309" spans="1:53" x14ac:dyDescent="0.15">
      <c r="J309" s="1299"/>
      <c r="M309" s="1301"/>
      <c r="N309" s="1301"/>
      <c r="O309" s="1299"/>
      <c r="T309" s="1299"/>
      <c r="AI309" s="1299"/>
      <c r="AJ309" s="1299"/>
      <c r="AL309" s="1299"/>
      <c r="AM309" s="1299"/>
      <c r="AN309" s="1299"/>
      <c r="AZ309" s="1299"/>
    </row>
    <row r="310" spans="1:53" x14ac:dyDescent="0.15">
      <c r="J310" s="1299"/>
      <c r="K310" s="1305"/>
      <c r="L310" s="1305"/>
      <c r="M310" s="1301"/>
      <c r="N310" s="1301"/>
      <c r="O310" s="1299"/>
      <c r="T310" s="1299"/>
      <c r="AI310" s="1299"/>
      <c r="AJ310" s="1299"/>
      <c r="AL310" s="1299"/>
      <c r="AM310" s="1299"/>
      <c r="AN310" s="1299"/>
      <c r="AZ310" s="1299"/>
    </row>
    <row r="311" spans="1:53" x14ac:dyDescent="0.15">
      <c r="J311" s="1299"/>
      <c r="K311" s="1305"/>
      <c r="L311" s="1305"/>
      <c r="M311" s="1301"/>
      <c r="N311" s="1301"/>
      <c r="O311" s="1299"/>
      <c r="T311" s="1299"/>
      <c r="AI311" s="1299"/>
      <c r="AJ311" s="1299"/>
      <c r="AL311" s="1299"/>
      <c r="AM311" s="1299"/>
      <c r="AN311" s="1299"/>
      <c r="AZ311" s="1299"/>
    </row>
    <row r="312" spans="1:53" x14ac:dyDescent="0.15">
      <c r="J312" s="1299"/>
      <c r="K312" s="1305"/>
      <c r="L312" s="1305"/>
      <c r="M312" s="1301"/>
      <c r="N312" s="1301"/>
      <c r="O312" s="1299"/>
      <c r="T312" s="1299"/>
      <c r="AI312" s="1299"/>
      <c r="AJ312" s="1299"/>
      <c r="AL312" s="1299"/>
      <c r="AM312" s="1299"/>
      <c r="AN312" s="1299"/>
      <c r="AZ312" s="1299"/>
    </row>
    <row r="313" spans="1:53" x14ac:dyDescent="0.15">
      <c r="J313" s="1299"/>
      <c r="K313" s="1305"/>
      <c r="L313" s="1305"/>
      <c r="M313" s="1301"/>
      <c r="N313" s="1301"/>
      <c r="O313" s="1299"/>
      <c r="Q313" s="1299"/>
      <c r="R313" s="1301"/>
      <c r="S313" s="1305"/>
      <c r="T313" s="1299"/>
      <c r="U313" s="1306"/>
      <c r="V313" s="1306"/>
      <c r="W313" s="1306"/>
      <c r="X313" s="1306"/>
      <c r="Y313" s="1307"/>
      <c r="Z313" s="1307"/>
      <c r="AA313" s="1299"/>
      <c r="AB313" s="1299"/>
      <c r="AC313" s="1299"/>
      <c r="AD313" s="1299"/>
      <c r="AE313" s="1299"/>
      <c r="AI313" s="1299"/>
      <c r="AJ313" s="1299"/>
      <c r="AL313" s="1299"/>
      <c r="AM313" s="1299"/>
      <c r="AN313" s="1299"/>
      <c r="AZ313" s="1299"/>
    </row>
    <row r="314" spans="1:53" x14ac:dyDescent="0.15">
      <c r="J314" s="1299"/>
      <c r="K314" s="1305"/>
      <c r="L314" s="1305"/>
      <c r="M314" s="1301"/>
      <c r="N314" s="1301"/>
      <c r="O314" s="1299"/>
      <c r="Q314" s="1299"/>
      <c r="R314" s="1301"/>
      <c r="S314" s="1305"/>
      <c r="T314" s="1299"/>
      <c r="U314" s="1306"/>
      <c r="V314" s="1306"/>
      <c r="W314" s="1306"/>
      <c r="X314" s="1306"/>
      <c r="Y314" s="1307"/>
      <c r="Z314" s="1307"/>
      <c r="AA314" s="1299"/>
      <c r="AB314" s="1299"/>
      <c r="AC314" s="1299"/>
      <c r="AD314" s="1299"/>
      <c r="AE314" s="1299"/>
      <c r="AI314" s="1299"/>
      <c r="AJ314" s="1299"/>
      <c r="AL314" s="1299"/>
      <c r="AM314" s="1299"/>
      <c r="AN314" s="1299"/>
      <c r="AZ314" s="1299"/>
    </row>
    <row r="315" spans="1:53" x14ac:dyDescent="0.15">
      <c r="J315" s="1299"/>
      <c r="K315" s="1305"/>
      <c r="L315" s="1305"/>
      <c r="M315" s="1301"/>
      <c r="N315" s="1301"/>
      <c r="O315" s="1299"/>
      <c r="Q315" s="1299"/>
      <c r="R315" s="1301"/>
      <c r="S315" s="1305"/>
      <c r="T315" s="1299"/>
      <c r="U315" s="1306"/>
      <c r="V315" s="1306"/>
      <c r="W315" s="1306"/>
      <c r="X315" s="1306"/>
      <c r="Y315" s="1307"/>
      <c r="Z315" s="1307"/>
      <c r="AA315" s="1299"/>
      <c r="AB315" s="1299"/>
      <c r="AC315" s="1299"/>
      <c r="AD315" s="1299"/>
      <c r="AE315" s="1299"/>
      <c r="AI315" s="1299"/>
      <c r="AJ315" s="1299"/>
      <c r="AL315" s="1299"/>
      <c r="AM315" s="1299"/>
      <c r="AN315" s="1299"/>
      <c r="AZ315" s="1299"/>
    </row>
    <row r="316" spans="1:53" x14ac:dyDescent="0.15">
      <c r="J316" s="1299"/>
      <c r="K316" s="1305"/>
      <c r="L316" s="1305"/>
      <c r="M316" s="1301"/>
      <c r="Q316" s="1299"/>
      <c r="R316" s="1301"/>
      <c r="S316" s="1305"/>
      <c r="T316" s="1299"/>
      <c r="U316" s="1306"/>
      <c r="V316" s="1306"/>
      <c r="W316" s="1306"/>
      <c r="X316" s="1306"/>
      <c r="Y316" s="1307"/>
      <c r="Z316" s="1307"/>
      <c r="AA316" s="1299"/>
      <c r="AB316" s="1299"/>
      <c r="AC316" s="1299"/>
      <c r="AD316" s="1299"/>
      <c r="AE316" s="1299"/>
      <c r="AI316" s="1299"/>
      <c r="AJ316" s="1299"/>
      <c r="AL316" s="1299"/>
      <c r="AM316" s="1299"/>
      <c r="AN316" s="1299"/>
      <c r="AZ316" s="1299"/>
    </row>
    <row r="317" spans="1:53" x14ac:dyDescent="0.15">
      <c r="J317" s="1299"/>
      <c r="K317" s="1305"/>
      <c r="L317" s="1305"/>
      <c r="M317" s="1301"/>
      <c r="Q317" s="1299"/>
      <c r="R317" s="1301"/>
      <c r="S317" s="1305"/>
      <c r="T317" s="1299"/>
      <c r="U317" s="1306"/>
      <c r="V317" s="1306"/>
      <c r="W317" s="1306"/>
      <c r="X317" s="1306"/>
      <c r="Y317" s="1307"/>
      <c r="Z317" s="1307"/>
      <c r="AA317" s="1299"/>
      <c r="AB317" s="1299"/>
      <c r="AC317" s="1299"/>
      <c r="AD317" s="1299"/>
      <c r="AE317" s="1299"/>
      <c r="AI317" s="1299"/>
      <c r="AJ317" s="1299"/>
      <c r="AL317" s="1299"/>
      <c r="AM317" s="1299"/>
      <c r="AN317" s="1299"/>
      <c r="AZ317" s="1299"/>
    </row>
    <row r="318" spans="1:53" x14ac:dyDescent="0.15">
      <c r="J318" s="1299"/>
      <c r="K318" s="1305"/>
      <c r="L318" s="1305"/>
      <c r="M318" s="1301"/>
      <c r="Q318" s="1299"/>
      <c r="R318" s="1301"/>
      <c r="S318" s="1305"/>
      <c r="T318" s="1299"/>
      <c r="U318" s="1306"/>
      <c r="V318" s="1306"/>
      <c r="W318" s="1306"/>
      <c r="X318" s="1306"/>
      <c r="Y318" s="1307"/>
      <c r="Z318" s="1307"/>
      <c r="AA318" s="1299"/>
      <c r="AB318" s="1299"/>
      <c r="AC318" s="1299"/>
      <c r="AD318" s="1299"/>
      <c r="AE318" s="1299"/>
      <c r="AI318" s="1299"/>
      <c r="AJ318" s="1299"/>
      <c r="AL318" s="1299"/>
      <c r="AM318" s="1299"/>
      <c r="AN318" s="1299"/>
      <c r="AZ318" s="1299"/>
    </row>
    <row r="319" spans="1:53" x14ac:dyDescent="0.15">
      <c r="J319" s="1299"/>
      <c r="K319" s="1305"/>
      <c r="L319" s="1305"/>
      <c r="M319" s="1301"/>
      <c r="Q319" s="1299"/>
      <c r="R319" s="1301"/>
      <c r="S319" s="1305"/>
      <c r="T319" s="1299"/>
      <c r="U319" s="1306"/>
      <c r="V319" s="1306"/>
      <c r="W319" s="1306"/>
      <c r="X319" s="1306"/>
      <c r="Y319" s="1307"/>
      <c r="Z319" s="1307"/>
      <c r="AA319" s="1299"/>
      <c r="AB319" s="1299"/>
      <c r="AC319" s="1299"/>
      <c r="AD319" s="1299"/>
      <c r="AE319" s="1299"/>
      <c r="AI319" s="1299"/>
      <c r="AJ319" s="1299"/>
      <c r="AL319" s="1299"/>
      <c r="AM319" s="1299"/>
      <c r="AN319" s="1299"/>
      <c r="AZ319" s="1299"/>
    </row>
    <row r="320" spans="1:53" x14ac:dyDescent="0.15">
      <c r="J320" s="1299"/>
      <c r="K320" s="1305"/>
      <c r="L320" s="1305"/>
      <c r="M320" s="1301"/>
      <c r="Q320" s="1299"/>
      <c r="R320" s="1301"/>
      <c r="S320" s="1305"/>
      <c r="T320" s="1299"/>
      <c r="U320" s="1306"/>
      <c r="V320" s="1306"/>
      <c r="W320" s="1306"/>
      <c r="X320" s="1306"/>
      <c r="Y320" s="1307"/>
      <c r="Z320" s="1307"/>
      <c r="AA320" s="1299"/>
      <c r="AB320" s="1299"/>
      <c r="AC320" s="1299"/>
      <c r="AD320" s="1299"/>
      <c r="AE320" s="1299"/>
      <c r="AI320" s="1299"/>
      <c r="AJ320" s="1299"/>
      <c r="AL320" s="1299"/>
      <c r="AM320" s="1299"/>
      <c r="AN320" s="1299"/>
      <c r="AZ320" s="1299"/>
    </row>
    <row r="321" spans="8:52" x14ac:dyDescent="0.15">
      <c r="J321" s="1299"/>
      <c r="K321" s="1305"/>
      <c r="L321" s="1305"/>
      <c r="M321" s="1301"/>
      <c r="Q321" s="1299"/>
      <c r="R321" s="1301"/>
      <c r="S321" s="1305"/>
      <c r="T321" s="1299"/>
      <c r="U321" s="1306"/>
      <c r="V321" s="1306"/>
      <c r="W321" s="1306"/>
      <c r="X321" s="1306"/>
      <c r="Y321" s="1307"/>
      <c r="Z321" s="1307"/>
      <c r="AA321" s="1299"/>
      <c r="AB321" s="1299"/>
      <c r="AC321" s="1299"/>
      <c r="AD321" s="1299"/>
      <c r="AE321" s="1299"/>
      <c r="AI321" s="1299"/>
      <c r="AJ321" s="1299"/>
      <c r="AL321" s="1299"/>
      <c r="AM321" s="1299"/>
      <c r="AN321" s="1299"/>
      <c r="AZ321" s="1299"/>
    </row>
    <row r="322" spans="8:52" x14ac:dyDescent="0.15">
      <c r="J322" s="1299"/>
      <c r="K322" s="1305"/>
      <c r="L322" s="1305"/>
      <c r="M322" s="1301"/>
      <c r="N322" s="1301"/>
      <c r="O322" s="1299"/>
      <c r="P322" s="1299"/>
      <c r="Q322" s="1299"/>
      <c r="R322" s="1301"/>
      <c r="S322" s="1305"/>
      <c r="T322" s="1299"/>
      <c r="U322" s="1306"/>
      <c r="V322" s="1306"/>
      <c r="W322" s="1306"/>
      <c r="X322" s="1306"/>
      <c r="Y322" s="1307"/>
      <c r="Z322" s="1307"/>
      <c r="AA322" s="1299"/>
      <c r="AB322" s="1299"/>
      <c r="AC322" s="1299"/>
      <c r="AD322" s="1299"/>
      <c r="AE322" s="1299"/>
      <c r="AF322" s="1299"/>
      <c r="AG322" s="1299"/>
      <c r="AI322" s="1299"/>
      <c r="AJ322" s="1299"/>
      <c r="AL322" s="1299"/>
      <c r="AZ322" s="1299"/>
    </row>
    <row r="323" spans="8:52" x14ac:dyDescent="0.15">
      <c r="J323" s="1299"/>
      <c r="K323" s="1305"/>
      <c r="L323" s="1305"/>
      <c r="M323" s="1301"/>
      <c r="N323" s="1301"/>
      <c r="O323" s="1299"/>
      <c r="P323" s="1299"/>
      <c r="Q323" s="1299"/>
      <c r="R323" s="1301"/>
      <c r="S323" s="1305"/>
      <c r="T323" s="1299"/>
      <c r="U323" s="1306"/>
      <c r="V323" s="1306"/>
      <c r="W323" s="1306"/>
      <c r="X323" s="1306"/>
      <c r="Y323" s="1307"/>
      <c r="Z323" s="1307"/>
      <c r="AA323" s="1299"/>
      <c r="AB323" s="1299"/>
      <c r="AC323" s="1299"/>
      <c r="AD323" s="1299"/>
      <c r="AE323" s="1299"/>
      <c r="AF323" s="1299"/>
      <c r="AG323" s="1299"/>
      <c r="AI323" s="1299"/>
      <c r="AJ323" s="1299"/>
      <c r="AL323" s="1299"/>
      <c r="AZ323" s="1299"/>
    </row>
    <row r="324" spans="8:52" x14ac:dyDescent="0.15">
      <c r="J324" s="1299"/>
      <c r="K324" s="1305"/>
      <c r="L324" s="1305"/>
      <c r="M324" s="1301"/>
      <c r="N324" s="1301"/>
      <c r="O324" s="1299"/>
      <c r="P324" s="1299"/>
      <c r="Q324" s="1299"/>
      <c r="R324" s="1301"/>
      <c r="S324" s="1305"/>
      <c r="T324" s="1299"/>
      <c r="U324" s="1306"/>
      <c r="V324" s="1306"/>
      <c r="W324" s="1306"/>
      <c r="X324" s="1306"/>
      <c r="Y324" s="1307"/>
      <c r="Z324" s="1307"/>
      <c r="AA324" s="1299"/>
      <c r="AB324" s="1299"/>
      <c r="AC324" s="1299"/>
      <c r="AD324" s="1299"/>
      <c r="AE324" s="1299"/>
      <c r="AF324" s="1299"/>
      <c r="AG324" s="1299"/>
      <c r="AI324" s="1299"/>
      <c r="AJ324" s="1299"/>
      <c r="AL324" s="1299"/>
      <c r="AZ324" s="1299"/>
    </row>
    <row r="325" spans="8:52" x14ac:dyDescent="0.15">
      <c r="J325" s="1299"/>
      <c r="K325" s="1305"/>
      <c r="L325" s="1305"/>
      <c r="M325" s="1301"/>
      <c r="N325" s="1301"/>
      <c r="O325" s="1299"/>
      <c r="P325" s="1299"/>
      <c r="Q325" s="1299"/>
      <c r="R325" s="1301"/>
      <c r="S325" s="1305"/>
      <c r="T325" s="1299"/>
      <c r="U325" s="1306"/>
      <c r="V325" s="1306"/>
      <c r="W325" s="1306"/>
      <c r="X325" s="1306"/>
      <c r="Y325" s="1307"/>
      <c r="Z325" s="1307"/>
      <c r="AA325" s="1299"/>
      <c r="AB325" s="1299"/>
      <c r="AC325" s="1299"/>
      <c r="AD325" s="1299"/>
      <c r="AE325" s="1299"/>
      <c r="AF325" s="1299"/>
      <c r="AG325" s="1299"/>
      <c r="AI325" s="1299"/>
      <c r="AJ325" s="1299"/>
      <c r="AL325" s="1299"/>
      <c r="AZ325" s="1299"/>
    </row>
    <row r="326" spans="8:52" x14ac:dyDescent="0.15">
      <c r="J326" s="1299"/>
      <c r="K326" s="1305"/>
      <c r="L326" s="1305"/>
      <c r="M326" s="1301"/>
      <c r="N326" s="1301"/>
      <c r="O326" s="1299"/>
      <c r="P326" s="1299"/>
      <c r="Q326" s="1299"/>
      <c r="R326" s="1301"/>
      <c r="S326" s="1305"/>
      <c r="T326" s="1299"/>
      <c r="U326" s="1306"/>
      <c r="V326" s="1306"/>
      <c r="W326" s="1306"/>
      <c r="X326" s="1306"/>
      <c r="Y326" s="1307"/>
      <c r="Z326" s="1307"/>
      <c r="AA326" s="1299"/>
      <c r="AB326" s="1299"/>
      <c r="AC326" s="1299"/>
      <c r="AD326" s="1299"/>
      <c r="AE326" s="1299"/>
      <c r="AF326" s="1299"/>
      <c r="AG326" s="1299"/>
      <c r="AI326" s="1299"/>
      <c r="AJ326" s="1299"/>
      <c r="AL326" s="1299"/>
      <c r="AZ326" s="1299"/>
    </row>
    <row r="327" spans="8:52" x14ac:dyDescent="0.15">
      <c r="I327" s="1298">
        <v>2015</v>
      </c>
      <c r="J327" s="1299"/>
      <c r="K327" s="1305"/>
      <c r="L327" s="1305"/>
      <c r="M327" s="1301"/>
      <c r="N327" s="1301"/>
      <c r="O327" s="1299"/>
      <c r="P327" s="1299"/>
      <c r="Q327" s="1299"/>
      <c r="R327" s="1301"/>
      <c r="S327" s="1305"/>
      <c r="T327" s="1299"/>
      <c r="U327" s="1306"/>
      <c r="V327" s="1306"/>
      <c r="W327" s="1306"/>
      <c r="X327" s="1306"/>
      <c r="Y327" s="1307"/>
      <c r="Z327" s="1307"/>
      <c r="AA327" s="1299"/>
      <c r="AB327" s="1299"/>
      <c r="AC327" s="1299"/>
      <c r="AD327" s="1299"/>
      <c r="AE327" s="1299"/>
      <c r="AF327" s="1299"/>
      <c r="AG327" s="1299"/>
      <c r="AI327" s="1299"/>
      <c r="AJ327" s="1299"/>
      <c r="AL327" s="1299"/>
    </row>
    <row r="328" spans="8:52" x14ac:dyDescent="0.15">
      <c r="I328" s="1298">
        <v>1972</v>
      </c>
      <c r="J328" s="1299"/>
      <c r="K328" s="1305"/>
      <c r="L328" s="1305"/>
      <c r="M328" s="1301"/>
      <c r="N328" s="1301"/>
      <c r="O328" s="1299"/>
      <c r="P328" s="1299"/>
      <c r="Q328" s="1299"/>
      <c r="R328" s="1301"/>
      <c r="S328" s="1305"/>
      <c r="T328" s="1299"/>
      <c r="U328" s="1306"/>
      <c r="V328" s="1306"/>
      <c r="W328" s="1306"/>
      <c r="X328" s="1306"/>
      <c r="Y328" s="1307"/>
      <c r="Z328" s="1307"/>
      <c r="AA328" s="1299"/>
      <c r="AB328" s="1299"/>
      <c r="AC328" s="1299"/>
      <c r="AD328" s="1299"/>
      <c r="AE328" s="1299"/>
      <c r="AF328" s="1299"/>
      <c r="AG328" s="1299"/>
      <c r="AI328" s="1299"/>
      <c r="AJ328" s="1299"/>
      <c r="AL328" s="1299"/>
    </row>
    <row r="329" spans="8:52" x14ac:dyDescent="0.15">
      <c r="I329" s="1298">
        <f>I327-I328</f>
        <v>43</v>
      </c>
      <c r="J329" s="1299"/>
      <c r="K329" s="1305"/>
      <c r="L329" s="1305"/>
      <c r="M329" s="1301"/>
      <c r="N329" s="1301"/>
      <c r="O329" s="1299"/>
      <c r="P329" s="1299"/>
      <c r="Q329" s="1299"/>
      <c r="R329" s="1301"/>
      <c r="S329" s="1305"/>
      <c r="T329" s="1299"/>
      <c r="U329" s="1306"/>
      <c r="V329" s="1306"/>
      <c r="W329" s="1306"/>
      <c r="X329" s="1306"/>
      <c r="Y329" s="1307"/>
      <c r="Z329" s="1307"/>
      <c r="AA329" s="1299"/>
      <c r="AB329" s="1299"/>
      <c r="AC329" s="1299"/>
      <c r="AD329" s="1299"/>
      <c r="AE329" s="1299"/>
      <c r="AF329" s="1299"/>
      <c r="AG329" s="1299"/>
      <c r="AI329" s="1299"/>
      <c r="AJ329" s="1299"/>
      <c r="AL329" s="1299"/>
      <c r="AN329" s="1299"/>
      <c r="AO329" s="1299"/>
    </row>
    <row r="330" spans="8:52" s="1299" customFormat="1" x14ac:dyDescent="0.15">
      <c r="H330" s="1301"/>
      <c r="I330" s="1301"/>
      <c r="K330" s="1305"/>
      <c r="L330" s="1305"/>
      <c r="M330" s="1301"/>
      <c r="N330" s="1301"/>
      <c r="R330" s="1301"/>
      <c r="S330" s="1305"/>
      <c r="U330" s="1306"/>
      <c r="V330" s="1306"/>
      <c r="W330" s="1306"/>
      <c r="X330" s="1306"/>
      <c r="Y330" s="1307"/>
      <c r="Z330" s="1307"/>
      <c r="AW330" s="1304"/>
      <c r="AZ330" s="1308"/>
    </row>
    <row r="331" spans="8:52" s="1299" customFormat="1" x14ac:dyDescent="0.15">
      <c r="H331" s="1301"/>
      <c r="I331" s="1301"/>
      <c r="J331" s="1299">
        <v>263570</v>
      </c>
      <c r="K331" s="1305"/>
      <c r="L331" s="1305"/>
      <c r="M331" s="1301"/>
      <c r="N331" s="1301"/>
      <c r="R331" s="1301"/>
      <c r="S331" s="1305"/>
      <c r="U331" s="1306"/>
      <c r="V331" s="1306"/>
      <c r="W331" s="1306"/>
      <c r="X331" s="1306"/>
      <c r="Y331" s="1307"/>
      <c r="Z331" s="1307"/>
      <c r="AW331" s="1304"/>
      <c r="AZ331" s="1308"/>
    </row>
    <row r="332" spans="8:52" s="1299" customFormat="1" x14ac:dyDescent="0.15">
      <c r="H332" s="1301"/>
      <c r="I332" s="1301"/>
      <c r="J332" s="1299">
        <f>J331/2</f>
        <v>131785</v>
      </c>
      <c r="K332" s="1305"/>
      <c r="L332" s="1305"/>
      <c r="M332" s="1301"/>
      <c r="N332" s="1301"/>
      <c r="R332" s="1301"/>
      <c r="S332" s="1305"/>
      <c r="U332" s="1306"/>
      <c r="V332" s="1306"/>
      <c r="W332" s="1306"/>
      <c r="X332" s="1306"/>
      <c r="Y332" s="1307"/>
      <c r="Z332" s="1307"/>
      <c r="AW332" s="1304"/>
      <c r="AZ332" s="1308"/>
    </row>
    <row r="333" spans="8:52" s="1299" customFormat="1" x14ac:dyDescent="0.15">
      <c r="H333" s="1301"/>
      <c r="I333" s="1301"/>
      <c r="K333" s="1305"/>
      <c r="L333" s="1305"/>
      <c r="M333" s="1301"/>
      <c r="N333" s="1301"/>
      <c r="R333" s="1301"/>
      <c r="S333" s="1305"/>
      <c r="U333" s="1306"/>
      <c r="V333" s="1306"/>
      <c r="W333" s="1306"/>
      <c r="X333" s="1306"/>
      <c r="Y333" s="1307"/>
      <c r="Z333" s="1307"/>
      <c r="AW333" s="1304"/>
      <c r="AZ333" s="1308"/>
    </row>
    <row r="334" spans="8:52" s="1299" customFormat="1" x14ac:dyDescent="0.15">
      <c r="H334" s="1301"/>
      <c r="I334" s="1301"/>
      <c r="K334" s="1305"/>
      <c r="L334" s="1305"/>
      <c r="M334" s="1301"/>
      <c r="N334" s="1301"/>
      <c r="R334" s="1301"/>
      <c r="S334" s="1305"/>
      <c r="U334" s="1306"/>
      <c r="V334" s="1306">
        <v>8500000</v>
      </c>
      <c r="W334" s="1306">
        <f>V334*150%</f>
        <v>12750000</v>
      </c>
      <c r="X334" s="1306"/>
      <c r="Y334" s="1307"/>
      <c r="Z334" s="1307"/>
      <c r="AW334" s="1304"/>
      <c r="AZ334" s="1308"/>
    </row>
    <row r="335" spans="8:52" s="1299" customFormat="1" x14ac:dyDescent="0.15">
      <c r="H335" s="1301"/>
      <c r="I335" s="1301"/>
      <c r="K335" s="1305"/>
      <c r="L335" s="1305"/>
      <c r="M335" s="1301"/>
      <c r="N335" s="1301"/>
      <c r="R335" s="1301"/>
      <c r="S335" s="1305"/>
      <c r="U335" s="1306"/>
      <c r="V335" s="1306"/>
      <c r="W335" s="1306"/>
      <c r="X335" s="1306"/>
      <c r="Y335" s="1307"/>
      <c r="Z335" s="1307"/>
      <c r="AW335" s="1304"/>
      <c r="AZ335" s="1308"/>
    </row>
    <row r="336" spans="8:52" s="1299" customFormat="1" x14ac:dyDescent="0.15">
      <c r="H336" s="1301"/>
      <c r="I336" s="1301"/>
      <c r="K336" s="1305"/>
      <c r="L336" s="1305"/>
      <c r="M336" s="1301"/>
      <c r="N336" s="1301"/>
      <c r="R336" s="1301"/>
      <c r="S336" s="1305"/>
      <c r="U336" s="1306"/>
      <c r="V336" s="1306"/>
      <c r="W336" s="1306"/>
      <c r="X336" s="1306"/>
      <c r="Y336" s="1307"/>
      <c r="Z336" s="1307"/>
      <c r="AW336" s="1304"/>
      <c r="AZ336" s="1308"/>
    </row>
    <row r="337" spans="8:52" s="1299" customFormat="1" x14ac:dyDescent="0.15">
      <c r="H337" s="1301"/>
      <c r="I337" s="1301"/>
      <c r="K337" s="1305"/>
      <c r="L337" s="1305"/>
      <c r="M337" s="1301"/>
      <c r="N337" s="1301"/>
      <c r="R337" s="1301"/>
      <c r="S337" s="1305"/>
      <c r="U337" s="1306"/>
      <c r="V337" s="1306"/>
      <c r="W337" s="1306"/>
      <c r="X337" s="1306"/>
      <c r="Y337" s="1307"/>
      <c r="Z337" s="1307"/>
      <c r="AW337" s="1304"/>
      <c r="AZ337" s="1308"/>
    </row>
    <row r="338" spans="8:52" s="1299" customFormat="1" x14ac:dyDescent="0.15">
      <c r="H338" s="1301"/>
      <c r="I338" s="1301"/>
      <c r="K338" s="1305"/>
      <c r="L338" s="1305"/>
      <c r="M338" s="1301"/>
      <c r="N338" s="1301"/>
      <c r="R338" s="1301"/>
      <c r="S338" s="1305"/>
      <c r="U338" s="1306"/>
      <c r="V338" s="1306"/>
      <c r="W338" s="1306"/>
      <c r="X338" s="1306"/>
      <c r="Y338" s="1307"/>
      <c r="Z338" s="1307"/>
      <c r="AW338" s="1304"/>
      <c r="AZ338" s="1308"/>
    </row>
    <row r="339" spans="8:52" s="1299" customFormat="1" x14ac:dyDescent="0.15">
      <c r="H339" s="1301"/>
      <c r="I339" s="1301"/>
      <c r="K339" s="1305"/>
      <c r="L339" s="1305"/>
      <c r="M339" s="1301"/>
      <c r="N339" s="1301"/>
      <c r="R339" s="1301"/>
      <c r="S339" s="1305"/>
      <c r="U339" s="1306"/>
      <c r="V339" s="1306"/>
      <c r="W339" s="1306"/>
      <c r="X339" s="1306"/>
      <c r="Y339" s="1307"/>
      <c r="Z339" s="1307"/>
      <c r="AW339" s="1304"/>
      <c r="AZ339" s="1308"/>
    </row>
    <row r="340" spans="8:52" s="1299" customFormat="1" x14ac:dyDescent="0.15">
      <c r="H340" s="1301"/>
      <c r="I340" s="1301"/>
      <c r="K340" s="1305"/>
      <c r="L340" s="1305"/>
      <c r="M340" s="1301"/>
      <c r="N340" s="1301"/>
      <c r="R340" s="1301"/>
      <c r="S340" s="1305"/>
      <c r="U340" s="1306"/>
      <c r="V340" s="1306"/>
      <c r="W340" s="1306"/>
      <c r="X340" s="1306"/>
      <c r="Y340" s="1307"/>
      <c r="Z340" s="1307"/>
      <c r="AW340" s="1304"/>
      <c r="AZ340" s="1308"/>
    </row>
    <row r="341" spans="8:52" s="1299" customFormat="1" x14ac:dyDescent="0.15">
      <c r="H341" s="1301"/>
      <c r="I341" s="1301"/>
      <c r="K341" s="1305"/>
      <c r="L341" s="1305"/>
      <c r="M341" s="1301"/>
      <c r="N341" s="1301"/>
      <c r="R341" s="1301"/>
      <c r="S341" s="1305"/>
      <c r="U341" s="1306"/>
      <c r="V341" s="1306"/>
      <c r="W341" s="1306"/>
      <c r="X341" s="1306"/>
      <c r="Y341" s="1307"/>
      <c r="Z341" s="1307"/>
      <c r="AW341" s="1304"/>
      <c r="AZ341" s="1308"/>
    </row>
    <row r="342" spans="8:52" s="1299" customFormat="1" x14ac:dyDescent="0.15">
      <c r="H342" s="1301"/>
      <c r="I342" s="1301"/>
      <c r="K342" s="1305"/>
      <c r="L342" s="1305"/>
      <c r="M342" s="1301"/>
      <c r="N342" s="1301"/>
      <c r="R342" s="1301"/>
      <c r="S342" s="1305"/>
      <c r="U342" s="1306"/>
      <c r="V342" s="1306"/>
      <c r="W342" s="1306"/>
      <c r="X342" s="1306"/>
      <c r="Y342" s="1307"/>
      <c r="Z342" s="1307"/>
      <c r="AW342" s="1304"/>
      <c r="AZ342" s="1308"/>
    </row>
    <row r="343" spans="8:52" s="1299" customFormat="1" x14ac:dyDescent="0.15">
      <c r="H343" s="1301"/>
      <c r="I343" s="1301"/>
      <c r="K343" s="1305"/>
      <c r="L343" s="1305"/>
      <c r="M343" s="1301"/>
      <c r="N343" s="1301"/>
      <c r="R343" s="1301"/>
      <c r="S343" s="1305"/>
      <c r="U343" s="1306"/>
      <c r="V343" s="1306"/>
      <c r="W343" s="1306"/>
      <c r="X343" s="1306"/>
      <c r="Y343" s="1307"/>
      <c r="Z343" s="1307"/>
      <c r="AW343" s="1304"/>
      <c r="AZ343" s="1308"/>
    </row>
    <row r="344" spans="8:52" s="1299" customFormat="1" x14ac:dyDescent="0.15">
      <c r="H344" s="1301"/>
      <c r="I344" s="1301"/>
      <c r="K344" s="1305"/>
      <c r="L344" s="1305"/>
      <c r="M344" s="1301"/>
      <c r="N344" s="1301"/>
      <c r="R344" s="1301"/>
      <c r="S344" s="1305"/>
      <c r="U344" s="1306"/>
      <c r="V344" s="1306"/>
      <c r="W344" s="1306"/>
      <c r="X344" s="1306"/>
      <c r="Y344" s="1307"/>
      <c r="Z344" s="1307"/>
      <c r="AW344" s="1304"/>
      <c r="AZ344" s="1308"/>
    </row>
    <row r="345" spans="8:52" s="1299" customFormat="1" x14ac:dyDescent="0.15">
      <c r="H345" s="1301"/>
      <c r="I345" s="1301"/>
      <c r="K345" s="1305"/>
      <c r="L345" s="1305"/>
      <c r="M345" s="1301"/>
      <c r="N345" s="1301"/>
      <c r="R345" s="1301"/>
      <c r="S345" s="1305"/>
      <c r="U345" s="1306"/>
      <c r="V345" s="1306"/>
      <c r="W345" s="1306"/>
      <c r="X345" s="1306"/>
      <c r="Y345" s="1307"/>
      <c r="Z345" s="1307"/>
      <c r="AW345" s="1304"/>
      <c r="AZ345" s="1308"/>
    </row>
    <row r="346" spans="8:52" s="1299" customFormat="1" x14ac:dyDescent="0.15">
      <c r="H346" s="1301"/>
      <c r="I346" s="1301"/>
      <c r="K346" s="1305"/>
      <c r="L346" s="1305"/>
      <c r="M346" s="1301"/>
      <c r="N346" s="1301"/>
      <c r="R346" s="1301"/>
      <c r="S346" s="1305"/>
      <c r="U346" s="1306"/>
      <c r="V346" s="1306"/>
      <c r="W346" s="1306"/>
      <c r="X346" s="1306"/>
      <c r="Y346" s="1307"/>
      <c r="Z346" s="1307"/>
      <c r="AW346" s="1304"/>
      <c r="AZ346" s="1308"/>
    </row>
    <row r="347" spans="8:52" s="1299" customFormat="1" x14ac:dyDescent="0.15">
      <c r="H347" s="1301"/>
      <c r="I347" s="1301"/>
      <c r="K347" s="1305"/>
      <c r="L347" s="1305"/>
      <c r="M347" s="1301"/>
      <c r="N347" s="1301"/>
      <c r="R347" s="1301"/>
      <c r="S347" s="1305"/>
      <c r="U347" s="1306"/>
      <c r="V347" s="1306"/>
      <c r="W347" s="1306"/>
      <c r="X347" s="1306"/>
      <c r="Y347" s="1307"/>
      <c r="Z347" s="1307"/>
      <c r="AW347" s="1304"/>
      <c r="AZ347" s="1308"/>
    </row>
    <row r="348" spans="8:52" s="1299" customFormat="1" x14ac:dyDescent="0.15">
      <c r="H348" s="1301"/>
      <c r="I348" s="1301"/>
      <c r="K348" s="1305"/>
      <c r="L348" s="1305"/>
      <c r="M348" s="1301"/>
      <c r="N348" s="1301"/>
      <c r="R348" s="1301"/>
      <c r="S348" s="1305"/>
      <c r="U348" s="1306"/>
      <c r="V348" s="1306"/>
      <c r="W348" s="1306"/>
      <c r="X348" s="1306"/>
      <c r="Y348" s="1307"/>
      <c r="Z348" s="1307"/>
      <c r="AW348" s="1304"/>
      <c r="AZ348" s="1308"/>
    </row>
    <row r="349" spans="8:52" s="1299" customFormat="1" x14ac:dyDescent="0.15">
      <c r="H349" s="1301"/>
      <c r="I349" s="1301"/>
      <c r="K349" s="1305"/>
      <c r="L349" s="1305"/>
      <c r="M349" s="1301"/>
      <c r="N349" s="1301"/>
      <c r="R349" s="1301"/>
      <c r="S349" s="1305"/>
      <c r="U349" s="1306"/>
      <c r="V349" s="1306"/>
      <c r="W349" s="1306"/>
      <c r="X349" s="1306"/>
      <c r="Y349" s="1307"/>
      <c r="Z349" s="1307"/>
      <c r="AW349" s="1304"/>
      <c r="AZ349" s="1308"/>
    </row>
    <row r="350" spans="8:52" s="1299" customFormat="1" x14ac:dyDescent="0.15">
      <c r="H350" s="1301"/>
      <c r="I350" s="1301"/>
      <c r="K350" s="1305"/>
      <c r="L350" s="1305"/>
      <c r="M350" s="1301"/>
      <c r="N350" s="1301"/>
      <c r="R350" s="1301"/>
      <c r="S350" s="1305"/>
      <c r="U350" s="1306"/>
      <c r="V350" s="1306"/>
      <c r="W350" s="1306"/>
      <c r="X350" s="1306"/>
      <c r="Y350" s="1307"/>
      <c r="Z350" s="1307"/>
      <c r="AW350" s="1304"/>
      <c r="AZ350" s="1308"/>
    </row>
    <row r="351" spans="8:52" s="1299" customFormat="1" x14ac:dyDescent="0.15">
      <c r="H351" s="1301"/>
      <c r="I351" s="1301"/>
      <c r="K351" s="1305"/>
      <c r="L351" s="1305"/>
      <c r="M351" s="1301"/>
      <c r="N351" s="1301"/>
      <c r="R351" s="1301"/>
      <c r="S351" s="1305"/>
      <c r="U351" s="1306"/>
      <c r="V351" s="1306"/>
      <c r="W351" s="1306"/>
      <c r="X351" s="1306"/>
      <c r="Y351" s="1307"/>
      <c r="Z351" s="1307"/>
      <c r="AW351" s="1304"/>
      <c r="AZ351" s="1308"/>
    </row>
    <row r="352" spans="8:52" s="1299" customFormat="1" x14ac:dyDescent="0.15">
      <c r="H352" s="1301"/>
      <c r="I352" s="1301"/>
      <c r="K352" s="1305"/>
      <c r="L352" s="1305"/>
      <c r="M352" s="1301"/>
      <c r="N352" s="1301"/>
      <c r="R352" s="1301"/>
      <c r="S352" s="1305"/>
      <c r="U352" s="1306"/>
      <c r="V352" s="1306"/>
      <c r="W352" s="1306"/>
      <c r="X352" s="1306"/>
      <c r="Y352" s="1307"/>
      <c r="Z352" s="1307"/>
      <c r="AW352" s="1304"/>
      <c r="AZ352" s="1308"/>
    </row>
    <row r="353" spans="8:52" s="1299" customFormat="1" x14ac:dyDescent="0.15">
      <c r="H353" s="1301"/>
      <c r="I353" s="1301"/>
      <c r="K353" s="1305"/>
      <c r="L353" s="1305"/>
      <c r="M353" s="1301"/>
      <c r="N353" s="1301"/>
      <c r="R353" s="1301"/>
      <c r="S353" s="1305"/>
      <c r="U353" s="1306"/>
      <c r="V353" s="1306"/>
      <c r="W353" s="1306"/>
      <c r="X353" s="1306"/>
      <c r="Y353" s="1307"/>
      <c r="Z353" s="1307"/>
      <c r="AW353" s="1304"/>
      <c r="AZ353" s="1308"/>
    </row>
    <row r="354" spans="8:52" s="1299" customFormat="1" x14ac:dyDescent="0.15">
      <c r="H354" s="1301"/>
      <c r="I354" s="1301"/>
      <c r="K354" s="1305"/>
      <c r="L354" s="1305"/>
      <c r="M354" s="1301"/>
      <c r="N354" s="1301"/>
      <c r="R354" s="1301"/>
      <c r="S354" s="1305"/>
      <c r="U354" s="1306"/>
      <c r="V354" s="1306"/>
      <c r="W354" s="1306"/>
      <c r="X354" s="1306"/>
      <c r="Y354" s="1307"/>
      <c r="Z354" s="1307"/>
      <c r="AW354" s="1304"/>
      <c r="AZ354" s="1308"/>
    </row>
    <row r="355" spans="8:52" s="1299" customFormat="1" x14ac:dyDescent="0.15">
      <c r="H355" s="1301"/>
      <c r="I355" s="1301"/>
      <c r="K355" s="1305"/>
      <c r="L355" s="1305"/>
      <c r="M355" s="1301"/>
      <c r="N355" s="1301"/>
      <c r="R355" s="1301"/>
      <c r="S355" s="1305"/>
      <c r="U355" s="1306"/>
      <c r="V355" s="1306"/>
      <c r="W355" s="1306"/>
      <c r="X355" s="1306"/>
      <c r="Y355" s="1307"/>
      <c r="Z355" s="1307"/>
      <c r="AW355" s="1304"/>
      <c r="AZ355" s="1308"/>
    </row>
    <row r="356" spans="8:52" s="1299" customFormat="1" x14ac:dyDescent="0.15">
      <c r="H356" s="1301"/>
      <c r="I356" s="1301"/>
      <c r="K356" s="1305"/>
      <c r="L356" s="1305"/>
      <c r="M356" s="1301"/>
      <c r="N356" s="1301"/>
      <c r="R356" s="1301"/>
      <c r="S356" s="1305"/>
      <c r="U356" s="1306"/>
      <c r="V356" s="1306"/>
      <c r="W356" s="1306"/>
      <c r="X356" s="1306"/>
      <c r="Y356" s="1307"/>
      <c r="Z356" s="1307"/>
      <c r="AW356" s="1304"/>
      <c r="AZ356" s="1308"/>
    </row>
    <row r="357" spans="8:52" s="1299" customFormat="1" x14ac:dyDescent="0.15">
      <c r="H357" s="1301"/>
      <c r="I357" s="1301"/>
      <c r="K357" s="1305"/>
      <c r="L357" s="1305"/>
      <c r="M357" s="1301"/>
      <c r="N357" s="1301"/>
      <c r="R357" s="1301"/>
      <c r="S357" s="1305"/>
      <c r="U357" s="1306"/>
      <c r="V357" s="1306"/>
      <c r="W357" s="1306"/>
      <c r="X357" s="1306"/>
      <c r="Y357" s="1307"/>
      <c r="Z357" s="1307"/>
      <c r="AW357" s="1304"/>
      <c r="AZ357" s="1308"/>
    </row>
    <row r="358" spans="8:52" s="1299" customFormat="1" x14ac:dyDescent="0.15">
      <c r="H358" s="1301"/>
      <c r="I358" s="1301"/>
      <c r="K358" s="1305"/>
      <c r="L358" s="1305"/>
      <c r="M358" s="1301"/>
      <c r="N358" s="1301"/>
      <c r="R358" s="1301"/>
      <c r="S358" s="1305"/>
      <c r="U358" s="1306"/>
      <c r="V358" s="1306"/>
      <c r="W358" s="1306"/>
      <c r="X358" s="1306"/>
      <c r="Y358" s="1307"/>
      <c r="Z358" s="1307"/>
      <c r="AW358" s="1304"/>
      <c r="AZ358" s="1308"/>
    </row>
    <row r="359" spans="8:52" s="1299" customFormat="1" x14ac:dyDescent="0.15">
      <c r="H359" s="1301"/>
      <c r="I359" s="1301"/>
      <c r="K359" s="1305"/>
      <c r="L359" s="1305"/>
      <c r="M359" s="1301"/>
      <c r="N359" s="1301"/>
      <c r="R359" s="1301"/>
      <c r="S359" s="1305"/>
      <c r="U359" s="1306"/>
      <c r="V359" s="1306"/>
      <c r="W359" s="1306"/>
      <c r="X359" s="1306"/>
      <c r="Y359" s="1307"/>
      <c r="Z359" s="1307"/>
      <c r="AW359" s="1304"/>
      <c r="AZ359" s="1308"/>
    </row>
    <row r="360" spans="8:52" s="1299" customFormat="1" x14ac:dyDescent="0.15">
      <c r="H360" s="1301"/>
      <c r="I360" s="1301"/>
      <c r="K360" s="1305"/>
      <c r="L360" s="1305"/>
      <c r="M360" s="1301"/>
      <c r="N360" s="1301"/>
      <c r="R360" s="1301"/>
      <c r="S360" s="1305"/>
      <c r="U360" s="1306"/>
      <c r="V360" s="1306"/>
      <c r="W360" s="1306"/>
      <c r="X360" s="1306"/>
      <c r="Y360" s="1307"/>
      <c r="Z360" s="1307"/>
      <c r="AW360" s="1304"/>
      <c r="AZ360" s="1308"/>
    </row>
    <row r="361" spans="8:52" s="1299" customFormat="1" x14ac:dyDescent="0.15">
      <c r="H361" s="1301"/>
      <c r="I361" s="1301"/>
      <c r="K361" s="1305"/>
      <c r="L361" s="1305"/>
      <c r="M361" s="1301"/>
      <c r="N361" s="1301"/>
      <c r="R361" s="1301"/>
      <c r="S361" s="1305"/>
      <c r="U361" s="1306"/>
      <c r="V361" s="1306"/>
      <c r="W361" s="1306"/>
      <c r="X361" s="1306"/>
      <c r="Y361" s="1307"/>
      <c r="Z361" s="1307"/>
      <c r="AW361" s="1304"/>
      <c r="AZ361" s="1308"/>
    </row>
    <row r="362" spans="8:52" s="1299" customFormat="1" x14ac:dyDescent="0.15">
      <c r="H362" s="1301"/>
      <c r="I362" s="1301"/>
      <c r="K362" s="1305"/>
      <c r="L362" s="1305"/>
      <c r="M362" s="1301"/>
      <c r="N362" s="1301"/>
      <c r="R362" s="1301"/>
      <c r="S362" s="1305"/>
      <c r="U362" s="1306"/>
      <c r="V362" s="1306"/>
      <c r="W362" s="1306"/>
      <c r="X362" s="1306"/>
      <c r="Y362" s="1307"/>
      <c r="Z362" s="1307"/>
      <c r="AW362" s="1304"/>
      <c r="AZ362" s="1308"/>
    </row>
    <row r="363" spans="8:52" s="1299" customFormat="1" x14ac:dyDescent="0.15">
      <c r="H363" s="1301"/>
      <c r="I363" s="1301"/>
      <c r="K363" s="1305"/>
      <c r="L363" s="1305"/>
      <c r="M363" s="1301"/>
      <c r="N363" s="1301"/>
      <c r="R363" s="1301"/>
      <c r="S363" s="1305"/>
      <c r="U363" s="1306"/>
      <c r="V363" s="1306"/>
      <c r="W363" s="1306"/>
      <c r="X363" s="1306"/>
      <c r="Y363" s="1307"/>
      <c r="Z363" s="1307"/>
      <c r="AW363" s="1304"/>
      <c r="AZ363" s="1308"/>
    </row>
    <row r="364" spans="8:52" s="1299" customFormat="1" x14ac:dyDescent="0.15">
      <c r="H364" s="1301"/>
      <c r="I364" s="1301"/>
      <c r="K364" s="1305"/>
      <c r="L364" s="1305"/>
      <c r="M364" s="1301"/>
      <c r="N364" s="1301"/>
      <c r="R364" s="1301"/>
      <c r="S364" s="1305"/>
      <c r="U364" s="1306"/>
      <c r="V364" s="1306"/>
      <c r="W364" s="1306"/>
      <c r="X364" s="1306"/>
      <c r="Y364" s="1307"/>
      <c r="Z364" s="1307"/>
      <c r="AW364" s="1304"/>
      <c r="AZ364" s="1308"/>
    </row>
    <row r="365" spans="8:52" s="1299" customFormat="1" x14ac:dyDescent="0.15">
      <c r="H365" s="1301"/>
      <c r="I365" s="1301"/>
      <c r="K365" s="1305"/>
      <c r="L365" s="1305"/>
      <c r="M365" s="1301"/>
      <c r="N365" s="1301"/>
      <c r="R365" s="1301"/>
      <c r="S365" s="1305"/>
      <c r="U365" s="1306"/>
      <c r="V365" s="1306"/>
      <c r="W365" s="1306"/>
      <c r="X365" s="1306"/>
      <c r="Y365" s="1307"/>
      <c r="Z365" s="1307"/>
      <c r="AW365" s="1304"/>
      <c r="AZ365" s="1308"/>
    </row>
    <row r="366" spans="8:52" s="1299" customFormat="1" x14ac:dyDescent="0.15">
      <c r="H366" s="1301"/>
      <c r="I366" s="1301"/>
      <c r="K366" s="1305"/>
      <c r="L366" s="1305"/>
      <c r="M366" s="1301"/>
      <c r="N366" s="1301"/>
      <c r="R366" s="1301"/>
      <c r="S366" s="1305"/>
      <c r="U366" s="1306"/>
      <c r="V366" s="1306"/>
      <c r="W366" s="1306"/>
      <c r="X366" s="1306"/>
      <c r="Y366" s="1307"/>
      <c r="Z366" s="1307"/>
      <c r="AW366" s="1304"/>
      <c r="AZ366" s="1308"/>
    </row>
    <row r="367" spans="8:52" s="1299" customFormat="1" x14ac:dyDescent="0.15">
      <c r="H367" s="1301"/>
      <c r="I367" s="1301"/>
      <c r="K367" s="1305"/>
      <c r="L367" s="1305"/>
      <c r="M367" s="1301"/>
      <c r="N367" s="1301"/>
      <c r="R367" s="1301"/>
      <c r="S367" s="1305"/>
      <c r="U367" s="1306"/>
      <c r="V367" s="1306"/>
      <c r="W367" s="1306"/>
      <c r="X367" s="1306"/>
      <c r="Y367" s="1307"/>
      <c r="Z367" s="1307"/>
      <c r="AW367" s="1304"/>
      <c r="AZ367" s="1308"/>
    </row>
    <row r="368" spans="8:52" s="1299" customFormat="1" x14ac:dyDescent="0.15">
      <c r="H368" s="1301"/>
      <c r="I368" s="1301"/>
      <c r="K368" s="1305"/>
      <c r="L368" s="1305"/>
      <c r="M368" s="1301"/>
      <c r="N368" s="1301"/>
      <c r="R368" s="1301"/>
      <c r="S368" s="1305"/>
      <c r="U368" s="1306"/>
      <c r="V368" s="1306"/>
      <c r="W368" s="1306"/>
      <c r="X368" s="1306"/>
      <c r="Y368" s="1307"/>
      <c r="Z368" s="1307"/>
      <c r="AW368" s="1304"/>
      <c r="AZ368" s="1308"/>
    </row>
    <row r="369" spans="7:52" s="1299" customFormat="1" x14ac:dyDescent="0.15">
      <c r="H369" s="1301"/>
      <c r="I369" s="1301"/>
      <c r="K369" s="1305"/>
      <c r="L369" s="1305"/>
      <c r="M369" s="1301"/>
      <c r="N369" s="1301"/>
      <c r="R369" s="1301"/>
      <c r="S369" s="1305"/>
      <c r="U369" s="1306"/>
      <c r="V369" s="1306"/>
      <c r="W369" s="1306"/>
      <c r="X369" s="1306"/>
      <c r="Y369" s="1307"/>
      <c r="Z369" s="1307"/>
      <c r="AW369" s="1304"/>
      <c r="AZ369" s="1308"/>
    </row>
    <row r="370" spans="7:52" s="1299" customFormat="1" x14ac:dyDescent="0.15">
      <c r="H370" s="1301"/>
      <c r="I370" s="1301"/>
      <c r="K370" s="1305"/>
      <c r="L370" s="1305"/>
      <c r="M370" s="1301"/>
      <c r="N370" s="1301"/>
      <c r="R370" s="1301"/>
      <c r="S370" s="1305"/>
      <c r="U370" s="1306"/>
      <c r="V370" s="1306"/>
      <c r="W370" s="1306"/>
      <c r="X370" s="1306"/>
      <c r="Y370" s="1307"/>
      <c r="Z370" s="1307"/>
      <c r="AW370" s="1304"/>
      <c r="AZ370" s="1308"/>
    </row>
    <row r="371" spans="7:52" s="1299" customFormat="1" x14ac:dyDescent="0.15">
      <c r="H371" s="1301"/>
      <c r="I371" s="1301"/>
      <c r="K371" s="1305"/>
      <c r="L371" s="1305"/>
      <c r="M371" s="1301"/>
      <c r="N371" s="1301"/>
      <c r="R371" s="1301"/>
      <c r="S371" s="1305"/>
      <c r="U371" s="1306"/>
      <c r="V371" s="1306"/>
      <c r="W371" s="1306"/>
      <c r="X371" s="1306"/>
      <c r="Y371" s="1307"/>
      <c r="Z371" s="1307"/>
      <c r="AW371" s="1304"/>
      <c r="AZ371" s="1308"/>
    </row>
    <row r="372" spans="7:52" s="1299" customFormat="1" x14ac:dyDescent="0.15">
      <c r="H372" s="1301"/>
      <c r="I372" s="1301"/>
      <c r="K372" s="1305"/>
      <c r="L372" s="1305"/>
      <c r="M372" s="1301"/>
      <c r="N372" s="1301"/>
      <c r="R372" s="1301"/>
      <c r="S372" s="1305"/>
      <c r="U372" s="1306"/>
      <c r="V372" s="1306"/>
      <c r="W372" s="1306"/>
      <c r="X372" s="1306"/>
      <c r="Y372" s="1307"/>
      <c r="Z372" s="1307"/>
      <c r="AW372" s="1304"/>
      <c r="AZ372" s="1308"/>
    </row>
    <row r="373" spans="7:52" s="1299" customFormat="1" x14ac:dyDescent="0.15">
      <c r="H373" s="1301"/>
      <c r="I373" s="1301"/>
      <c r="K373" s="1305"/>
      <c r="L373" s="1305"/>
      <c r="M373" s="1301"/>
      <c r="N373" s="1301"/>
      <c r="R373" s="1301"/>
      <c r="S373" s="1305"/>
      <c r="U373" s="1306"/>
      <c r="V373" s="1306"/>
      <c r="W373" s="1306"/>
      <c r="X373" s="1306"/>
      <c r="Y373" s="1307"/>
      <c r="Z373" s="1307"/>
      <c r="AW373" s="1304"/>
      <c r="AZ373" s="1308"/>
    </row>
    <row r="374" spans="7:52" s="1299" customFormat="1" x14ac:dyDescent="0.15">
      <c r="H374" s="1301"/>
      <c r="I374" s="1301"/>
      <c r="K374" s="1305"/>
      <c r="L374" s="1305"/>
      <c r="M374" s="1301"/>
      <c r="N374" s="1301"/>
      <c r="R374" s="1301"/>
      <c r="S374" s="1305"/>
      <c r="U374" s="1306"/>
      <c r="V374" s="1306"/>
      <c r="W374" s="1306"/>
      <c r="X374" s="1306"/>
      <c r="Y374" s="1307"/>
      <c r="Z374" s="1307"/>
      <c r="AW374" s="1304"/>
      <c r="AZ374" s="1308"/>
    </row>
    <row r="375" spans="7:52" s="1299" customFormat="1" x14ac:dyDescent="0.15">
      <c r="H375" s="1301"/>
      <c r="I375" s="1301"/>
      <c r="J375" s="1299">
        <v>538336073</v>
      </c>
      <c r="K375" s="1305"/>
      <c r="L375" s="1305"/>
      <c r="M375" s="1301"/>
      <c r="N375" s="1301"/>
      <c r="R375" s="1301"/>
      <c r="S375" s="1305"/>
      <c r="U375" s="1306"/>
      <c r="V375" s="1306"/>
      <c r="W375" s="1306"/>
      <c r="X375" s="1306"/>
      <c r="Y375" s="1307"/>
      <c r="Z375" s="1307"/>
      <c r="AW375" s="1304"/>
      <c r="AZ375" s="1308"/>
    </row>
    <row r="376" spans="7:52" s="1299" customFormat="1" x14ac:dyDescent="0.15">
      <c r="H376" s="1301"/>
      <c r="I376" s="1301"/>
      <c r="K376" s="1305"/>
      <c r="L376" s="1305"/>
      <c r="M376" s="1301"/>
      <c r="N376" s="1301"/>
      <c r="R376" s="1301"/>
      <c r="S376" s="1305"/>
      <c r="U376" s="1306"/>
      <c r="V376" s="1306"/>
      <c r="W376" s="1306"/>
      <c r="X376" s="1306"/>
      <c r="Y376" s="1307"/>
      <c r="Z376" s="1307"/>
      <c r="AW376" s="1304"/>
      <c r="AZ376" s="1308"/>
    </row>
    <row r="377" spans="7:52" s="1299" customFormat="1" x14ac:dyDescent="0.15">
      <c r="H377" s="1301"/>
      <c r="I377" s="1301"/>
      <c r="K377" s="1305"/>
      <c r="L377" s="1305"/>
      <c r="M377" s="1301"/>
      <c r="N377" s="1301"/>
      <c r="R377" s="1301"/>
      <c r="S377" s="1305"/>
      <c r="U377" s="1306"/>
      <c r="V377" s="1306"/>
      <c r="W377" s="1306"/>
      <c r="X377" s="1306"/>
      <c r="Y377" s="1307"/>
      <c r="Z377" s="1307"/>
      <c r="AW377" s="1304"/>
      <c r="AZ377" s="1308"/>
    </row>
    <row r="378" spans="7:52" s="1299" customFormat="1" x14ac:dyDescent="0.15">
      <c r="H378" s="1301"/>
      <c r="I378" s="1301"/>
      <c r="K378" s="1305"/>
      <c r="L378" s="1305"/>
      <c r="M378" s="1301"/>
      <c r="N378" s="1301"/>
      <c r="R378" s="1301"/>
      <c r="S378" s="1305"/>
      <c r="U378" s="1306"/>
      <c r="V378" s="1306"/>
      <c r="W378" s="1306"/>
      <c r="X378" s="1306"/>
      <c r="Y378" s="1307"/>
      <c r="Z378" s="1307"/>
      <c r="AW378" s="1304"/>
      <c r="AZ378" s="1308"/>
    </row>
    <row r="379" spans="7:52" s="1299" customFormat="1" x14ac:dyDescent="0.15">
      <c r="H379" s="1301"/>
      <c r="I379" s="1301"/>
      <c r="K379" s="1305"/>
      <c r="L379" s="1305"/>
      <c r="M379" s="1301"/>
      <c r="N379" s="1301"/>
      <c r="R379" s="1301"/>
      <c r="S379" s="1305"/>
      <c r="U379" s="1306"/>
      <c r="V379" s="1306"/>
      <c r="W379" s="1306"/>
      <c r="X379" s="1306"/>
      <c r="Y379" s="1307"/>
      <c r="Z379" s="1307"/>
      <c r="AW379" s="1304"/>
      <c r="AZ379" s="1308"/>
    </row>
    <row r="380" spans="7:52" s="1299" customFormat="1" x14ac:dyDescent="0.15">
      <c r="G380" s="1299">
        <v>538336073</v>
      </c>
      <c r="H380" s="1301"/>
      <c r="I380" s="1301">
        <v>1440637167</v>
      </c>
      <c r="K380" s="1305"/>
      <c r="L380" s="1305"/>
      <c r="M380" s="1301"/>
      <c r="N380" s="1301"/>
      <c r="R380" s="1301"/>
      <c r="S380" s="1305"/>
      <c r="U380" s="1306"/>
      <c r="V380" s="1306"/>
      <c r="W380" s="1306"/>
      <c r="X380" s="1306"/>
      <c r="Y380" s="1307"/>
      <c r="Z380" s="1307"/>
      <c r="AW380" s="1304"/>
      <c r="AZ380" s="1308"/>
    </row>
    <row r="381" spans="7:52" s="1299" customFormat="1" x14ac:dyDescent="0.15">
      <c r="G381" s="1299">
        <f>58066635+1262318+631159+3155795</f>
        <v>63115907</v>
      </c>
      <c r="H381" s="1301"/>
      <c r="I381" s="1301">
        <v>27880000</v>
      </c>
      <c r="K381" s="1305"/>
      <c r="L381" s="1305"/>
      <c r="M381" s="1301"/>
      <c r="N381" s="1301"/>
      <c r="R381" s="1301"/>
      <c r="S381" s="1305"/>
      <c r="U381" s="1306"/>
      <c r="V381" s="1306"/>
      <c r="W381" s="1306"/>
      <c r="X381" s="1306"/>
      <c r="Y381" s="1307"/>
      <c r="Z381" s="1307"/>
      <c r="AW381" s="1304"/>
      <c r="AZ381" s="1308"/>
    </row>
    <row r="382" spans="7:52" s="1299" customFormat="1" x14ac:dyDescent="0.15">
      <c r="G382" s="1299">
        <f>444104472+9654445+4827223+24136113</f>
        <v>482722253</v>
      </c>
      <c r="H382" s="1301"/>
      <c r="I382" s="1301">
        <v>651051650</v>
      </c>
      <c r="K382" s="1305"/>
      <c r="L382" s="1305"/>
      <c r="M382" s="1301"/>
      <c r="N382" s="1301"/>
      <c r="R382" s="1301"/>
      <c r="S382" s="1305"/>
      <c r="U382" s="1306"/>
      <c r="V382" s="1306"/>
      <c r="W382" s="1306"/>
      <c r="X382" s="1306"/>
      <c r="Y382" s="1307"/>
      <c r="Z382" s="1307"/>
      <c r="AW382" s="1304"/>
      <c r="AZ382" s="1308"/>
    </row>
    <row r="383" spans="7:52" s="1299" customFormat="1" x14ac:dyDescent="0.15">
      <c r="G383" s="1299">
        <f>671765371+15014699+7507350+4504410+14406372+37536748</f>
        <v>750734950</v>
      </c>
      <c r="H383" s="1301"/>
      <c r="I383" s="1301">
        <f>SUM(I380:I382)</f>
        <v>2119568817</v>
      </c>
      <c r="K383" s="1305"/>
      <c r="L383" s="1305"/>
      <c r="M383" s="1301"/>
      <c r="N383" s="1301"/>
      <c r="R383" s="1301"/>
      <c r="S383" s="1305"/>
      <c r="U383" s="1306"/>
      <c r="V383" s="1306"/>
      <c r="W383" s="1306"/>
      <c r="X383" s="1306"/>
      <c r="Y383" s="1307"/>
      <c r="Z383" s="1307"/>
      <c r="AW383" s="1304"/>
      <c r="AZ383" s="1308"/>
    </row>
    <row r="384" spans="7:52" s="1299" customFormat="1" x14ac:dyDescent="0.15">
      <c r="G384" s="1299">
        <f>SUM(G380:G383)</f>
        <v>1834909183</v>
      </c>
      <c r="H384" s="1301"/>
      <c r="I384" s="1301"/>
      <c r="K384" s="1305"/>
      <c r="L384" s="1305"/>
      <c r="M384" s="1301"/>
      <c r="N384" s="1301"/>
      <c r="R384" s="1301"/>
      <c r="S384" s="1305"/>
      <c r="U384" s="1306"/>
      <c r="V384" s="1306"/>
      <c r="W384" s="1306"/>
      <c r="X384" s="1306"/>
      <c r="Y384" s="1307"/>
      <c r="Z384" s="1307"/>
      <c r="AW384" s="1304"/>
      <c r="AZ384" s="1308"/>
    </row>
    <row r="385" spans="7:52" s="1299" customFormat="1" x14ac:dyDescent="0.15">
      <c r="H385" s="1301"/>
      <c r="I385" s="1301"/>
      <c r="K385" s="1305"/>
      <c r="L385" s="1305"/>
      <c r="M385" s="1301"/>
      <c r="N385" s="1301"/>
      <c r="R385" s="1301"/>
      <c r="S385" s="1305"/>
      <c r="U385" s="1306"/>
      <c r="V385" s="1306"/>
      <c r="W385" s="1306"/>
      <c r="X385" s="1306"/>
      <c r="Y385" s="1307"/>
      <c r="Z385" s="1307"/>
      <c r="AW385" s="1304"/>
      <c r="AZ385" s="1308"/>
    </row>
    <row r="386" spans="7:52" s="1299" customFormat="1" x14ac:dyDescent="0.15">
      <c r="H386" s="1301"/>
      <c r="I386" s="1301"/>
      <c r="K386" s="1305"/>
      <c r="L386" s="1305"/>
      <c r="M386" s="1301"/>
      <c r="N386" s="1301"/>
      <c r="R386" s="1301"/>
      <c r="S386" s="1305"/>
      <c r="U386" s="1306"/>
      <c r="V386" s="1306"/>
      <c r="W386" s="1306"/>
      <c r="X386" s="1306"/>
      <c r="Y386" s="1307"/>
      <c r="Z386" s="1307"/>
      <c r="AW386" s="1304"/>
      <c r="AZ386" s="1308"/>
    </row>
    <row r="387" spans="7:52" s="1299" customFormat="1" x14ac:dyDescent="0.15">
      <c r="H387" s="1301"/>
      <c r="I387" s="1301">
        <f>I383-G384</f>
        <v>284659634</v>
      </c>
      <c r="K387" s="1305"/>
      <c r="L387" s="1305"/>
      <c r="M387" s="1301"/>
      <c r="N387" s="1301"/>
      <c r="R387" s="1301"/>
      <c r="S387" s="1305"/>
      <c r="U387" s="1306"/>
      <c r="V387" s="1306"/>
      <c r="W387" s="1306"/>
      <c r="X387" s="1306"/>
      <c r="Y387" s="1307"/>
      <c r="Z387" s="1307"/>
      <c r="AW387" s="1304"/>
      <c r="AZ387" s="1308"/>
    </row>
    <row r="388" spans="7:52" s="1299" customFormat="1" x14ac:dyDescent="0.15">
      <c r="H388" s="1301"/>
      <c r="I388" s="1301"/>
      <c r="K388" s="1305"/>
      <c r="L388" s="1305"/>
      <c r="M388" s="1301"/>
      <c r="N388" s="1301"/>
      <c r="R388" s="1301"/>
      <c r="S388" s="1305"/>
      <c r="U388" s="1306"/>
      <c r="V388" s="1306"/>
      <c r="W388" s="1306"/>
      <c r="X388" s="1306"/>
      <c r="Y388" s="1307"/>
      <c r="Z388" s="1307"/>
      <c r="AW388" s="1304"/>
      <c r="AZ388" s="1308"/>
    </row>
    <row r="389" spans="7:52" s="1299" customFormat="1" x14ac:dyDescent="0.15">
      <c r="G389" s="1299">
        <v>284659256</v>
      </c>
      <c r="H389" s="1301"/>
      <c r="I389" s="1301"/>
      <c r="K389" s="1305"/>
      <c r="L389" s="1305"/>
      <c r="M389" s="1301"/>
      <c r="N389" s="1301"/>
      <c r="R389" s="1301"/>
      <c r="S389" s="1305"/>
      <c r="U389" s="1306"/>
      <c r="V389" s="1306"/>
      <c r="W389" s="1306"/>
      <c r="X389" s="1306"/>
      <c r="Y389" s="1307"/>
      <c r="Z389" s="1307"/>
      <c r="AW389" s="1304"/>
      <c r="AZ389" s="1308"/>
    </row>
    <row r="390" spans="7:52" s="1299" customFormat="1" x14ac:dyDescent="0.15">
      <c r="G390" s="1299">
        <v>378</v>
      </c>
      <c r="H390" s="1301"/>
      <c r="I390" s="1301">
        <v>378</v>
      </c>
      <c r="K390" s="1305"/>
      <c r="L390" s="1305"/>
      <c r="M390" s="1301"/>
      <c r="N390" s="1301"/>
      <c r="R390" s="1301"/>
      <c r="S390" s="1305"/>
      <c r="U390" s="1306"/>
      <c r="V390" s="1306"/>
      <c r="W390" s="1306"/>
      <c r="X390" s="1306"/>
      <c r="Y390" s="1307"/>
      <c r="Z390" s="1307"/>
      <c r="AW390" s="1304"/>
      <c r="AZ390" s="1308"/>
    </row>
    <row r="391" spans="7:52" s="1299" customFormat="1" x14ac:dyDescent="0.15">
      <c r="H391" s="1301"/>
      <c r="I391" s="1301"/>
      <c r="K391" s="1305"/>
      <c r="L391" s="1305"/>
      <c r="M391" s="1301"/>
      <c r="N391" s="1301"/>
      <c r="R391" s="1301"/>
      <c r="S391" s="1305"/>
      <c r="U391" s="1306"/>
      <c r="V391" s="1306"/>
      <c r="W391" s="1306"/>
      <c r="X391" s="1306"/>
      <c r="Y391" s="1307"/>
      <c r="Z391" s="1307"/>
      <c r="AW391" s="1304"/>
      <c r="AZ391" s="1308"/>
    </row>
    <row r="392" spans="7:52" s="1299" customFormat="1" x14ac:dyDescent="0.15">
      <c r="H392" s="1301"/>
      <c r="I392" s="1301"/>
      <c r="K392" s="1305"/>
      <c r="L392" s="1305"/>
      <c r="M392" s="1301"/>
      <c r="N392" s="1301"/>
      <c r="R392" s="1301"/>
      <c r="S392" s="1305"/>
      <c r="U392" s="1306"/>
      <c r="V392" s="1306"/>
      <c r="W392" s="1306"/>
      <c r="X392" s="1306"/>
      <c r="Y392" s="1307"/>
      <c r="Z392" s="1307"/>
      <c r="AW392" s="1304"/>
      <c r="AZ392" s="1308"/>
    </row>
    <row r="393" spans="7:52" s="1299" customFormat="1" x14ac:dyDescent="0.15">
      <c r="H393" s="1301"/>
      <c r="I393" s="1301"/>
      <c r="K393" s="1305"/>
      <c r="L393" s="1305"/>
      <c r="M393" s="1301"/>
      <c r="N393" s="1301"/>
      <c r="R393" s="1301"/>
      <c r="S393" s="1305"/>
      <c r="U393" s="1306"/>
      <c r="V393" s="1306"/>
      <c r="W393" s="1306"/>
      <c r="X393" s="1306"/>
      <c r="Y393" s="1307"/>
      <c r="Z393" s="1307"/>
      <c r="AW393" s="1304"/>
      <c r="AZ393" s="1308"/>
    </row>
    <row r="394" spans="7:52" s="1299" customFormat="1" x14ac:dyDescent="0.15">
      <c r="H394" s="1301"/>
      <c r="I394" s="1301"/>
      <c r="K394" s="1305"/>
      <c r="L394" s="1305"/>
      <c r="M394" s="1301"/>
      <c r="N394" s="1301"/>
      <c r="R394" s="1301"/>
      <c r="S394" s="1305"/>
      <c r="U394" s="1306"/>
      <c r="V394" s="1306"/>
      <c r="W394" s="1306"/>
      <c r="X394" s="1306"/>
      <c r="Y394" s="1307"/>
      <c r="Z394" s="1307"/>
      <c r="AW394" s="1304"/>
      <c r="AZ394" s="1308"/>
    </row>
    <row r="395" spans="7:52" s="1299" customFormat="1" x14ac:dyDescent="0.15">
      <c r="H395" s="1301"/>
      <c r="I395" s="1301"/>
      <c r="K395" s="1305"/>
      <c r="L395" s="1305"/>
      <c r="M395" s="1301"/>
      <c r="N395" s="1301"/>
      <c r="R395" s="1301"/>
      <c r="S395" s="1305"/>
      <c r="U395" s="1306"/>
      <c r="V395" s="1306"/>
      <c r="W395" s="1306"/>
      <c r="X395" s="1306"/>
      <c r="Y395" s="1307"/>
      <c r="Z395" s="1307"/>
      <c r="AW395" s="1304"/>
      <c r="AZ395" s="1308"/>
    </row>
    <row r="396" spans="7:52" s="1299" customFormat="1" x14ac:dyDescent="0.15">
      <c r="H396" s="1301"/>
      <c r="I396" s="1301"/>
      <c r="K396" s="1305"/>
      <c r="L396" s="1305"/>
      <c r="M396" s="1301"/>
      <c r="N396" s="1301"/>
      <c r="R396" s="1301"/>
      <c r="S396" s="1305"/>
      <c r="U396" s="1306"/>
      <c r="V396" s="1306"/>
      <c r="W396" s="1306"/>
      <c r="X396" s="1306"/>
      <c r="Y396" s="1307"/>
      <c r="Z396" s="1307"/>
      <c r="AW396" s="1304"/>
      <c r="AZ396" s="1308"/>
    </row>
    <row r="397" spans="7:52" s="1299" customFormat="1" x14ac:dyDescent="0.15">
      <c r="H397" s="1301"/>
      <c r="I397" s="1301"/>
      <c r="K397" s="1305"/>
      <c r="L397" s="1305"/>
      <c r="M397" s="1301"/>
      <c r="N397" s="1301"/>
      <c r="R397" s="1301"/>
      <c r="S397" s="1305"/>
      <c r="U397" s="1306"/>
      <c r="V397" s="1306"/>
      <c r="W397" s="1306"/>
      <c r="X397" s="1306"/>
      <c r="Y397" s="1307"/>
      <c r="Z397" s="1307"/>
      <c r="AW397" s="1304"/>
      <c r="AZ397" s="1308"/>
    </row>
    <row r="398" spans="7:52" s="1299" customFormat="1" x14ac:dyDescent="0.15">
      <c r="H398" s="1301"/>
      <c r="I398" s="1301"/>
      <c r="K398" s="1305"/>
      <c r="L398" s="1305"/>
      <c r="M398" s="1301"/>
      <c r="N398" s="1301"/>
      <c r="R398" s="1301"/>
      <c r="S398" s="1305"/>
      <c r="U398" s="1306"/>
      <c r="V398" s="1306"/>
      <c r="W398" s="1306"/>
      <c r="X398" s="1306"/>
      <c r="Y398" s="1307"/>
      <c r="Z398" s="1307"/>
      <c r="AW398" s="1304"/>
      <c r="AZ398" s="1308"/>
    </row>
    <row r="399" spans="7:52" s="1299" customFormat="1" x14ac:dyDescent="0.15">
      <c r="H399" s="1301"/>
      <c r="I399" s="1301"/>
      <c r="K399" s="1305"/>
      <c r="L399" s="1305"/>
      <c r="M399" s="1301"/>
      <c r="N399" s="1301"/>
      <c r="R399" s="1301"/>
      <c r="S399" s="1305"/>
      <c r="U399" s="1306"/>
      <c r="V399" s="1306"/>
      <c r="W399" s="1306"/>
      <c r="X399" s="1306"/>
      <c r="Y399" s="1307"/>
      <c r="Z399" s="1307"/>
      <c r="AW399" s="1304"/>
      <c r="AZ399" s="1308"/>
    </row>
    <row r="400" spans="7:52" s="1299" customFormat="1" x14ac:dyDescent="0.15">
      <c r="H400" s="1301"/>
      <c r="I400" s="1301"/>
      <c r="K400" s="1305"/>
      <c r="L400" s="1305"/>
      <c r="M400" s="1301"/>
      <c r="N400" s="1301"/>
      <c r="R400" s="1301"/>
      <c r="S400" s="1305"/>
      <c r="U400" s="1306"/>
      <c r="V400" s="1306"/>
      <c r="W400" s="1306"/>
      <c r="X400" s="1306"/>
      <c r="Y400" s="1307"/>
      <c r="Z400" s="1307"/>
      <c r="AW400" s="1304"/>
      <c r="AZ400" s="1308"/>
    </row>
    <row r="401" spans="8:52" s="1299" customFormat="1" x14ac:dyDescent="0.15">
      <c r="H401" s="1301"/>
      <c r="I401" s="1301"/>
      <c r="K401" s="1305"/>
      <c r="L401" s="1305"/>
      <c r="M401" s="1301"/>
      <c r="N401" s="1301"/>
      <c r="R401" s="1301"/>
      <c r="S401" s="1305"/>
      <c r="U401" s="1306"/>
      <c r="V401" s="1306"/>
      <c r="W401" s="1306"/>
      <c r="X401" s="1306"/>
      <c r="Y401" s="1307"/>
      <c r="Z401" s="1307"/>
      <c r="AW401" s="1304"/>
      <c r="AZ401" s="1308"/>
    </row>
    <row r="402" spans="8:52" s="1299" customFormat="1" x14ac:dyDescent="0.15">
      <c r="H402" s="1301"/>
      <c r="I402" s="1301"/>
      <c r="K402" s="1305"/>
      <c r="L402" s="1305"/>
      <c r="M402" s="1301"/>
      <c r="N402" s="1301"/>
      <c r="R402" s="1301"/>
      <c r="S402" s="1305"/>
      <c r="U402" s="1306"/>
      <c r="V402" s="1306"/>
      <c r="W402" s="1306"/>
      <c r="X402" s="1306"/>
      <c r="Y402" s="1307"/>
      <c r="Z402" s="1307"/>
      <c r="AW402" s="1304"/>
      <c r="AZ402" s="1308"/>
    </row>
    <row r="403" spans="8:52" s="1299" customFormat="1" x14ac:dyDescent="0.15">
      <c r="H403" s="1301"/>
      <c r="I403" s="1301"/>
      <c r="K403" s="1305"/>
      <c r="L403" s="1305"/>
      <c r="M403" s="1301"/>
      <c r="N403" s="1301"/>
      <c r="R403" s="1301"/>
      <c r="S403" s="1305"/>
      <c r="U403" s="1306"/>
      <c r="V403" s="1306"/>
      <c r="W403" s="1306"/>
      <c r="X403" s="1306"/>
      <c r="Y403" s="1307"/>
      <c r="Z403" s="1307"/>
      <c r="AW403" s="1304"/>
      <c r="AZ403" s="1308"/>
    </row>
    <row r="404" spans="8:52" s="1299" customFormat="1" x14ac:dyDescent="0.15">
      <c r="H404" s="1301"/>
      <c r="I404" s="1301"/>
      <c r="K404" s="1305"/>
      <c r="L404" s="1305"/>
      <c r="M404" s="1301"/>
      <c r="N404" s="1301"/>
      <c r="R404" s="1301"/>
      <c r="S404" s="1305"/>
      <c r="U404" s="1306"/>
      <c r="V404" s="1306"/>
      <c r="W404" s="1306"/>
      <c r="X404" s="1306"/>
      <c r="Y404" s="1307"/>
      <c r="Z404" s="1307"/>
      <c r="AW404" s="1304"/>
      <c r="AZ404" s="1308"/>
    </row>
    <row r="405" spans="8:52" s="1299" customFormat="1" x14ac:dyDescent="0.15">
      <c r="H405" s="1301"/>
      <c r="I405" s="1301"/>
      <c r="K405" s="1305"/>
      <c r="L405" s="1305"/>
      <c r="M405" s="1301"/>
      <c r="N405" s="1301"/>
      <c r="R405" s="1301"/>
      <c r="S405" s="1305"/>
      <c r="U405" s="1306"/>
      <c r="V405" s="1306"/>
      <c r="W405" s="1306"/>
      <c r="X405" s="1306"/>
      <c r="Y405" s="1307"/>
      <c r="Z405" s="1307"/>
      <c r="AW405" s="1304"/>
      <c r="AZ405" s="1308"/>
    </row>
    <row r="406" spans="8:52" s="1299" customFormat="1" x14ac:dyDescent="0.15">
      <c r="H406" s="1301"/>
      <c r="I406" s="1301"/>
      <c r="K406" s="1305"/>
      <c r="L406" s="1305"/>
      <c r="M406" s="1301"/>
      <c r="N406" s="1301"/>
      <c r="R406" s="1301"/>
      <c r="S406" s="1305"/>
      <c r="U406" s="1306"/>
      <c r="V406" s="1306"/>
      <c r="W406" s="1306"/>
      <c r="X406" s="1306"/>
      <c r="Y406" s="1307"/>
      <c r="Z406" s="1307"/>
      <c r="AW406" s="1304"/>
      <c r="AZ406" s="1308"/>
    </row>
    <row r="407" spans="8:52" s="1299" customFormat="1" x14ac:dyDescent="0.15">
      <c r="H407" s="1301"/>
      <c r="I407" s="1301"/>
      <c r="K407" s="1305"/>
      <c r="L407" s="1305"/>
      <c r="M407" s="1301"/>
      <c r="N407" s="1301"/>
      <c r="R407" s="1301"/>
      <c r="S407" s="1305"/>
      <c r="U407" s="1306"/>
      <c r="V407" s="1306"/>
      <c r="W407" s="1306"/>
      <c r="X407" s="1306"/>
      <c r="Y407" s="1307"/>
      <c r="Z407" s="1307"/>
      <c r="AW407" s="1304"/>
      <c r="AZ407" s="1308"/>
    </row>
    <row r="408" spans="8:52" s="1299" customFormat="1" x14ac:dyDescent="0.15">
      <c r="H408" s="1301"/>
      <c r="I408" s="1301"/>
      <c r="K408" s="1305"/>
      <c r="L408" s="1305"/>
      <c r="M408" s="1301"/>
      <c r="N408" s="1301"/>
      <c r="R408" s="1301"/>
      <c r="S408" s="1305"/>
      <c r="U408" s="1306"/>
      <c r="V408" s="1306"/>
      <c r="W408" s="1306"/>
      <c r="X408" s="1306"/>
      <c r="Y408" s="1307"/>
      <c r="Z408" s="1307"/>
      <c r="AW408" s="1304"/>
      <c r="AZ408" s="1308"/>
    </row>
    <row r="409" spans="8:52" s="1299" customFormat="1" x14ac:dyDescent="0.15">
      <c r="H409" s="1301"/>
      <c r="I409" s="1301"/>
      <c r="K409" s="1305"/>
      <c r="L409" s="1305"/>
      <c r="M409" s="1301"/>
      <c r="N409" s="1301"/>
      <c r="R409" s="1301"/>
      <c r="S409" s="1305"/>
      <c r="U409" s="1306"/>
      <c r="V409" s="1306"/>
      <c r="W409" s="1306"/>
      <c r="X409" s="1306"/>
      <c r="Y409" s="1307"/>
      <c r="Z409" s="1307"/>
      <c r="AW409" s="1304"/>
      <c r="AZ409" s="1308"/>
    </row>
    <row r="410" spans="8:52" s="1299" customFormat="1" x14ac:dyDescent="0.15">
      <c r="H410" s="1301"/>
      <c r="I410" s="1301"/>
      <c r="K410" s="1305"/>
      <c r="L410" s="1305"/>
      <c r="M410" s="1301"/>
      <c r="N410" s="1301"/>
      <c r="R410" s="1301"/>
      <c r="S410" s="1305"/>
      <c r="U410" s="1306"/>
      <c r="V410" s="1306"/>
      <c r="W410" s="1306"/>
      <c r="X410" s="1306"/>
      <c r="Y410" s="1307"/>
      <c r="Z410" s="1307"/>
      <c r="AW410" s="1304"/>
      <c r="AZ410" s="1308"/>
    </row>
    <row r="411" spans="8:52" s="1299" customFormat="1" x14ac:dyDescent="0.15">
      <c r="H411" s="1301"/>
      <c r="I411" s="1301"/>
      <c r="K411" s="1305"/>
      <c r="L411" s="1305"/>
      <c r="M411" s="1301"/>
      <c r="N411" s="1301"/>
      <c r="R411" s="1301"/>
      <c r="S411" s="1305"/>
      <c r="U411" s="1306"/>
      <c r="V411" s="1306"/>
      <c r="W411" s="1306"/>
      <c r="X411" s="1306"/>
      <c r="Y411" s="1307"/>
      <c r="Z411" s="1307"/>
      <c r="AW411" s="1304"/>
      <c r="AZ411" s="1308"/>
    </row>
    <row r="412" spans="8:52" s="1299" customFormat="1" x14ac:dyDescent="0.15">
      <c r="H412" s="1301"/>
      <c r="I412" s="1301"/>
      <c r="K412" s="1305"/>
      <c r="L412" s="1305"/>
      <c r="M412" s="1301"/>
      <c r="N412" s="1301"/>
      <c r="R412" s="1301"/>
      <c r="S412" s="1305"/>
      <c r="U412" s="1306"/>
      <c r="V412" s="1306"/>
      <c r="W412" s="1306"/>
      <c r="X412" s="1306"/>
      <c r="Y412" s="1307"/>
      <c r="Z412" s="1307"/>
      <c r="AW412" s="1304"/>
      <c r="AZ412" s="1308"/>
    </row>
    <row r="413" spans="8:52" s="1299" customFormat="1" x14ac:dyDescent="0.15">
      <c r="H413" s="1301"/>
      <c r="I413" s="1301"/>
      <c r="K413" s="1305"/>
      <c r="L413" s="1305"/>
      <c r="M413" s="1301"/>
      <c r="N413" s="1301"/>
      <c r="R413" s="1301"/>
      <c r="S413" s="1305"/>
      <c r="U413" s="1306"/>
      <c r="V413" s="1306"/>
      <c r="W413" s="1306"/>
      <c r="X413" s="1306"/>
      <c r="Y413" s="1307"/>
      <c r="Z413" s="1307"/>
      <c r="AW413" s="1304"/>
      <c r="AZ413" s="1308"/>
    </row>
    <row r="414" spans="8:52" s="1299" customFormat="1" x14ac:dyDescent="0.15">
      <c r="H414" s="1301"/>
      <c r="I414" s="1301"/>
      <c r="K414" s="1305"/>
      <c r="L414" s="1305"/>
      <c r="M414" s="1301"/>
      <c r="N414" s="1301"/>
      <c r="R414" s="1301"/>
      <c r="S414" s="1305"/>
      <c r="U414" s="1306"/>
      <c r="V414" s="1306"/>
      <c r="W414" s="1306"/>
      <c r="X414" s="1306"/>
      <c r="Y414" s="1307"/>
      <c r="Z414" s="1307"/>
      <c r="AW414" s="1304"/>
      <c r="AZ414" s="1308"/>
    </row>
    <row r="415" spans="8:52" s="1299" customFormat="1" x14ac:dyDescent="0.15">
      <c r="H415" s="1301"/>
      <c r="I415" s="1301"/>
      <c r="K415" s="1305"/>
      <c r="L415" s="1305"/>
      <c r="M415" s="1301"/>
      <c r="N415" s="1301"/>
      <c r="R415" s="1301"/>
      <c r="S415" s="1305"/>
      <c r="U415" s="1306"/>
      <c r="V415" s="1306"/>
      <c r="W415" s="1306"/>
      <c r="X415" s="1306"/>
      <c r="Y415" s="1307"/>
      <c r="Z415" s="1307"/>
      <c r="AW415" s="1304"/>
      <c r="AZ415" s="1308"/>
    </row>
    <row r="416" spans="8:52" s="1299" customFormat="1" x14ac:dyDescent="0.15">
      <c r="H416" s="1301"/>
      <c r="I416" s="1301"/>
      <c r="K416" s="1305"/>
      <c r="L416" s="1305"/>
      <c r="M416" s="1301"/>
      <c r="N416" s="1301"/>
      <c r="R416" s="1301"/>
      <c r="S416" s="1305"/>
      <c r="U416" s="1306"/>
      <c r="V416" s="1306"/>
      <c r="W416" s="1306"/>
      <c r="X416" s="1306"/>
      <c r="Y416" s="1307"/>
      <c r="Z416" s="1307"/>
      <c r="AW416" s="1304"/>
      <c r="AZ416" s="1308"/>
    </row>
    <row r="417" spans="8:52" s="1299" customFormat="1" x14ac:dyDescent="0.15">
      <c r="H417" s="1301"/>
      <c r="I417" s="1301"/>
      <c r="K417" s="1305"/>
      <c r="L417" s="1305"/>
      <c r="M417" s="1301"/>
      <c r="N417" s="1301"/>
      <c r="R417" s="1301"/>
      <c r="S417" s="1305"/>
      <c r="U417" s="1306"/>
      <c r="V417" s="1306"/>
      <c r="W417" s="1306"/>
      <c r="X417" s="1306"/>
      <c r="Y417" s="1307"/>
      <c r="Z417" s="1307"/>
      <c r="AW417" s="1304"/>
      <c r="AZ417" s="1308"/>
    </row>
    <row r="418" spans="8:52" s="1299" customFormat="1" x14ac:dyDescent="0.15">
      <c r="H418" s="1301"/>
      <c r="I418" s="1301"/>
      <c r="K418" s="1305"/>
      <c r="L418" s="1305"/>
      <c r="M418" s="1301"/>
      <c r="N418" s="1301"/>
      <c r="R418" s="1301"/>
      <c r="S418" s="1305"/>
      <c r="U418" s="1306"/>
      <c r="V418" s="1306"/>
      <c r="W418" s="1306"/>
      <c r="X418" s="1306"/>
      <c r="Y418" s="1307"/>
      <c r="Z418" s="1307"/>
      <c r="AW418" s="1304"/>
      <c r="AZ418" s="1308"/>
    </row>
    <row r="419" spans="8:52" s="1299" customFormat="1" x14ac:dyDescent="0.15">
      <c r="H419" s="1301"/>
      <c r="I419" s="1301"/>
      <c r="K419" s="1305"/>
      <c r="L419" s="1305"/>
      <c r="M419" s="1301"/>
      <c r="N419" s="1301"/>
      <c r="R419" s="1301"/>
      <c r="S419" s="1305"/>
      <c r="U419" s="1306"/>
      <c r="V419" s="1306"/>
      <c r="W419" s="1306"/>
      <c r="X419" s="1306"/>
      <c r="Y419" s="1307"/>
      <c r="Z419" s="1307"/>
      <c r="AW419" s="1304"/>
      <c r="AZ419" s="1308"/>
    </row>
    <row r="420" spans="8:52" s="1299" customFormat="1" x14ac:dyDescent="0.15">
      <c r="H420" s="1301"/>
      <c r="I420" s="1301"/>
      <c r="K420" s="1305"/>
      <c r="L420" s="1305"/>
      <c r="M420" s="1301"/>
      <c r="N420" s="1301"/>
      <c r="R420" s="1301"/>
      <c r="S420" s="1305"/>
      <c r="U420" s="1306"/>
      <c r="V420" s="1306"/>
      <c r="W420" s="1306"/>
      <c r="X420" s="1306"/>
      <c r="Y420" s="1307"/>
      <c r="Z420" s="1307"/>
      <c r="AW420" s="1304"/>
      <c r="AZ420" s="1308"/>
    </row>
    <row r="421" spans="8:52" s="1299" customFormat="1" x14ac:dyDescent="0.15">
      <c r="H421" s="1301"/>
      <c r="I421" s="1301"/>
      <c r="K421" s="1305"/>
      <c r="L421" s="1305"/>
      <c r="M421" s="1301"/>
      <c r="N421" s="1301"/>
      <c r="R421" s="1301"/>
      <c r="S421" s="1305"/>
      <c r="U421" s="1306"/>
      <c r="V421" s="1306"/>
      <c r="W421" s="1306"/>
      <c r="X421" s="1306"/>
      <c r="Y421" s="1307"/>
      <c r="Z421" s="1307"/>
      <c r="AW421" s="1304"/>
      <c r="AZ421" s="1308"/>
    </row>
    <row r="422" spans="8:52" s="1299" customFormat="1" x14ac:dyDescent="0.15">
      <c r="H422" s="1301"/>
      <c r="I422" s="1301"/>
      <c r="K422" s="1305"/>
      <c r="L422" s="1305"/>
      <c r="M422" s="1301"/>
      <c r="N422" s="1301"/>
      <c r="R422" s="1301"/>
      <c r="S422" s="1305"/>
      <c r="U422" s="1306"/>
      <c r="V422" s="1306"/>
      <c r="W422" s="1306"/>
      <c r="X422" s="1306"/>
      <c r="Y422" s="1307"/>
      <c r="Z422" s="1307"/>
      <c r="AW422" s="1304"/>
      <c r="AZ422" s="1308"/>
    </row>
    <row r="423" spans="8:52" s="1299" customFormat="1" x14ac:dyDescent="0.15">
      <c r="H423" s="1301"/>
      <c r="I423" s="1301"/>
      <c r="K423" s="1305"/>
      <c r="L423" s="1305"/>
      <c r="M423" s="1301"/>
      <c r="N423" s="1301"/>
      <c r="R423" s="1301"/>
      <c r="S423" s="1305"/>
      <c r="U423" s="1306"/>
      <c r="V423" s="1306"/>
      <c r="W423" s="1306"/>
      <c r="X423" s="1306"/>
      <c r="Y423" s="1307"/>
      <c r="Z423" s="1307"/>
      <c r="AW423" s="1304"/>
      <c r="AZ423" s="1308"/>
    </row>
    <row r="424" spans="8:52" s="1299" customFormat="1" x14ac:dyDescent="0.15">
      <c r="H424" s="1301"/>
      <c r="I424" s="1301"/>
      <c r="K424" s="1305"/>
      <c r="L424" s="1305"/>
      <c r="M424" s="1301"/>
      <c r="N424" s="1301"/>
      <c r="R424" s="1301"/>
      <c r="S424" s="1305"/>
      <c r="U424" s="1306"/>
      <c r="V424" s="1306"/>
      <c r="W424" s="1306"/>
      <c r="X424" s="1306"/>
      <c r="Y424" s="1307"/>
      <c r="Z424" s="1307"/>
      <c r="AW424" s="1304"/>
      <c r="AZ424" s="1308"/>
    </row>
    <row r="425" spans="8:52" s="1299" customFormat="1" x14ac:dyDescent="0.15">
      <c r="H425" s="1301"/>
      <c r="I425" s="1301"/>
      <c r="K425" s="1305"/>
      <c r="L425" s="1305"/>
      <c r="M425" s="1301"/>
      <c r="N425" s="1301"/>
      <c r="R425" s="1301"/>
      <c r="S425" s="1305"/>
      <c r="U425" s="1306"/>
      <c r="V425" s="1306"/>
      <c r="W425" s="1306"/>
      <c r="X425" s="1306"/>
      <c r="Y425" s="1307"/>
      <c r="Z425" s="1307"/>
      <c r="AW425" s="1304"/>
      <c r="AZ425" s="1308"/>
    </row>
    <row r="426" spans="8:52" s="1299" customFormat="1" x14ac:dyDescent="0.15">
      <c r="H426" s="1301"/>
      <c r="I426" s="1301"/>
      <c r="K426" s="1305"/>
      <c r="L426" s="1305"/>
      <c r="M426" s="1301"/>
      <c r="N426" s="1301"/>
      <c r="R426" s="1301"/>
      <c r="S426" s="1305"/>
      <c r="U426" s="1306"/>
      <c r="V426" s="1306"/>
      <c r="W426" s="1306"/>
      <c r="X426" s="1306"/>
      <c r="Y426" s="1307"/>
      <c r="Z426" s="1307"/>
      <c r="AW426" s="1304"/>
      <c r="AZ426" s="1308"/>
    </row>
    <row r="427" spans="8:52" s="1299" customFormat="1" x14ac:dyDescent="0.15">
      <c r="H427" s="1301"/>
      <c r="I427" s="1301"/>
      <c r="K427" s="1305"/>
      <c r="L427" s="1305"/>
      <c r="M427" s="1301"/>
      <c r="N427" s="1301"/>
      <c r="R427" s="1301"/>
      <c r="S427" s="1305"/>
      <c r="U427" s="1306"/>
      <c r="V427" s="1306"/>
      <c r="W427" s="1306"/>
      <c r="X427" s="1306"/>
      <c r="Y427" s="1307"/>
      <c r="Z427" s="1307"/>
      <c r="AW427" s="1304"/>
      <c r="AZ427" s="1308"/>
    </row>
    <row r="428" spans="8:52" s="1299" customFormat="1" x14ac:dyDescent="0.15">
      <c r="H428" s="1301"/>
      <c r="I428" s="1301"/>
      <c r="K428" s="1305"/>
      <c r="L428" s="1305"/>
      <c r="M428" s="1301"/>
      <c r="N428" s="1301"/>
      <c r="R428" s="1301"/>
      <c r="S428" s="1305"/>
      <c r="U428" s="1306"/>
      <c r="V428" s="1306"/>
      <c r="W428" s="1306"/>
      <c r="X428" s="1306"/>
      <c r="Y428" s="1307"/>
      <c r="Z428" s="1307"/>
      <c r="AW428" s="1304"/>
      <c r="AZ428" s="1308"/>
    </row>
    <row r="429" spans="8:52" s="1299" customFormat="1" x14ac:dyDescent="0.15">
      <c r="H429" s="1301"/>
      <c r="I429" s="1301"/>
      <c r="K429" s="1305"/>
      <c r="L429" s="1305"/>
      <c r="M429" s="1301"/>
      <c r="N429" s="1301"/>
      <c r="R429" s="1301"/>
      <c r="S429" s="1305"/>
      <c r="U429" s="1306"/>
      <c r="V429" s="1306"/>
      <c r="W429" s="1306"/>
      <c r="X429" s="1306"/>
      <c r="Y429" s="1307"/>
      <c r="Z429" s="1307"/>
      <c r="AW429" s="1304"/>
      <c r="AZ429" s="1308"/>
    </row>
  </sheetData>
  <mergeCells count="397">
    <mergeCell ref="Z231:Z232"/>
    <mergeCell ref="Z246:Z250"/>
    <mergeCell ref="Z253:Z256"/>
    <mergeCell ref="Z266:Z271"/>
    <mergeCell ref="Z277:Z278"/>
    <mergeCell ref="Z298:Z299"/>
    <mergeCell ref="Z8:Z10"/>
    <mergeCell ref="Z31:Z32"/>
    <mergeCell ref="Z36:Z40"/>
    <mergeCell ref="Z44:Z53"/>
    <mergeCell ref="Z65:Z66"/>
    <mergeCell ref="Z82:Z88"/>
    <mergeCell ref="Z120:Z121"/>
    <mergeCell ref="Z130:Z132"/>
    <mergeCell ref="Z157:Z158"/>
    <mergeCell ref="BC20:BC21"/>
    <mergeCell ref="Y23:Y24"/>
    <mergeCell ref="Y28:Y29"/>
    <mergeCell ref="Y44:Y53"/>
    <mergeCell ref="Y65:Y66"/>
    <mergeCell ref="Y82:Y88"/>
    <mergeCell ref="AX136:AX137"/>
    <mergeCell ref="R136:R137"/>
    <mergeCell ref="S136:S137"/>
    <mergeCell ref="T136:T137"/>
    <mergeCell ref="AD130:AD132"/>
    <mergeCell ref="AI130:AI132"/>
    <mergeCell ref="R130:R132"/>
    <mergeCell ref="S130:S131"/>
    <mergeCell ref="T130:T131"/>
    <mergeCell ref="AX123:AX124"/>
    <mergeCell ref="AY113:AY114"/>
    <mergeCell ref="S82:S88"/>
    <mergeCell ref="AM36:AM40"/>
    <mergeCell ref="T36:T40"/>
    <mergeCell ref="AG44:AG53"/>
    <mergeCell ref="U44:U53"/>
    <mergeCell ref="W44:W53"/>
    <mergeCell ref="T44:T53"/>
    <mergeCell ref="AC298:AC299"/>
    <mergeCell ref="AD298:AD299"/>
    <mergeCell ref="AI298:AI299"/>
    <mergeCell ref="AJ298:AJ299"/>
    <mergeCell ref="Y3:Y4"/>
    <mergeCell ref="Y8:Y10"/>
    <mergeCell ref="Y20:Y21"/>
    <mergeCell ref="Y98:Y99"/>
    <mergeCell ref="Y120:Y121"/>
    <mergeCell ref="AF247:AF248"/>
    <mergeCell ref="AG247:AG248"/>
    <mergeCell ref="AF231:AF232"/>
    <mergeCell ref="AG231:AG232"/>
    <mergeCell ref="AD184:AD185"/>
    <mergeCell ref="AD157:AD158"/>
    <mergeCell ref="AF157:AF158"/>
    <mergeCell ref="AI157:AI158"/>
    <mergeCell ref="AD136:AD137"/>
    <mergeCell ref="Y123:Y124"/>
    <mergeCell ref="Y136:Y137"/>
    <mergeCell ref="Y130:Y132"/>
    <mergeCell ref="AI82:AI88"/>
    <mergeCell ref="AD44:AD53"/>
    <mergeCell ref="AF44:AF53"/>
    <mergeCell ref="O298:O299"/>
    <mergeCell ref="Q298:Q299"/>
    <mergeCell ref="R298:R299"/>
    <mergeCell ref="S298:S299"/>
    <mergeCell ref="T298:T299"/>
    <mergeCell ref="A298:A299"/>
    <mergeCell ref="D298:D299"/>
    <mergeCell ref="E298:E299"/>
    <mergeCell ref="F298:F299"/>
    <mergeCell ref="K298:K299"/>
    <mergeCell ref="N298:N299"/>
    <mergeCell ref="R266:R271"/>
    <mergeCell ref="R277:R278"/>
    <mergeCell ref="S277:S278"/>
    <mergeCell ref="T277:T278"/>
    <mergeCell ref="AD277:AD278"/>
    <mergeCell ref="H277:H278"/>
    <mergeCell ref="I277:I278"/>
    <mergeCell ref="K277:K278"/>
    <mergeCell ref="L277:L278"/>
    <mergeCell ref="O277:O278"/>
    <mergeCell ref="Q277:Q278"/>
    <mergeCell ref="A277:A278"/>
    <mergeCell ref="B277:B278"/>
    <mergeCell ref="C277:C278"/>
    <mergeCell ref="D277:D278"/>
    <mergeCell ref="E277:E278"/>
    <mergeCell ref="F277:F278"/>
    <mergeCell ref="I266:I271"/>
    <mergeCell ref="K266:K271"/>
    <mergeCell ref="L266:L271"/>
    <mergeCell ref="R253:R256"/>
    <mergeCell ref="S253:S256"/>
    <mergeCell ref="AD253:AD256"/>
    <mergeCell ref="A266:A271"/>
    <mergeCell ref="D266:D271"/>
    <mergeCell ref="E266:E271"/>
    <mergeCell ref="F266:F271"/>
    <mergeCell ref="H266:H271"/>
    <mergeCell ref="H253:H256"/>
    <mergeCell ref="I253:I256"/>
    <mergeCell ref="K253:K256"/>
    <mergeCell ref="L253:L256"/>
    <mergeCell ref="O253:O256"/>
    <mergeCell ref="Q253:Q256"/>
    <mergeCell ref="A253:A256"/>
    <mergeCell ref="B253:B256"/>
    <mergeCell ref="C253:C256"/>
    <mergeCell ref="D253:D256"/>
    <mergeCell ref="E253:E256"/>
    <mergeCell ref="F253:F256"/>
    <mergeCell ref="S266:S271"/>
    <mergeCell ref="AD266:AD271"/>
    <mergeCell ref="O266:O271"/>
    <mergeCell ref="Q266:Q271"/>
    <mergeCell ref="A246:A251"/>
    <mergeCell ref="D246:D251"/>
    <mergeCell ref="E246:E251"/>
    <mergeCell ref="F246:F251"/>
    <mergeCell ref="K246:K251"/>
    <mergeCell ref="O246:O251"/>
    <mergeCell ref="Q246:Q251"/>
    <mergeCell ref="AJ226:AJ227"/>
    <mergeCell ref="A231:A232"/>
    <mergeCell ref="D231:D232"/>
    <mergeCell ref="E231:E232"/>
    <mergeCell ref="F231:F232"/>
    <mergeCell ref="K231:K232"/>
    <mergeCell ref="Q231:Q232"/>
    <mergeCell ref="R231:R232"/>
    <mergeCell ref="S231:S232"/>
    <mergeCell ref="B249:B251"/>
    <mergeCell ref="C249:C251"/>
    <mergeCell ref="AF250:AF251"/>
    <mergeCell ref="AG250:AG251"/>
    <mergeCell ref="R246:R251"/>
    <mergeCell ref="S246:S251"/>
    <mergeCell ref="T246:T251"/>
    <mergeCell ref="AD246:AD251"/>
    <mergeCell ref="R184:R185"/>
    <mergeCell ref="K157:K158"/>
    <mergeCell ref="O157:O158"/>
    <mergeCell ref="Q157:Q158"/>
    <mergeCell ref="R157:R158"/>
    <mergeCell ref="S157:S158"/>
    <mergeCell ref="AX219:AX220"/>
    <mergeCell ref="B226:B227"/>
    <mergeCell ref="C226:C227"/>
    <mergeCell ref="D226:D227"/>
    <mergeCell ref="E226:E227"/>
    <mergeCell ref="F226:F227"/>
    <mergeCell ref="R226:R227"/>
    <mergeCell ref="AI226:AI227"/>
    <mergeCell ref="Q219:Q220"/>
    <mergeCell ref="R219:R220"/>
    <mergeCell ref="S219:S220"/>
    <mergeCell ref="T219:T220"/>
    <mergeCell ref="Z184:Z185"/>
    <mergeCell ref="Z226:Z227"/>
    <mergeCell ref="A219:A220"/>
    <mergeCell ref="B219:B220"/>
    <mergeCell ref="C219:C220"/>
    <mergeCell ref="D219:D220"/>
    <mergeCell ref="E219:E220"/>
    <mergeCell ref="F219:F220"/>
    <mergeCell ref="K219:K220"/>
    <mergeCell ref="O219:O220"/>
    <mergeCell ref="B184:B185"/>
    <mergeCell ref="C184:C185"/>
    <mergeCell ref="E184:E185"/>
    <mergeCell ref="F184:F185"/>
    <mergeCell ref="E145:F145"/>
    <mergeCell ref="E147:F147"/>
    <mergeCell ref="E149:F149"/>
    <mergeCell ref="A157:A158"/>
    <mergeCell ref="B157:B158"/>
    <mergeCell ref="C157:C158"/>
    <mergeCell ref="D157:D158"/>
    <mergeCell ref="E157:E158"/>
    <mergeCell ref="F157:F158"/>
    <mergeCell ref="A136:A137"/>
    <mergeCell ref="B136:B137"/>
    <mergeCell ref="C136:C137"/>
    <mergeCell ref="D136:D137"/>
    <mergeCell ref="E136:E137"/>
    <mergeCell ref="F136:F137"/>
    <mergeCell ref="L130:L131"/>
    <mergeCell ref="O130:O131"/>
    <mergeCell ref="Q130:Q131"/>
    <mergeCell ref="H136:H137"/>
    <mergeCell ref="I136:I137"/>
    <mergeCell ref="K136:K137"/>
    <mergeCell ref="L136:L137"/>
    <mergeCell ref="O136:O137"/>
    <mergeCell ref="Q136:Q137"/>
    <mergeCell ref="A130:A131"/>
    <mergeCell ref="B130:B132"/>
    <mergeCell ref="C130:C132"/>
    <mergeCell ref="D130:D131"/>
    <mergeCell ref="E130:E132"/>
    <mergeCell ref="F130:F132"/>
    <mergeCell ref="H130:H131"/>
    <mergeCell ref="I130:I131"/>
    <mergeCell ref="K130:K131"/>
    <mergeCell ref="C123:C124"/>
    <mergeCell ref="D123:D124"/>
    <mergeCell ref="E123:E124"/>
    <mergeCell ref="F123:F124"/>
    <mergeCell ref="R123:R124"/>
    <mergeCell ref="AD123:AD124"/>
    <mergeCell ref="R120:R121"/>
    <mergeCell ref="S120:S121"/>
    <mergeCell ref="T120:T121"/>
    <mergeCell ref="AD120:AD121"/>
    <mergeCell ref="A120:A121"/>
    <mergeCell ref="B120:B121"/>
    <mergeCell ref="C120:C121"/>
    <mergeCell ref="D120:D121"/>
    <mergeCell ref="E120:E121"/>
    <mergeCell ref="F120:F121"/>
    <mergeCell ref="K120:K121"/>
    <mergeCell ref="O120:O121"/>
    <mergeCell ref="Q120:Q121"/>
    <mergeCell ref="Q113:Q114"/>
    <mergeCell ref="R113:R114"/>
    <mergeCell ref="S113:S114"/>
    <mergeCell ref="AX113:AX114"/>
    <mergeCell ref="AL120:AL121"/>
    <mergeCell ref="AM120:AM121"/>
    <mergeCell ref="AX98:AX99"/>
    <mergeCell ref="A113:A114"/>
    <mergeCell ref="B113:B114"/>
    <mergeCell ref="C113:C114"/>
    <mergeCell ref="D113:D114"/>
    <mergeCell ref="E113:E114"/>
    <mergeCell ref="F113:F114"/>
    <mergeCell ref="K113:K114"/>
    <mergeCell ref="Q98:Q99"/>
    <mergeCell ref="R98:R99"/>
    <mergeCell ref="S98:S99"/>
    <mergeCell ref="T98:T99"/>
    <mergeCell ref="A98:A99"/>
    <mergeCell ref="D98:D99"/>
    <mergeCell ref="E98:E99"/>
    <mergeCell ref="F98:F99"/>
    <mergeCell ref="K98:K99"/>
    <mergeCell ref="O98:O99"/>
    <mergeCell ref="AD98:AD99"/>
    <mergeCell ref="AL98:AL99"/>
    <mergeCell ref="A82:A88"/>
    <mergeCell ref="D82:D88"/>
    <mergeCell ref="E82:E88"/>
    <mergeCell ref="F82:F88"/>
    <mergeCell ref="K82:K88"/>
    <mergeCell ref="L82:L88"/>
    <mergeCell ref="AD82:AD88"/>
    <mergeCell ref="AF82:AF83"/>
    <mergeCell ref="AG82:AG83"/>
    <mergeCell ref="L44:L53"/>
    <mergeCell ref="N44:N53"/>
    <mergeCell ref="O44:O53"/>
    <mergeCell ref="O82:O88"/>
    <mergeCell ref="Q82:Q88"/>
    <mergeCell ref="R82:R88"/>
    <mergeCell ref="C65:C66"/>
    <mergeCell ref="D65:D66"/>
    <mergeCell ref="E65:E66"/>
    <mergeCell ref="F65:F66"/>
    <mergeCell ref="R65:R66"/>
    <mergeCell ref="A44:A53"/>
    <mergeCell ref="B44:B53"/>
    <mergeCell ref="D44:D53"/>
    <mergeCell ref="E44:E53"/>
    <mergeCell ref="F44:F53"/>
    <mergeCell ref="O36:O40"/>
    <mergeCell ref="Q36:Q40"/>
    <mergeCell ref="R36:R40"/>
    <mergeCell ref="S36:S40"/>
    <mergeCell ref="A36:A40"/>
    <mergeCell ref="D36:D40"/>
    <mergeCell ref="E36:E40"/>
    <mergeCell ref="F36:F40"/>
    <mergeCell ref="Q44:Q53"/>
    <mergeCell ref="R44:R53"/>
    <mergeCell ref="S44:S53"/>
    <mergeCell ref="H36:H40"/>
    <mergeCell ref="I36:I40"/>
    <mergeCell ref="K36:K40"/>
    <mergeCell ref="L36:L40"/>
    <mergeCell ref="N36:N40"/>
    <mergeCell ref="H44:H53"/>
    <mergeCell ref="I44:I53"/>
    <mergeCell ref="K44:K53"/>
    <mergeCell ref="AD36:AD40"/>
    <mergeCell ref="AI36:AI38"/>
    <mergeCell ref="AL36:AL40"/>
    <mergeCell ref="AD31:AD32"/>
    <mergeCell ref="AI31:AI32"/>
    <mergeCell ref="AJ31:AJ32"/>
    <mergeCell ref="AL31:AL32"/>
    <mergeCell ref="S65:S66"/>
    <mergeCell ref="AC65:AC66"/>
    <mergeCell ref="AD65:AD66"/>
    <mergeCell ref="AL65:AL66"/>
    <mergeCell ref="AM31:AM32"/>
    <mergeCell ref="R31:R32"/>
    <mergeCell ref="S31:S32"/>
    <mergeCell ref="T31:T32"/>
    <mergeCell ref="U31:U32"/>
    <mergeCell ref="Q31:Q32"/>
    <mergeCell ref="A28:A29"/>
    <mergeCell ref="B28:B29"/>
    <mergeCell ref="D28:D29"/>
    <mergeCell ref="E28:E29"/>
    <mergeCell ref="W31:W32"/>
    <mergeCell ref="A31:A32"/>
    <mergeCell ref="D31:D32"/>
    <mergeCell ref="E31:E32"/>
    <mergeCell ref="H31:H32"/>
    <mergeCell ref="I31:I32"/>
    <mergeCell ref="K31:K32"/>
    <mergeCell ref="L31:L32"/>
    <mergeCell ref="O31:O32"/>
    <mergeCell ref="R28:R29"/>
    <mergeCell ref="F28:F29"/>
    <mergeCell ref="K28:K29"/>
    <mergeCell ref="Q28:Q29"/>
    <mergeCell ref="A23:A24"/>
    <mergeCell ref="B23:B24"/>
    <mergeCell ref="C23:C24"/>
    <mergeCell ref="D23:D24"/>
    <mergeCell ref="E23:E24"/>
    <mergeCell ref="F23:F24"/>
    <mergeCell ref="K23:K24"/>
    <mergeCell ref="O23:O24"/>
    <mergeCell ref="AD23:AD24"/>
    <mergeCell ref="S23:S24"/>
    <mergeCell ref="T23:T24"/>
    <mergeCell ref="AX28:AX29"/>
    <mergeCell ref="AY28:AY29"/>
    <mergeCell ref="S28:S29"/>
    <mergeCell ref="T28:T29"/>
    <mergeCell ref="AU8:AU9"/>
    <mergeCell ref="B20:B21"/>
    <mergeCell ref="C20:C21"/>
    <mergeCell ref="D20:D21"/>
    <mergeCell ref="E20:E21"/>
    <mergeCell ref="F20:F21"/>
    <mergeCell ref="R20:R21"/>
    <mergeCell ref="AD20:AD21"/>
    <mergeCell ref="R8:R10"/>
    <mergeCell ref="S8:S9"/>
    <mergeCell ref="T8:T9"/>
    <mergeCell ref="AD8:AD10"/>
    <mergeCell ref="D8:D10"/>
    <mergeCell ref="Q23:Q24"/>
    <mergeCell ref="R23:R24"/>
    <mergeCell ref="AX20:AX21"/>
    <mergeCell ref="AY20:AY21"/>
    <mergeCell ref="AL23:AL24"/>
    <mergeCell ref="AM23:AM24"/>
    <mergeCell ref="AD28:AD29"/>
    <mergeCell ref="A8:A9"/>
    <mergeCell ref="B8:B10"/>
    <mergeCell ref="C8:C10"/>
    <mergeCell ref="E8:E10"/>
    <mergeCell ref="F8:F10"/>
    <mergeCell ref="K8:K9"/>
    <mergeCell ref="Q8:Q9"/>
    <mergeCell ref="U3:U4"/>
    <mergeCell ref="V3:V4"/>
    <mergeCell ref="K3:K4"/>
    <mergeCell ref="L3:P3"/>
    <mergeCell ref="Q3:Q4"/>
    <mergeCell ref="R3:R4"/>
    <mergeCell ref="S3:S4"/>
    <mergeCell ref="T3:T4"/>
    <mergeCell ref="A1:Q1"/>
    <mergeCell ref="R1:BA1"/>
    <mergeCell ref="A2:Q2"/>
    <mergeCell ref="R2:BA2"/>
    <mergeCell ref="A3:A4"/>
    <mergeCell ref="B3:B4"/>
    <mergeCell ref="C3:C4"/>
    <mergeCell ref="D3:D4"/>
    <mergeCell ref="E3:F3"/>
    <mergeCell ref="G3:J3"/>
    <mergeCell ref="AE3:AY3"/>
    <mergeCell ref="AZ3:BA3"/>
    <mergeCell ref="W3:W4"/>
    <mergeCell ref="X3:X4"/>
    <mergeCell ref="AA3:AA4"/>
    <mergeCell ref="AB3:AB4"/>
    <mergeCell ref="Z3:Z4"/>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11"/>
  <sheetViews>
    <sheetView workbookViewId="0">
      <selection activeCell="B5" sqref="B5:B6"/>
    </sheetView>
  </sheetViews>
  <sheetFormatPr baseColWidth="10" defaultRowHeight="15" x14ac:dyDescent="0.25"/>
  <cols>
    <col min="2" max="2" width="21.28515625" style="460" customWidth="1"/>
    <col min="5" max="5" width="12.85546875" bestFit="1" customWidth="1"/>
  </cols>
  <sheetData>
    <row r="2" spans="1:5" ht="30" x14ac:dyDescent="0.25">
      <c r="A2" s="1310" t="s">
        <v>1405</v>
      </c>
      <c r="B2" s="1312" t="s">
        <v>1406</v>
      </c>
      <c r="C2" s="1311" t="s">
        <v>1407</v>
      </c>
      <c r="D2" s="1311" t="s">
        <v>4</v>
      </c>
      <c r="E2" s="1311" t="s">
        <v>1408</v>
      </c>
    </row>
    <row r="3" spans="1:5" s="215" customFormat="1" ht="80.25" customHeight="1" x14ac:dyDescent="0.25">
      <c r="A3" s="1313" t="s">
        <v>1655</v>
      </c>
      <c r="B3" s="211" t="s">
        <v>370</v>
      </c>
      <c r="C3" s="1314"/>
      <c r="D3" s="1314"/>
      <c r="E3" s="213">
        <v>4308802</v>
      </c>
    </row>
    <row r="4" spans="1:5" s="215" customFormat="1" ht="84.75" customHeight="1" x14ac:dyDescent="0.25">
      <c r="A4" s="424" t="s">
        <v>1409</v>
      </c>
      <c r="B4" s="211" t="s">
        <v>307</v>
      </c>
      <c r="C4" s="1314"/>
      <c r="D4" s="1314"/>
      <c r="E4" s="213">
        <v>59484564</v>
      </c>
    </row>
    <row r="5" spans="1:5" s="21" customFormat="1" ht="56.25" customHeight="1" x14ac:dyDescent="0.25">
      <c r="A5" s="1394" t="s">
        <v>557</v>
      </c>
      <c r="B5" s="1548" t="s">
        <v>426</v>
      </c>
      <c r="C5" s="1394" t="s">
        <v>429</v>
      </c>
      <c r="D5" s="1394" t="s">
        <v>558</v>
      </c>
      <c r="E5" s="10">
        <v>95000000</v>
      </c>
    </row>
    <row r="6" spans="1:5" s="2" customFormat="1" ht="33.75" customHeight="1" x14ac:dyDescent="0.2">
      <c r="A6" s="1394"/>
      <c r="B6" s="1548"/>
      <c r="C6" s="1394"/>
      <c r="D6" s="1394"/>
      <c r="E6" s="10">
        <v>5000000</v>
      </c>
    </row>
    <row r="7" spans="1:5" s="21" customFormat="1" ht="78" customHeight="1" x14ac:dyDescent="0.25">
      <c r="A7" s="1" t="s">
        <v>531</v>
      </c>
      <c r="B7" s="1" t="s">
        <v>522</v>
      </c>
      <c r="C7" s="437" t="s">
        <v>523</v>
      </c>
      <c r="D7" s="1" t="s">
        <v>463</v>
      </c>
      <c r="E7" s="10">
        <v>195638974</v>
      </c>
    </row>
    <row r="8" spans="1:5" s="21" customFormat="1" ht="117.75" customHeight="1" x14ac:dyDescent="0.25">
      <c r="A8" s="1" t="s">
        <v>1004</v>
      </c>
      <c r="B8" s="1" t="s">
        <v>564</v>
      </c>
      <c r="C8" s="1" t="s">
        <v>565</v>
      </c>
      <c r="D8" s="1" t="s">
        <v>1171</v>
      </c>
      <c r="E8" s="10">
        <v>295819668</v>
      </c>
    </row>
    <row r="9" spans="1:5" s="21" customFormat="1" ht="64.5" customHeight="1" x14ac:dyDescent="0.25">
      <c r="A9" s="1" t="s">
        <v>981</v>
      </c>
      <c r="B9" s="1" t="s">
        <v>980</v>
      </c>
      <c r="C9" s="1309" t="s">
        <v>982</v>
      </c>
      <c r="D9" s="1" t="s">
        <v>983</v>
      </c>
      <c r="E9" s="10">
        <v>16656942.9</v>
      </c>
    </row>
    <row r="10" spans="1:5" s="21" customFormat="1" ht="66.75" customHeight="1" x14ac:dyDescent="0.25">
      <c r="A10" s="1" t="s">
        <v>1410</v>
      </c>
      <c r="B10" s="1359" t="s">
        <v>1161</v>
      </c>
      <c r="C10" s="1314"/>
      <c r="D10" s="1314"/>
      <c r="E10" s="10">
        <v>19085965</v>
      </c>
    </row>
    <row r="11" spans="1:5" ht="34.5" x14ac:dyDescent="0.25">
      <c r="A11" s="419"/>
      <c r="B11" s="1358" t="s">
        <v>461</v>
      </c>
      <c r="C11" s="419"/>
      <c r="D11" s="419"/>
      <c r="E11" s="419"/>
    </row>
  </sheetData>
  <mergeCells count="4">
    <mergeCell ref="A5:A6"/>
    <mergeCell ref="B5:B6"/>
    <mergeCell ref="C5:C6"/>
    <mergeCell ref="D5:D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H11"/>
  <sheetViews>
    <sheetView topLeftCell="A7" workbookViewId="0">
      <selection activeCell="F13" sqref="F13"/>
    </sheetView>
  </sheetViews>
  <sheetFormatPr baseColWidth="10" defaultRowHeight="15" x14ac:dyDescent="0.25"/>
  <cols>
    <col min="2" max="2" width="12.85546875" customWidth="1"/>
    <col min="3" max="3" width="27.7109375" customWidth="1"/>
    <col min="4" max="4" width="6.42578125" customWidth="1"/>
  </cols>
  <sheetData>
    <row r="3" spans="1:8" ht="42" customHeight="1" x14ac:dyDescent="0.25">
      <c r="A3" s="1366" t="s">
        <v>1427</v>
      </c>
      <c r="B3" s="1317" t="s">
        <v>1428</v>
      </c>
      <c r="C3" s="1317" t="s">
        <v>3</v>
      </c>
      <c r="D3" s="1366" t="s">
        <v>829</v>
      </c>
      <c r="E3" s="1317" t="s">
        <v>1430</v>
      </c>
      <c r="F3" s="1366" t="s">
        <v>1431</v>
      </c>
      <c r="G3" s="1317" t="s">
        <v>1432</v>
      </c>
      <c r="H3" s="1366" t="s">
        <v>1433</v>
      </c>
    </row>
    <row r="4" spans="1:8" ht="22.5" customHeight="1" x14ac:dyDescent="0.25">
      <c r="A4" s="1394" t="s">
        <v>1417</v>
      </c>
      <c r="B4" s="213">
        <v>23006427</v>
      </c>
      <c r="C4" s="341" t="s">
        <v>368</v>
      </c>
      <c r="D4" s="1378" t="s">
        <v>1429</v>
      </c>
      <c r="E4" s="1367" t="s">
        <v>1418</v>
      </c>
      <c r="F4" s="341" t="s">
        <v>1419</v>
      </c>
      <c r="G4" s="1368">
        <v>41907</v>
      </c>
      <c r="H4" s="1368">
        <v>41998</v>
      </c>
    </row>
    <row r="5" spans="1:8" ht="45" x14ac:dyDescent="0.25">
      <c r="A5" s="1394"/>
      <c r="B5" s="213">
        <v>4308802</v>
      </c>
      <c r="C5" s="1318" t="s">
        <v>370</v>
      </c>
      <c r="D5" s="1401"/>
      <c r="E5" s="1319" t="s">
        <v>1426</v>
      </c>
      <c r="F5" s="1318" t="s">
        <v>1125</v>
      </c>
      <c r="G5" s="1549" t="s">
        <v>1434</v>
      </c>
      <c r="H5" s="1550"/>
    </row>
    <row r="6" spans="1:8" ht="45" x14ac:dyDescent="0.25">
      <c r="A6" s="1394"/>
      <c r="B6" s="213">
        <v>31244551</v>
      </c>
      <c r="C6" s="341" t="s">
        <v>371</v>
      </c>
      <c r="D6" s="1401"/>
      <c r="E6" s="1367" t="s">
        <v>1420</v>
      </c>
      <c r="F6" s="341" t="s">
        <v>1421</v>
      </c>
      <c r="G6" s="1368">
        <v>41961</v>
      </c>
      <c r="H6" s="1368">
        <v>42081</v>
      </c>
    </row>
    <row r="7" spans="1:8" ht="45" x14ac:dyDescent="0.25">
      <c r="A7" s="1394"/>
      <c r="B7" s="213">
        <v>20652505</v>
      </c>
      <c r="C7" s="1318" t="s">
        <v>512</v>
      </c>
      <c r="D7" s="1401"/>
      <c r="E7" s="1319" t="s">
        <v>1422</v>
      </c>
      <c r="F7" s="1318" t="s">
        <v>146</v>
      </c>
      <c r="G7" s="1321">
        <v>41893</v>
      </c>
      <c r="H7" s="1321">
        <v>42004</v>
      </c>
    </row>
    <row r="8" spans="1:8" ht="45" x14ac:dyDescent="0.25">
      <c r="A8" s="1394"/>
      <c r="B8" s="213">
        <v>20366883</v>
      </c>
      <c r="C8" s="341" t="s">
        <v>372</v>
      </c>
      <c r="D8" s="1401"/>
      <c r="E8" s="1367" t="s">
        <v>1423</v>
      </c>
      <c r="F8" s="341" t="s">
        <v>327</v>
      </c>
      <c r="G8" s="1368">
        <v>41907</v>
      </c>
      <c r="H8" s="1368">
        <v>41998</v>
      </c>
    </row>
    <row r="9" spans="1:8" ht="45" x14ac:dyDescent="0.25">
      <c r="A9" s="1394"/>
      <c r="B9" s="213">
        <v>21779999</v>
      </c>
      <c r="C9" s="1318" t="s">
        <v>373</v>
      </c>
      <c r="D9" s="1401"/>
      <c r="E9" s="1319" t="s">
        <v>1424</v>
      </c>
      <c r="F9" s="1318" t="s">
        <v>185</v>
      </c>
      <c r="G9" s="1551" t="s">
        <v>1435</v>
      </c>
      <c r="H9" s="1552"/>
    </row>
    <row r="10" spans="1:8" ht="67.5" x14ac:dyDescent="0.25">
      <c r="A10" s="1394"/>
      <c r="B10" s="213">
        <v>21673473</v>
      </c>
      <c r="C10" s="1318" t="s">
        <v>374</v>
      </c>
      <c r="D10" s="1379"/>
      <c r="E10" s="1319" t="s">
        <v>1425</v>
      </c>
      <c r="F10" s="1318" t="s">
        <v>570</v>
      </c>
      <c r="G10" s="1321">
        <v>41989</v>
      </c>
      <c r="H10" s="1321">
        <v>42079</v>
      </c>
    </row>
    <row r="11" spans="1:8" x14ac:dyDescent="0.25">
      <c r="A11" s="419"/>
      <c r="B11" s="1320">
        <f>SUM(B4:B10)</f>
        <v>143032640</v>
      </c>
      <c r="C11" s="419"/>
      <c r="D11" s="419"/>
      <c r="E11" s="419"/>
      <c r="F11" s="419"/>
      <c r="G11" s="419"/>
      <c r="H11" s="419"/>
    </row>
  </sheetData>
  <mergeCells count="4">
    <mergeCell ref="A4:A10"/>
    <mergeCell ref="D4:D10"/>
    <mergeCell ref="G5:H5"/>
    <mergeCell ref="G9:H9"/>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D9"/>
  <sheetViews>
    <sheetView workbookViewId="0">
      <selection activeCell="A4" sqref="A4:C9"/>
    </sheetView>
  </sheetViews>
  <sheetFormatPr baseColWidth="10" defaultRowHeight="15" x14ac:dyDescent="0.25"/>
  <cols>
    <col min="1" max="1" width="5.7109375" style="420" customWidth="1"/>
    <col min="2" max="2" width="20.28515625" style="420" customWidth="1"/>
    <col min="3" max="3" width="33.42578125" customWidth="1"/>
  </cols>
  <sheetData>
    <row r="4" spans="1:4" s="215" customFormat="1" ht="33.75" x14ac:dyDescent="0.25">
      <c r="A4" s="1355">
        <v>1</v>
      </c>
      <c r="B4" s="1357" t="s">
        <v>1655</v>
      </c>
      <c r="C4" s="1356" t="s">
        <v>1660</v>
      </c>
      <c r="D4"/>
    </row>
    <row r="5" spans="1:4" s="215" customFormat="1" ht="45" x14ac:dyDescent="0.25">
      <c r="A5" s="1355">
        <v>2</v>
      </c>
      <c r="B5" s="1357" t="s">
        <v>1650</v>
      </c>
      <c r="C5" s="1356" t="s">
        <v>1656</v>
      </c>
      <c r="D5"/>
    </row>
    <row r="6" spans="1:4" s="215" customFormat="1" ht="33.75" x14ac:dyDescent="0.25">
      <c r="A6" s="1355">
        <v>3</v>
      </c>
      <c r="B6" s="1357" t="s">
        <v>1651</v>
      </c>
      <c r="C6" s="1356" t="s">
        <v>1657</v>
      </c>
      <c r="D6"/>
    </row>
    <row r="7" spans="1:4" s="215" customFormat="1" ht="33.75" x14ac:dyDescent="0.25">
      <c r="A7" s="1355">
        <v>4</v>
      </c>
      <c r="B7" s="1357" t="s">
        <v>1652</v>
      </c>
      <c r="C7" s="1356" t="s">
        <v>372</v>
      </c>
      <c r="D7"/>
    </row>
    <row r="8" spans="1:4" s="215" customFormat="1" ht="33.75" x14ac:dyDescent="0.25">
      <c r="A8" s="1355">
        <v>5</v>
      </c>
      <c r="B8" s="1357" t="s">
        <v>1654</v>
      </c>
      <c r="C8" s="1356" t="s">
        <v>1658</v>
      </c>
      <c r="D8"/>
    </row>
    <row r="9" spans="1:4" s="215" customFormat="1" ht="48.75" customHeight="1" x14ac:dyDescent="0.25">
      <c r="A9" s="1355">
        <v>6</v>
      </c>
      <c r="B9" s="1357" t="s">
        <v>1653</v>
      </c>
      <c r="C9" s="1356" t="s">
        <v>1659</v>
      </c>
      <c r="D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BA487"/>
  <sheetViews>
    <sheetView tabSelected="1" zoomScale="80" zoomScaleNormal="80" workbookViewId="0">
      <selection activeCell="Q3" sqref="Q1:Q1048576"/>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5.7109375" style="2" customWidth="1"/>
    <col min="8" max="8" width="12" style="12" customWidth="1"/>
    <col min="9" max="9" width="15.28515625" style="12" customWidth="1"/>
    <col min="10" max="10" width="17.85546875" style="2" bestFit="1" customWidth="1"/>
    <col min="11" max="11" width="18.85546875" style="439" bestFit="1" customWidth="1"/>
    <col min="12" max="12" width="15" style="434" bestFit="1" customWidth="1"/>
    <col min="13" max="14" width="15" style="12" customWidth="1"/>
    <col min="15" max="15" width="12.85546875" style="2" bestFit="1" customWidth="1"/>
    <col min="16" max="16" width="15.85546875" style="2" bestFit="1" customWidth="1"/>
    <col min="17" max="17" width="12" style="2" bestFit="1" customWidth="1"/>
    <col min="18" max="18" width="15.7109375" style="12" bestFit="1" customWidth="1"/>
    <col min="19" max="19" width="11.42578125" style="288"/>
    <col min="20" max="20" width="16.7109375" style="2" bestFit="1" customWidth="1"/>
    <col min="21" max="21" width="15.7109375" style="57" customWidth="1"/>
    <col min="22" max="22" width="16.85546875" style="57" customWidth="1"/>
    <col min="23" max="23" width="15.7109375" style="1350" customWidth="1"/>
    <col min="24" max="24" width="15.7109375" style="57" customWidth="1"/>
    <col min="25" max="25" width="19" style="220" bestFit="1" customWidth="1"/>
    <col min="26" max="26" width="13.140625" style="2" customWidth="1"/>
    <col min="27" max="29" width="11.42578125" style="2"/>
    <col min="30" max="30" width="14.5703125" style="2" customWidth="1"/>
    <col min="31" max="31" width="13.140625" style="2" customWidth="1"/>
    <col min="32" max="32" width="11.42578125" style="2"/>
    <col min="33" max="33" width="16.85546875" style="137" customWidth="1"/>
    <col min="34" max="34" width="11.42578125" style="2"/>
    <col min="35" max="35" width="13.28515625" style="2" bestFit="1" customWidth="1"/>
    <col min="36" max="36" width="16.42578125" style="137" customWidth="1"/>
    <col min="37" max="37" width="9.5703125" style="2" customWidth="1"/>
    <col min="38" max="38" width="8.85546875" style="2" customWidth="1"/>
    <col min="39" max="39" width="15.7109375" style="2" bestFit="1" customWidth="1"/>
    <col min="40" max="41" width="8.85546875" style="2" customWidth="1"/>
    <col min="42" max="42" width="12.7109375" style="2" customWidth="1"/>
    <col min="43" max="44" width="8.85546875" style="2" customWidth="1"/>
    <col min="45" max="45" width="12.85546875" style="2" customWidth="1"/>
    <col min="46" max="47" width="8.85546875" style="2" customWidth="1"/>
    <col min="48" max="48" width="13.85546875" style="436" bestFit="1" customWidth="1"/>
    <col min="49" max="49" width="12.7109375" style="2" customWidth="1"/>
    <col min="50" max="50" width="10.28515625" style="2" customWidth="1"/>
    <col min="51" max="51" width="16.28515625" style="56" customWidth="1"/>
    <col min="52" max="52" width="5.85546875" style="2" customWidth="1"/>
    <col min="53" max="53" width="11.42578125" style="2"/>
    <col min="54" max="55" width="12.28515625" style="2" bestFit="1" customWidth="1"/>
    <col min="56" max="16384" width="11.42578125" style="2"/>
  </cols>
  <sheetData>
    <row r="1" spans="1:53" x14ac:dyDescent="0.2">
      <c r="A1" s="1380" t="s">
        <v>0</v>
      </c>
      <c r="B1" s="1381"/>
      <c r="C1" s="1381"/>
      <c r="D1" s="1381"/>
      <c r="E1" s="1381"/>
      <c r="F1" s="1381"/>
      <c r="G1" s="1381"/>
      <c r="H1" s="1381"/>
      <c r="I1" s="1381"/>
      <c r="J1" s="1381"/>
      <c r="K1" s="1381"/>
      <c r="L1" s="1381"/>
      <c r="M1" s="1381"/>
      <c r="N1" s="1381"/>
      <c r="O1" s="1381"/>
      <c r="P1" s="1381"/>
      <c r="Q1" s="1382"/>
      <c r="R1" s="1383" t="s">
        <v>0</v>
      </c>
      <c r="S1" s="1384"/>
      <c r="T1" s="1384"/>
      <c r="U1" s="1384"/>
      <c r="V1" s="1384"/>
      <c r="W1" s="1384"/>
      <c r="X1" s="1384"/>
      <c r="Y1" s="1384"/>
      <c r="Z1" s="1384"/>
      <c r="AA1" s="1384"/>
      <c r="AB1" s="1384"/>
      <c r="AC1" s="1384"/>
      <c r="AD1" s="1384"/>
      <c r="AE1" s="1384"/>
      <c r="AF1" s="1384"/>
      <c r="AG1" s="1384"/>
      <c r="AH1" s="1384"/>
      <c r="AI1" s="1384"/>
      <c r="AJ1" s="1384"/>
      <c r="AK1" s="1384"/>
      <c r="AL1" s="1384"/>
      <c r="AM1" s="1384"/>
      <c r="AN1" s="1384"/>
      <c r="AO1" s="1384"/>
      <c r="AP1" s="1384"/>
      <c r="AQ1" s="1384"/>
      <c r="AR1" s="1384"/>
      <c r="AS1" s="1384"/>
      <c r="AT1" s="1384"/>
      <c r="AU1" s="1384"/>
      <c r="AV1" s="1384"/>
      <c r="AW1" s="1384"/>
      <c r="AX1" s="1384"/>
      <c r="AY1" s="1384"/>
      <c r="AZ1" s="1384"/>
    </row>
    <row r="2" spans="1:53" x14ac:dyDescent="0.2">
      <c r="A2" s="1385" t="s">
        <v>34</v>
      </c>
      <c r="B2" s="1386"/>
      <c r="C2" s="1386"/>
      <c r="D2" s="1386"/>
      <c r="E2" s="1386"/>
      <c r="F2" s="1386"/>
      <c r="G2" s="1386"/>
      <c r="H2" s="1386"/>
      <c r="I2" s="1386"/>
      <c r="J2" s="1386"/>
      <c r="K2" s="1386"/>
      <c r="L2" s="1386"/>
      <c r="M2" s="1386"/>
      <c r="N2" s="1386"/>
      <c r="O2" s="1386"/>
      <c r="P2" s="1386"/>
      <c r="Q2" s="1387"/>
      <c r="R2" s="1385" t="s">
        <v>1</v>
      </c>
      <c r="S2" s="1386"/>
      <c r="T2" s="1386"/>
      <c r="U2" s="1386"/>
      <c r="V2" s="1386"/>
      <c r="W2" s="1386"/>
      <c r="X2" s="1386"/>
      <c r="Y2" s="1386"/>
      <c r="Z2" s="1386"/>
      <c r="AA2" s="1386"/>
      <c r="AB2" s="1386"/>
      <c r="AC2" s="1386"/>
      <c r="AD2" s="1386"/>
      <c r="AE2" s="1386"/>
      <c r="AF2" s="1386"/>
      <c r="AG2" s="1386"/>
      <c r="AH2" s="1386"/>
      <c r="AI2" s="1386"/>
      <c r="AJ2" s="1386"/>
      <c r="AK2" s="1386"/>
      <c r="AL2" s="1386"/>
      <c r="AM2" s="1386"/>
      <c r="AN2" s="1386"/>
      <c r="AO2" s="1386"/>
      <c r="AP2" s="1386"/>
      <c r="AQ2" s="1386"/>
      <c r="AR2" s="1386"/>
      <c r="AS2" s="1386"/>
      <c r="AT2" s="1386"/>
      <c r="AU2" s="1386"/>
      <c r="AV2" s="1386"/>
      <c r="AW2" s="1386"/>
      <c r="AX2" s="1386"/>
      <c r="AY2" s="1386"/>
      <c r="AZ2" s="1386"/>
    </row>
    <row r="3" spans="1:53" ht="15.75" customHeight="1" x14ac:dyDescent="0.2">
      <c r="A3" s="1553" t="s">
        <v>2</v>
      </c>
      <c r="B3" s="1554" t="s">
        <v>33</v>
      </c>
      <c r="C3" s="1553" t="s">
        <v>3</v>
      </c>
      <c r="D3" s="1554" t="s">
        <v>80</v>
      </c>
      <c r="E3" s="1555" t="s">
        <v>4</v>
      </c>
      <c r="F3" s="1555"/>
      <c r="G3" s="1556" t="s">
        <v>27</v>
      </c>
      <c r="H3" s="1557"/>
      <c r="I3" s="1557"/>
      <c r="J3" s="1558"/>
      <c r="K3" s="1559" t="s">
        <v>5</v>
      </c>
      <c r="L3" s="1556" t="s">
        <v>6</v>
      </c>
      <c r="M3" s="1557"/>
      <c r="N3" s="1557"/>
      <c r="O3" s="1557"/>
      <c r="P3" s="1558"/>
      <c r="Q3" s="1559" t="s">
        <v>7</v>
      </c>
      <c r="R3" s="1559" t="s">
        <v>8</v>
      </c>
      <c r="S3" s="1559" t="s">
        <v>9</v>
      </c>
      <c r="T3" s="1554" t="s">
        <v>10</v>
      </c>
      <c r="U3" s="1560" t="s">
        <v>53</v>
      </c>
      <c r="V3" s="1560" t="s">
        <v>32</v>
      </c>
      <c r="W3" s="1560" t="s">
        <v>54</v>
      </c>
      <c r="X3" s="1560" t="s">
        <v>1442</v>
      </c>
      <c r="Y3" s="1561" t="s">
        <v>55</v>
      </c>
      <c r="Z3" s="1554" t="s">
        <v>11</v>
      </c>
      <c r="AA3" s="1554" t="s">
        <v>12</v>
      </c>
      <c r="AB3" s="1562" t="s">
        <v>13</v>
      </c>
      <c r="AC3" s="1563" t="s">
        <v>28</v>
      </c>
      <c r="AD3" s="1557" t="s">
        <v>14</v>
      </c>
      <c r="AE3" s="1557"/>
      <c r="AF3" s="1557"/>
      <c r="AG3" s="1557"/>
      <c r="AH3" s="1557"/>
      <c r="AI3" s="1557"/>
      <c r="AJ3" s="1557"/>
      <c r="AK3" s="1557"/>
      <c r="AL3" s="1557"/>
      <c r="AM3" s="1557"/>
      <c r="AN3" s="1557"/>
      <c r="AO3" s="1557"/>
      <c r="AP3" s="1557"/>
      <c r="AQ3" s="1557"/>
      <c r="AR3" s="1557"/>
      <c r="AS3" s="1557"/>
      <c r="AT3" s="1557"/>
      <c r="AU3" s="1557"/>
      <c r="AV3" s="1557"/>
      <c r="AW3" s="1557"/>
      <c r="AX3" s="1558"/>
      <c r="AY3" s="1556" t="s">
        <v>15</v>
      </c>
      <c r="AZ3" s="1558"/>
    </row>
    <row r="4" spans="1:53" ht="33.75" customHeight="1" x14ac:dyDescent="0.2">
      <c r="A4" s="1564"/>
      <c r="B4" s="1565"/>
      <c r="C4" s="1564"/>
      <c r="D4" s="1565"/>
      <c r="E4" s="1566" t="s">
        <v>16</v>
      </c>
      <c r="F4" s="1566" t="s">
        <v>17</v>
      </c>
      <c r="G4" s="1566" t="s">
        <v>32</v>
      </c>
      <c r="H4" s="1562" t="s">
        <v>18</v>
      </c>
      <c r="I4" s="1562" t="s">
        <v>19</v>
      </c>
      <c r="J4" s="1566" t="s">
        <v>20</v>
      </c>
      <c r="K4" s="1559"/>
      <c r="L4" s="1566" t="s">
        <v>21</v>
      </c>
      <c r="M4" s="1562" t="s">
        <v>32</v>
      </c>
      <c r="N4" s="1562" t="s">
        <v>43</v>
      </c>
      <c r="O4" s="1566" t="s">
        <v>19</v>
      </c>
      <c r="P4" s="1566" t="s">
        <v>22</v>
      </c>
      <c r="Q4" s="1559"/>
      <c r="R4" s="1559"/>
      <c r="S4" s="1559"/>
      <c r="T4" s="1565"/>
      <c r="U4" s="1567"/>
      <c r="V4" s="1567"/>
      <c r="W4" s="1567"/>
      <c r="X4" s="1567"/>
      <c r="Y4" s="1561"/>
      <c r="Z4" s="1565"/>
      <c r="AA4" s="1565"/>
      <c r="AB4" s="1566"/>
      <c r="AC4" s="1566"/>
      <c r="AD4" s="1566" t="s">
        <v>23</v>
      </c>
      <c r="AE4" s="1566" t="s">
        <v>19</v>
      </c>
      <c r="AF4" s="1568" t="s">
        <v>26</v>
      </c>
      <c r="AG4" s="1569" t="s">
        <v>24</v>
      </c>
      <c r="AH4" s="1566" t="s">
        <v>19</v>
      </c>
      <c r="AI4" s="1568" t="s">
        <v>26</v>
      </c>
      <c r="AJ4" s="1569" t="s">
        <v>24</v>
      </c>
      <c r="AK4" s="1566" t="s">
        <v>19</v>
      </c>
      <c r="AL4" s="1568" t="s">
        <v>26</v>
      </c>
      <c r="AM4" s="1566" t="s">
        <v>24</v>
      </c>
      <c r="AN4" s="1566" t="s">
        <v>19</v>
      </c>
      <c r="AO4" s="1568" t="s">
        <v>26</v>
      </c>
      <c r="AP4" s="1566" t="s">
        <v>24</v>
      </c>
      <c r="AQ4" s="1566" t="s">
        <v>19</v>
      </c>
      <c r="AR4" s="1568" t="s">
        <v>26</v>
      </c>
      <c r="AS4" s="1566" t="s">
        <v>24</v>
      </c>
      <c r="AT4" s="1566" t="s">
        <v>19</v>
      </c>
      <c r="AU4" s="1568" t="s">
        <v>26</v>
      </c>
      <c r="AV4" s="1570" t="s">
        <v>25</v>
      </c>
      <c r="AW4" s="1566" t="s">
        <v>19</v>
      </c>
      <c r="AX4" s="1568" t="s">
        <v>26</v>
      </c>
      <c r="AY4" s="1571" t="s">
        <v>29</v>
      </c>
      <c r="AZ4" s="1566"/>
      <c r="BA4" s="2" t="s">
        <v>31</v>
      </c>
    </row>
    <row r="5" spans="1:53" ht="4.5" customHeight="1" x14ac:dyDescent="0.2">
      <c r="A5" s="1572"/>
      <c r="B5" s="1572"/>
      <c r="C5" s="1573"/>
      <c r="D5" s="1574"/>
      <c r="E5" s="1574"/>
      <c r="F5" s="1575"/>
      <c r="G5" s="1575"/>
      <c r="H5" s="1576"/>
      <c r="I5" s="1577"/>
      <c r="J5" s="1578"/>
      <c r="K5" s="1577"/>
      <c r="L5" s="1579"/>
      <c r="M5" s="1580"/>
      <c r="N5" s="1580"/>
      <c r="O5" s="1577"/>
      <c r="P5" s="1581"/>
      <c r="Q5" s="1582"/>
      <c r="R5" s="1577"/>
      <c r="S5" s="1574"/>
      <c r="T5" s="1578"/>
      <c r="U5" s="1583"/>
      <c r="V5" s="1583"/>
      <c r="W5" s="1583"/>
      <c r="X5" s="1583"/>
      <c r="Y5" s="1584"/>
      <c r="Z5" s="1585"/>
      <c r="AA5" s="1586"/>
      <c r="AB5" s="1587"/>
      <c r="AC5" s="1573"/>
      <c r="AD5" s="1588"/>
      <c r="AE5" s="1577"/>
      <c r="AF5" s="1576"/>
      <c r="AG5" s="1589"/>
      <c r="AH5" s="1574"/>
      <c r="AI5" s="1574"/>
      <c r="AJ5" s="1590"/>
      <c r="AK5" s="1574"/>
      <c r="AL5" s="1574"/>
      <c r="AM5" s="1574"/>
      <c r="AN5" s="1574"/>
      <c r="AO5" s="1574"/>
      <c r="AP5" s="1574"/>
      <c r="AQ5" s="1574"/>
      <c r="AR5" s="1574"/>
      <c r="AS5" s="1574"/>
      <c r="AT5" s="1574"/>
      <c r="AU5" s="1574"/>
      <c r="AV5" s="1590"/>
      <c r="AW5" s="1591"/>
      <c r="AX5" s="1592"/>
      <c r="AY5" s="1593"/>
      <c r="AZ5" s="1594"/>
    </row>
    <row r="6" spans="1:53" ht="90.75" customHeight="1" x14ac:dyDescent="0.2">
      <c r="A6" s="1595" t="s">
        <v>1703</v>
      </c>
      <c r="B6" s="1595" t="s">
        <v>35</v>
      </c>
      <c r="C6" s="1559" t="s">
        <v>36</v>
      </c>
      <c r="D6" s="1596" t="s">
        <v>37</v>
      </c>
      <c r="E6" s="1596" t="s">
        <v>38</v>
      </c>
      <c r="F6" s="1597" t="s">
        <v>39</v>
      </c>
      <c r="G6" s="1598" t="s">
        <v>40</v>
      </c>
      <c r="H6" s="1598" t="s">
        <v>41</v>
      </c>
      <c r="I6" s="1599">
        <v>41698</v>
      </c>
      <c r="J6" s="1600">
        <v>2335087682</v>
      </c>
      <c r="K6" s="1599">
        <v>41774</v>
      </c>
      <c r="L6" s="1601" t="s">
        <v>42</v>
      </c>
      <c r="M6" s="1602" t="s">
        <v>40</v>
      </c>
      <c r="N6" s="1602">
        <v>29006</v>
      </c>
      <c r="O6" s="1599">
        <v>41774</v>
      </c>
      <c r="P6" s="1603">
        <v>2334641894</v>
      </c>
      <c r="Q6" s="1599">
        <v>41789</v>
      </c>
      <c r="R6" s="1599">
        <v>41835</v>
      </c>
      <c r="S6" s="1597">
        <v>7</v>
      </c>
      <c r="T6" s="1600">
        <v>2334641894</v>
      </c>
      <c r="U6" s="1604" t="s">
        <v>75</v>
      </c>
      <c r="V6" s="1604" t="s">
        <v>1512</v>
      </c>
      <c r="W6" s="1604" t="s">
        <v>424</v>
      </c>
      <c r="X6" s="1605">
        <v>42093</v>
      </c>
      <c r="Y6" s="1606">
        <v>2334641894</v>
      </c>
      <c r="Z6" s="1607"/>
      <c r="AA6" s="1607"/>
      <c r="AB6" s="1559" t="s">
        <v>44</v>
      </c>
      <c r="AC6" s="1559" t="s">
        <v>30</v>
      </c>
      <c r="AD6" s="1608">
        <v>0</v>
      </c>
      <c r="AE6" s="1597">
        <v>0</v>
      </c>
      <c r="AF6" s="1597">
        <v>0</v>
      </c>
      <c r="AG6" s="1609">
        <v>490437334</v>
      </c>
      <c r="AH6" s="1610">
        <v>0</v>
      </c>
      <c r="AI6" s="1610">
        <v>0</v>
      </c>
      <c r="AJ6" s="1611"/>
      <c r="AK6" s="1596">
        <v>0</v>
      </c>
      <c r="AL6" s="1596">
        <v>0</v>
      </c>
      <c r="AM6" s="1596"/>
      <c r="AN6" s="1596"/>
      <c r="AO6" s="1596"/>
      <c r="AP6" s="1596"/>
      <c r="AQ6" s="1596"/>
      <c r="AR6" s="1596"/>
      <c r="AS6" s="1596"/>
      <c r="AT6" s="1596"/>
      <c r="AU6" s="1596"/>
      <c r="AV6" s="1611"/>
      <c r="AW6" s="1612"/>
      <c r="AX6" s="1613"/>
      <c r="AY6" s="1608"/>
      <c r="AZ6" s="1614"/>
      <c r="BA6" s="21"/>
    </row>
    <row r="7" spans="1:53" ht="5.25" customHeight="1" x14ac:dyDescent="0.2">
      <c r="A7" s="1615"/>
      <c r="B7" s="1615"/>
      <c r="C7" s="1616"/>
      <c r="D7" s="1615"/>
      <c r="E7" s="1615"/>
      <c r="F7" s="1617"/>
      <c r="G7" s="1617"/>
      <c r="H7" s="1618"/>
      <c r="I7" s="1619"/>
      <c r="J7" s="1620"/>
      <c r="K7" s="1619"/>
      <c r="L7" s="1621"/>
      <c r="M7" s="1622"/>
      <c r="N7" s="1622"/>
      <c r="O7" s="1619"/>
      <c r="P7" s="1623"/>
      <c r="Q7" s="1619"/>
      <c r="R7" s="1619"/>
      <c r="S7" s="1617"/>
      <c r="T7" s="1620"/>
      <c r="U7" s="1624"/>
      <c r="V7" s="1624"/>
      <c r="W7" s="1624"/>
      <c r="X7" s="1624"/>
      <c r="Y7" s="1625"/>
      <c r="Z7" s="1626"/>
      <c r="AA7" s="1627"/>
      <c r="AB7" s="1628"/>
      <c r="AC7" s="1629"/>
      <c r="AD7" s="1630"/>
      <c r="AE7" s="1617"/>
      <c r="AF7" s="1617"/>
      <c r="AG7" s="1631"/>
      <c r="AH7" s="1615"/>
      <c r="AI7" s="1615"/>
      <c r="AJ7" s="1632"/>
      <c r="AK7" s="1615"/>
      <c r="AL7" s="1615"/>
      <c r="AM7" s="1615"/>
      <c r="AN7" s="1615"/>
      <c r="AO7" s="1615"/>
      <c r="AP7" s="1615"/>
      <c r="AQ7" s="1615"/>
      <c r="AR7" s="1615"/>
      <c r="AS7" s="1615"/>
      <c r="AT7" s="1615"/>
      <c r="AU7" s="1615"/>
      <c r="AV7" s="1632"/>
      <c r="AW7" s="1633"/>
      <c r="AX7" s="1634"/>
      <c r="AY7" s="1635"/>
      <c r="AZ7" s="1636"/>
      <c r="BA7" s="21"/>
    </row>
    <row r="8" spans="1:53" ht="30.75" customHeight="1" x14ac:dyDescent="0.2">
      <c r="A8" s="1554" t="s">
        <v>1704</v>
      </c>
      <c r="B8" s="1554" t="s">
        <v>78</v>
      </c>
      <c r="C8" s="1554" t="s">
        <v>79</v>
      </c>
      <c r="D8" s="1554" t="s">
        <v>81</v>
      </c>
      <c r="E8" s="1554" t="s">
        <v>82</v>
      </c>
      <c r="F8" s="1553" t="s">
        <v>83</v>
      </c>
      <c r="G8" s="1598" t="s">
        <v>84</v>
      </c>
      <c r="H8" s="1598" t="s">
        <v>85</v>
      </c>
      <c r="I8" s="1599">
        <v>41738</v>
      </c>
      <c r="J8" s="1600">
        <v>50000000</v>
      </c>
      <c r="K8" s="1637">
        <v>41807</v>
      </c>
      <c r="L8" s="1602" t="s">
        <v>88</v>
      </c>
      <c r="M8" s="1602" t="s">
        <v>84</v>
      </c>
      <c r="N8" s="1602">
        <v>100001</v>
      </c>
      <c r="O8" s="1599">
        <v>41807</v>
      </c>
      <c r="P8" s="1603">
        <v>50000000</v>
      </c>
      <c r="Q8" s="1637">
        <v>41816</v>
      </c>
      <c r="R8" s="1637">
        <v>41817</v>
      </c>
      <c r="S8" s="1553">
        <v>6</v>
      </c>
      <c r="T8" s="1638">
        <v>84816200</v>
      </c>
      <c r="U8" s="1639"/>
      <c r="V8" s="1639"/>
      <c r="W8" s="1639"/>
      <c r="X8" s="1639"/>
      <c r="Y8" s="1606"/>
      <c r="Z8" s="1637">
        <v>42062</v>
      </c>
      <c r="AA8" s="1637">
        <v>42171</v>
      </c>
      <c r="AB8" s="1559" t="s">
        <v>91</v>
      </c>
      <c r="AC8" s="1554" t="s">
        <v>30</v>
      </c>
      <c r="AD8" s="1608"/>
      <c r="AE8" s="1597"/>
      <c r="AF8" s="1597"/>
      <c r="AG8" s="1609">
        <v>17202000</v>
      </c>
      <c r="AH8" s="1640">
        <v>41905</v>
      </c>
      <c r="AI8" s="1602" t="s">
        <v>648</v>
      </c>
      <c r="AJ8" s="1611">
        <v>13150600</v>
      </c>
      <c r="AK8" s="1640">
        <v>41954</v>
      </c>
      <c r="AL8" s="1602" t="s">
        <v>271</v>
      </c>
      <c r="AM8" s="1611">
        <v>10810000</v>
      </c>
      <c r="AN8" s="1640">
        <v>41954</v>
      </c>
      <c r="AO8" s="1602" t="s">
        <v>649</v>
      </c>
      <c r="AP8" s="1641"/>
      <c r="AQ8" s="1642"/>
      <c r="AR8" s="1643"/>
      <c r="AS8" s="1641">
        <v>8837400</v>
      </c>
      <c r="AT8" s="1644">
        <v>42003</v>
      </c>
      <c r="AU8" s="1643" t="s">
        <v>1197</v>
      </c>
      <c r="AV8" s="1645">
        <v>28068400</v>
      </c>
      <c r="AW8" s="1646"/>
      <c r="AX8" s="1647"/>
      <c r="AY8" s="1648">
        <v>6200</v>
      </c>
      <c r="AZ8" s="1558"/>
      <c r="BA8" s="21"/>
    </row>
    <row r="9" spans="1:53" ht="39" customHeight="1" x14ac:dyDescent="0.2">
      <c r="A9" s="1565"/>
      <c r="B9" s="1649"/>
      <c r="C9" s="1649"/>
      <c r="D9" s="1565"/>
      <c r="E9" s="1649"/>
      <c r="F9" s="1650"/>
      <c r="G9" s="1598" t="s">
        <v>86</v>
      </c>
      <c r="H9" s="1598" t="s">
        <v>87</v>
      </c>
      <c r="I9" s="1599">
        <v>41739</v>
      </c>
      <c r="J9" s="1600">
        <v>35000000</v>
      </c>
      <c r="K9" s="1651"/>
      <c r="L9" s="1602" t="s">
        <v>89</v>
      </c>
      <c r="M9" s="1602" t="s">
        <v>86</v>
      </c>
      <c r="N9" s="1602">
        <v>30001</v>
      </c>
      <c r="O9" s="1599">
        <v>41807</v>
      </c>
      <c r="P9" s="1603">
        <v>34816200</v>
      </c>
      <c r="Q9" s="1651"/>
      <c r="R9" s="1652"/>
      <c r="S9" s="1564"/>
      <c r="T9" s="1653"/>
      <c r="U9" s="1654" t="s">
        <v>1113</v>
      </c>
      <c r="V9" s="1604" t="s">
        <v>1472</v>
      </c>
      <c r="W9" s="1654" t="s">
        <v>392</v>
      </c>
      <c r="X9" s="1655">
        <v>42093</v>
      </c>
      <c r="Y9" s="1606">
        <v>8074600</v>
      </c>
      <c r="Z9" s="1652"/>
      <c r="AA9" s="1652"/>
      <c r="AB9" s="1559" t="s">
        <v>90</v>
      </c>
      <c r="AC9" s="1649"/>
      <c r="AD9" s="1608"/>
      <c r="AE9" s="1597"/>
      <c r="AF9" s="1597"/>
      <c r="AG9" s="1609"/>
      <c r="AH9" s="1596"/>
      <c r="AI9" s="1596"/>
      <c r="AJ9" s="1611"/>
      <c r="AK9" s="1596"/>
      <c r="AL9" s="1596"/>
      <c r="AM9" s="1656"/>
      <c r="AN9" s="1596"/>
      <c r="AO9" s="1596"/>
      <c r="AP9" s="1611">
        <v>14353800</v>
      </c>
      <c r="AQ9" s="1642">
        <v>41992</v>
      </c>
      <c r="AR9" s="1643" t="s">
        <v>1194</v>
      </c>
      <c r="AS9" s="1656">
        <v>12387800</v>
      </c>
      <c r="AT9" s="1657"/>
      <c r="AU9" s="1643" t="s">
        <v>1198</v>
      </c>
      <c r="AV9" s="1611"/>
      <c r="AW9" s="1646"/>
      <c r="AX9" s="1647"/>
      <c r="AY9" s="1658"/>
      <c r="AZ9" s="1558"/>
      <c r="BA9" s="21"/>
    </row>
    <row r="10" spans="1:53" ht="88.5" customHeight="1" x14ac:dyDescent="0.2">
      <c r="A10" s="1596" t="s">
        <v>1705</v>
      </c>
      <c r="B10" s="1565"/>
      <c r="C10" s="1565"/>
      <c r="D10" s="1596"/>
      <c r="E10" s="1565"/>
      <c r="F10" s="1564"/>
      <c r="G10" s="1598" t="s">
        <v>662</v>
      </c>
      <c r="H10" s="1598" t="s">
        <v>1077</v>
      </c>
      <c r="I10" s="1599">
        <v>41967</v>
      </c>
      <c r="J10" s="1600">
        <v>20000000</v>
      </c>
      <c r="K10" s="1599">
        <v>41996</v>
      </c>
      <c r="L10" s="1602" t="s">
        <v>1078</v>
      </c>
      <c r="M10" s="1598" t="s">
        <v>662</v>
      </c>
      <c r="N10" s="1602">
        <v>20001</v>
      </c>
      <c r="O10" s="1599">
        <v>41996</v>
      </c>
      <c r="P10" s="1603">
        <v>20000000</v>
      </c>
      <c r="Q10" s="1599">
        <v>42002</v>
      </c>
      <c r="R10" s="1651"/>
      <c r="S10" s="1597">
        <v>2</v>
      </c>
      <c r="T10" s="1600">
        <v>20000000</v>
      </c>
      <c r="U10" s="1659"/>
      <c r="V10" s="1604" t="s">
        <v>1415</v>
      </c>
      <c r="W10" s="1659"/>
      <c r="X10" s="1660"/>
      <c r="Y10" s="1606">
        <v>20000000</v>
      </c>
      <c r="Z10" s="1651"/>
      <c r="AA10" s="1651"/>
      <c r="AB10" s="1559" t="s">
        <v>1079</v>
      </c>
      <c r="AC10" s="1565"/>
      <c r="AD10" s="1608"/>
      <c r="AE10" s="1597"/>
      <c r="AF10" s="1597"/>
      <c r="AG10" s="1609"/>
      <c r="AH10" s="1596"/>
      <c r="AI10" s="1596"/>
      <c r="AJ10" s="1611"/>
      <c r="AK10" s="1596"/>
      <c r="AL10" s="1596"/>
      <c r="AM10" s="1656"/>
      <c r="AN10" s="1596"/>
      <c r="AO10" s="1596"/>
      <c r="AP10" s="1656"/>
      <c r="AQ10" s="1596"/>
      <c r="AR10" s="1656"/>
      <c r="AS10" s="1656"/>
      <c r="AT10" s="1596"/>
      <c r="AU10" s="1596"/>
      <c r="AV10" s="1611"/>
      <c r="AW10" s="1646"/>
      <c r="AX10" s="1647"/>
      <c r="AY10" s="1661"/>
      <c r="AZ10" s="1558"/>
      <c r="BA10" s="21"/>
    </row>
    <row r="11" spans="1:53" ht="6" customHeight="1" x14ac:dyDescent="0.2">
      <c r="A11" s="1662"/>
      <c r="B11" s="1662"/>
      <c r="C11" s="1663"/>
      <c r="D11" s="1662"/>
      <c r="E11" s="1662"/>
      <c r="F11" s="1664"/>
      <c r="G11" s="1665"/>
      <c r="H11" s="1666"/>
      <c r="I11" s="1667"/>
      <c r="J11" s="1668"/>
      <c r="K11" s="1667"/>
      <c r="L11" s="1669"/>
      <c r="M11" s="1669"/>
      <c r="N11" s="1669"/>
      <c r="O11" s="1667"/>
      <c r="P11" s="1670"/>
      <c r="Q11" s="1667"/>
      <c r="R11" s="1667"/>
      <c r="S11" s="1665"/>
      <c r="T11" s="1668"/>
      <c r="U11" s="1671"/>
      <c r="V11" s="1671"/>
      <c r="W11" s="1671"/>
      <c r="X11" s="1671"/>
      <c r="Y11" s="1672"/>
      <c r="Z11" s="1673"/>
      <c r="AA11" s="1674"/>
      <c r="AB11" s="1675"/>
      <c r="AC11" s="1676"/>
      <c r="AD11" s="1677"/>
      <c r="AE11" s="1665"/>
      <c r="AF11" s="1665"/>
      <c r="AG11" s="1678"/>
      <c r="AH11" s="1662"/>
      <c r="AI11" s="1662"/>
      <c r="AJ11" s="1679"/>
      <c r="AK11" s="1662"/>
      <c r="AL11" s="1662"/>
      <c r="AM11" s="1662"/>
      <c r="AN11" s="1662"/>
      <c r="AO11" s="1662"/>
      <c r="AP11" s="1662"/>
      <c r="AQ11" s="1662"/>
      <c r="AR11" s="1662"/>
      <c r="AS11" s="1662"/>
      <c r="AT11" s="1662"/>
      <c r="AU11" s="1662"/>
      <c r="AV11" s="1679"/>
      <c r="AW11" s="1680"/>
      <c r="AX11" s="1681"/>
      <c r="AY11" s="1677"/>
      <c r="AZ11" s="1682"/>
      <c r="BA11" s="21"/>
    </row>
    <row r="12" spans="1:53" ht="72" customHeight="1" x14ac:dyDescent="0.2">
      <c r="A12" s="1559" t="s">
        <v>1706</v>
      </c>
      <c r="B12" s="1596" t="s">
        <v>258</v>
      </c>
      <c r="C12" s="1565" t="s">
        <v>57</v>
      </c>
      <c r="D12" s="1559" t="s">
        <v>100</v>
      </c>
      <c r="E12" s="1596" t="s">
        <v>101</v>
      </c>
      <c r="F12" s="1683" t="s">
        <v>102</v>
      </c>
      <c r="G12" s="1598" t="s">
        <v>103</v>
      </c>
      <c r="H12" s="1598" t="s">
        <v>104</v>
      </c>
      <c r="I12" s="1599">
        <v>41752</v>
      </c>
      <c r="J12" s="1600">
        <v>11157508</v>
      </c>
      <c r="K12" s="1599">
        <v>41822</v>
      </c>
      <c r="L12" s="1602" t="s">
        <v>105</v>
      </c>
      <c r="M12" s="1602" t="s">
        <v>103</v>
      </c>
      <c r="N12" s="1602">
        <v>30009</v>
      </c>
      <c r="O12" s="1599">
        <v>41822</v>
      </c>
      <c r="P12" s="1603">
        <v>11107800</v>
      </c>
      <c r="Q12" s="1599"/>
      <c r="R12" s="1599">
        <v>41829</v>
      </c>
      <c r="S12" s="1597">
        <v>15</v>
      </c>
      <c r="T12" s="1600">
        <v>11107800</v>
      </c>
      <c r="U12" s="1684"/>
      <c r="V12" s="1684"/>
      <c r="W12" s="1684"/>
      <c r="X12" s="1684"/>
      <c r="Y12" s="1685"/>
      <c r="Z12" s="1651">
        <v>41843</v>
      </c>
      <c r="AA12" s="1686">
        <v>41863</v>
      </c>
      <c r="AB12" s="1559" t="s">
        <v>106</v>
      </c>
      <c r="AC12" s="1559" t="s">
        <v>30</v>
      </c>
      <c r="AD12" s="1608"/>
      <c r="AE12" s="1597"/>
      <c r="AF12" s="1597"/>
      <c r="AG12" s="1609"/>
      <c r="AH12" s="1596"/>
      <c r="AI12" s="1596"/>
      <c r="AJ12" s="1611"/>
      <c r="AK12" s="1596"/>
      <c r="AL12" s="1596"/>
      <c r="AM12" s="1596"/>
      <c r="AN12" s="1596"/>
      <c r="AO12" s="1596"/>
      <c r="AP12" s="1596"/>
      <c r="AQ12" s="1596"/>
      <c r="AR12" s="1596"/>
      <c r="AS12" s="1596"/>
      <c r="AT12" s="1596"/>
      <c r="AU12" s="1596"/>
      <c r="AV12" s="1611">
        <v>11107800</v>
      </c>
      <c r="AW12" s="1612">
        <v>41866</v>
      </c>
      <c r="AX12" s="1687" t="s">
        <v>259</v>
      </c>
      <c r="AY12" s="1608"/>
      <c r="AZ12" s="1558"/>
      <c r="BA12" s="21"/>
    </row>
    <row r="13" spans="1:53" ht="8.25" customHeight="1" x14ac:dyDescent="0.2">
      <c r="A13" s="1688"/>
      <c r="B13" s="1688"/>
      <c r="C13" s="1689"/>
      <c r="D13" s="1688"/>
      <c r="E13" s="1688"/>
      <c r="F13" s="1690"/>
      <c r="G13" s="1691"/>
      <c r="H13" s="1692"/>
      <c r="I13" s="1693"/>
      <c r="J13" s="1694"/>
      <c r="K13" s="1693"/>
      <c r="L13" s="1695"/>
      <c r="M13" s="1695"/>
      <c r="N13" s="1695"/>
      <c r="O13" s="1693"/>
      <c r="P13" s="1696"/>
      <c r="Q13" s="1693"/>
      <c r="R13" s="1693"/>
      <c r="S13" s="1691"/>
      <c r="T13" s="1694"/>
      <c r="U13" s="1697"/>
      <c r="V13" s="1697"/>
      <c r="W13" s="1697"/>
      <c r="X13" s="1697"/>
      <c r="Y13" s="1698"/>
      <c r="Z13" s="1699"/>
      <c r="AA13" s="1700"/>
      <c r="AB13" s="1701"/>
      <c r="AC13" s="1702"/>
      <c r="AD13" s="1703"/>
      <c r="AE13" s="1691"/>
      <c r="AF13" s="1691"/>
      <c r="AG13" s="1704"/>
      <c r="AH13" s="1688"/>
      <c r="AI13" s="1688"/>
      <c r="AJ13" s="1705"/>
      <c r="AK13" s="1688"/>
      <c r="AL13" s="1688"/>
      <c r="AM13" s="1688"/>
      <c r="AN13" s="1688"/>
      <c r="AO13" s="1688"/>
      <c r="AP13" s="1688"/>
      <c r="AQ13" s="1688"/>
      <c r="AR13" s="1688"/>
      <c r="AS13" s="1688"/>
      <c r="AT13" s="1688"/>
      <c r="AU13" s="1688"/>
      <c r="AV13" s="1705"/>
      <c r="AW13" s="1706"/>
      <c r="AX13" s="1707"/>
      <c r="AY13" s="1703"/>
      <c r="AZ13" s="1708"/>
      <c r="BA13" s="21"/>
    </row>
    <row r="14" spans="1:53" s="21" customFormat="1" ht="101.25" customHeight="1" x14ac:dyDescent="0.25">
      <c r="A14" s="1559" t="s">
        <v>1707</v>
      </c>
      <c r="B14" s="1614" t="s">
        <v>45</v>
      </c>
      <c r="C14" s="1559" t="s">
        <v>46</v>
      </c>
      <c r="D14" s="1559" t="s">
        <v>47</v>
      </c>
      <c r="E14" s="1709" t="s">
        <v>48</v>
      </c>
      <c r="F14" s="1614" t="s">
        <v>49</v>
      </c>
      <c r="G14" s="1710" t="s">
        <v>50</v>
      </c>
      <c r="H14" s="1711" t="s">
        <v>51</v>
      </c>
      <c r="I14" s="1712">
        <v>41752</v>
      </c>
      <c r="J14" s="1608">
        <v>15438081</v>
      </c>
      <c r="K14" s="1712">
        <v>41822</v>
      </c>
      <c r="L14" s="1711" t="s">
        <v>96</v>
      </c>
      <c r="M14" s="1711" t="s">
        <v>50</v>
      </c>
      <c r="N14" s="1711" t="s">
        <v>52</v>
      </c>
      <c r="O14" s="1713">
        <v>41822</v>
      </c>
      <c r="P14" s="1608">
        <v>14702645</v>
      </c>
      <c r="Q14" s="1713">
        <v>41829</v>
      </c>
      <c r="R14" s="1612">
        <v>41835</v>
      </c>
      <c r="S14" s="1562">
        <v>1</v>
      </c>
      <c r="T14" s="1608">
        <v>14702645</v>
      </c>
      <c r="U14" s="1714"/>
      <c r="V14" s="1714"/>
      <c r="W14" s="1715"/>
      <c r="X14" s="1714"/>
      <c r="Y14" s="1716"/>
      <c r="Z14" s="1686">
        <v>41866</v>
      </c>
      <c r="AA14" s="1686">
        <v>41900</v>
      </c>
      <c r="AB14" s="1559" t="s">
        <v>56</v>
      </c>
      <c r="AC14" s="1559" t="s">
        <v>30</v>
      </c>
      <c r="AD14" s="1614"/>
      <c r="AE14" s="1614"/>
      <c r="AF14" s="1614"/>
      <c r="AG14" s="1608"/>
      <c r="AH14" s="1614"/>
      <c r="AI14" s="1614"/>
      <c r="AJ14" s="1608"/>
      <c r="AK14" s="1614"/>
      <c r="AL14" s="1614"/>
      <c r="AM14" s="1614"/>
      <c r="AN14" s="1614"/>
      <c r="AO14" s="1614"/>
      <c r="AP14" s="1614"/>
      <c r="AQ14" s="1614"/>
      <c r="AR14" s="1614"/>
      <c r="AS14" s="1614"/>
      <c r="AT14" s="1614"/>
      <c r="AU14" s="1614"/>
      <c r="AV14" s="1608">
        <v>14702645</v>
      </c>
      <c r="AW14" s="1607"/>
      <c r="AX14" s="1717"/>
      <c r="AY14" s="1635"/>
      <c r="AZ14" s="1614"/>
    </row>
    <row r="15" spans="1:53" ht="9" customHeight="1" x14ac:dyDescent="0.2">
      <c r="A15" s="1718"/>
      <c r="B15" s="1718"/>
      <c r="C15" s="1719"/>
      <c r="D15" s="1718"/>
      <c r="E15" s="1718"/>
      <c r="F15" s="1720"/>
      <c r="G15" s="1721"/>
      <c r="H15" s="1722"/>
      <c r="I15" s="1723"/>
      <c r="J15" s="1724"/>
      <c r="K15" s="1723"/>
      <c r="L15" s="1725"/>
      <c r="M15" s="1725"/>
      <c r="N15" s="1725"/>
      <c r="O15" s="1723"/>
      <c r="P15" s="1726"/>
      <c r="Q15" s="1723"/>
      <c r="R15" s="1723"/>
      <c r="S15" s="1721"/>
      <c r="T15" s="1724"/>
      <c r="U15" s="1727"/>
      <c r="V15" s="1727"/>
      <c r="W15" s="1727"/>
      <c r="X15" s="1727"/>
      <c r="Y15" s="1728"/>
      <c r="Z15" s="1729"/>
      <c r="AA15" s="1730"/>
      <c r="AB15" s="1731"/>
      <c r="AC15" s="1732"/>
      <c r="AD15" s="1733"/>
      <c r="AE15" s="1721"/>
      <c r="AF15" s="1721"/>
      <c r="AG15" s="1734"/>
      <c r="AH15" s="1718"/>
      <c r="AI15" s="1718"/>
      <c r="AJ15" s="1735"/>
      <c r="AK15" s="1718"/>
      <c r="AL15" s="1718"/>
      <c r="AM15" s="1718"/>
      <c r="AN15" s="1718"/>
      <c r="AO15" s="1718"/>
      <c r="AP15" s="1718"/>
      <c r="AQ15" s="1718"/>
      <c r="AR15" s="1718"/>
      <c r="AS15" s="1718"/>
      <c r="AT15" s="1718"/>
      <c r="AU15" s="1718"/>
      <c r="AV15" s="1735"/>
      <c r="AW15" s="1736"/>
      <c r="AX15" s="1737"/>
      <c r="AY15" s="1733"/>
      <c r="AZ15" s="1738"/>
      <c r="BA15" s="21"/>
    </row>
    <row r="16" spans="1:53" s="21" customFormat="1" ht="60.75" customHeight="1" x14ac:dyDescent="0.25">
      <c r="A16" s="1559" t="s">
        <v>1708</v>
      </c>
      <c r="B16" s="1614" t="s">
        <v>542</v>
      </c>
      <c r="C16" s="1559" t="s">
        <v>65</v>
      </c>
      <c r="D16" s="1559" t="s">
        <v>66</v>
      </c>
      <c r="E16" s="1559" t="s">
        <v>67</v>
      </c>
      <c r="F16" s="1614" t="s">
        <v>68</v>
      </c>
      <c r="G16" s="1710" t="s">
        <v>62</v>
      </c>
      <c r="H16" s="1711" t="s">
        <v>69</v>
      </c>
      <c r="I16" s="1712">
        <v>41752</v>
      </c>
      <c r="J16" s="1608">
        <v>17200000</v>
      </c>
      <c r="K16" s="1712">
        <v>41823</v>
      </c>
      <c r="L16" s="1711" t="s">
        <v>128</v>
      </c>
      <c r="M16" s="1711" t="s">
        <v>62</v>
      </c>
      <c r="N16" s="1739">
        <v>10003</v>
      </c>
      <c r="O16" s="1713">
        <v>41823</v>
      </c>
      <c r="P16" s="1608">
        <v>17122486</v>
      </c>
      <c r="Q16" s="1713">
        <v>41829</v>
      </c>
      <c r="R16" s="1612">
        <v>41835</v>
      </c>
      <c r="S16" s="1562">
        <v>1</v>
      </c>
      <c r="T16" s="1608">
        <v>17122486</v>
      </c>
      <c r="U16" s="1714"/>
      <c r="V16" s="1714"/>
      <c r="W16" s="1715"/>
      <c r="X16" s="1714"/>
      <c r="Y16" s="1716"/>
      <c r="Z16" s="1686">
        <v>41866</v>
      </c>
      <c r="AA16" s="1686">
        <v>41873</v>
      </c>
      <c r="AB16" s="1559" t="s">
        <v>64</v>
      </c>
      <c r="AC16" s="1559" t="s">
        <v>30</v>
      </c>
      <c r="AD16" s="1614"/>
      <c r="AE16" s="1614"/>
      <c r="AF16" s="1614"/>
      <c r="AG16" s="1608"/>
      <c r="AH16" s="1614"/>
      <c r="AI16" s="1614"/>
      <c r="AJ16" s="1608"/>
      <c r="AK16" s="1614"/>
      <c r="AL16" s="1614"/>
      <c r="AM16" s="1614"/>
      <c r="AN16" s="1614"/>
      <c r="AO16" s="1614"/>
      <c r="AP16" s="1614"/>
      <c r="AQ16" s="1614"/>
      <c r="AR16" s="1614"/>
      <c r="AS16" s="1614"/>
      <c r="AT16" s="1614"/>
      <c r="AU16" s="1614"/>
      <c r="AV16" s="1608">
        <v>17122486</v>
      </c>
      <c r="AW16" s="1612">
        <v>41880</v>
      </c>
      <c r="AX16" s="1613" t="s">
        <v>543</v>
      </c>
      <c r="AY16" s="1635"/>
      <c r="AZ16" s="1614"/>
    </row>
    <row r="17" spans="1:53" ht="9" customHeight="1" x14ac:dyDescent="0.2">
      <c r="A17" s="1740"/>
      <c r="B17" s="1740"/>
      <c r="C17" s="1741"/>
      <c r="D17" s="1740"/>
      <c r="E17" s="1740"/>
      <c r="F17" s="1742"/>
      <c r="G17" s="1743"/>
      <c r="H17" s="1744"/>
      <c r="I17" s="1745"/>
      <c r="J17" s="1746"/>
      <c r="K17" s="1745"/>
      <c r="L17" s="1747"/>
      <c r="M17" s="1747"/>
      <c r="N17" s="1747"/>
      <c r="O17" s="1745"/>
      <c r="P17" s="1748"/>
      <c r="Q17" s="1745"/>
      <c r="R17" s="1745"/>
      <c r="S17" s="1743"/>
      <c r="T17" s="1746"/>
      <c r="U17" s="1749"/>
      <c r="V17" s="1749"/>
      <c r="W17" s="1749"/>
      <c r="X17" s="1749"/>
      <c r="Y17" s="1750"/>
      <c r="Z17" s="1751"/>
      <c r="AA17" s="1752"/>
      <c r="AB17" s="1753"/>
      <c r="AC17" s="1754"/>
      <c r="AD17" s="1755"/>
      <c r="AE17" s="1743"/>
      <c r="AF17" s="1743"/>
      <c r="AG17" s="1756"/>
      <c r="AH17" s="1740"/>
      <c r="AI17" s="1740"/>
      <c r="AJ17" s="1757"/>
      <c r="AK17" s="1740"/>
      <c r="AL17" s="1740"/>
      <c r="AM17" s="1740"/>
      <c r="AN17" s="1740"/>
      <c r="AO17" s="1740"/>
      <c r="AP17" s="1740"/>
      <c r="AQ17" s="1740"/>
      <c r="AR17" s="1740"/>
      <c r="AS17" s="1740"/>
      <c r="AT17" s="1740"/>
      <c r="AU17" s="1740"/>
      <c r="AV17" s="1757"/>
      <c r="AW17" s="1758"/>
      <c r="AX17" s="1759"/>
      <c r="AY17" s="1755"/>
      <c r="AZ17" s="1760"/>
      <c r="BA17" s="21"/>
    </row>
    <row r="18" spans="1:53" s="21" customFormat="1" ht="63" customHeight="1" x14ac:dyDescent="0.25">
      <c r="A18" s="1559" t="s">
        <v>1709</v>
      </c>
      <c r="B18" s="1761"/>
      <c r="C18" s="1559" t="s">
        <v>58</v>
      </c>
      <c r="D18" s="1559" t="s">
        <v>59</v>
      </c>
      <c r="E18" s="1559" t="s">
        <v>60</v>
      </c>
      <c r="F18" s="1559" t="s">
        <v>61</v>
      </c>
      <c r="G18" s="1710" t="s">
        <v>62</v>
      </c>
      <c r="H18" s="1711" t="s">
        <v>63</v>
      </c>
      <c r="I18" s="1712">
        <v>41750</v>
      </c>
      <c r="J18" s="1608">
        <v>17200000</v>
      </c>
      <c r="K18" s="1712">
        <v>41823</v>
      </c>
      <c r="L18" s="1711" t="s">
        <v>127</v>
      </c>
      <c r="M18" s="1711" t="s">
        <v>62</v>
      </c>
      <c r="N18" s="1739">
        <v>10003</v>
      </c>
      <c r="O18" s="1713">
        <v>41823</v>
      </c>
      <c r="P18" s="1608">
        <v>17184310</v>
      </c>
      <c r="Q18" s="1713">
        <v>41828</v>
      </c>
      <c r="R18" s="1612">
        <v>41828</v>
      </c>
      <c r="S18" s="1562">
        <v>1</v>
      </c>
      <c r="T18" s="1608">
        <v>17184310</v>
      </c>
      <c r="U18" s="1714"/>
      <c r="V18" s="1714"/>
      <c r="W18" s="1715"/>
      <c r="X18" s="1714"/>
      <c r="Y18" s="1716"/>
      <c r="Z18" s="1686">
        <v>41856</v>
      </c>
      <c r="AA18" s="1686">
        <v>41865</v>
      </c>
      <c r="AB18" s="1559" t="s">
        <v>64</v>
      </c>
      <c r="AC18" s="1559" t="s">
        <v>30</v>
      </c>
      <c r="AD18" s="1614"/>
      <c r="AE18" s="1614"/>
      <c r="AF18" s="1614"/>
      <c r="AG18" s="1608"/>
      <c r="AH18" s="1614"/>
      <c r="AI18" s="1614"/>
      <c r="AJ18" s="1608"/>
      <c r="AK18" s="1614"/>
      <c r="AL18" s="1614"/>
      <c r="AM18" s="1614"/>
      <c r="AN18" s="1614"/>
      <c r="AO18" s="1614"/>
      <c r="AP18" s="1614"/>
      <c r="AQ18" s="1614"/>
      <c r="AR18" s="1614"/>
      <c r="AS18" s="1614"/>
      <c r="AT18" s="1614"/>
      <c r="AU18" s="1614"/>
      <c r="AV18" s="1608">
        <v>17184310</v>
      </c>
      <c r="AW18" s="1761"/>
      <c r="AX18" s="1761"/>
      <c r="AY18" s="1635"/>
      <c r="AZ18" s="1614"/>
    </row>
    <row r="19" spans="1:53" ht="3" customHeight="1" x14ac:dyDescent="0.2">
      <c r="A19" s="1615"/>
      <c r="B19" s="1615"/>
      <c r="C19" s="1616"/>
      <c r="D19" s="1615"/>
      <c r="E19" s="1615"/>
      <c r="F19" s="1762"/>
      <c r="G19" s="1617"/>
      <c r="H19" s="1618"/>
      <c r="I19" s="1619"/>
      <c r="J19" s="1620"/>
      <c r="K19" s="1619"/>
      <c r="L19" s="1621"/>
      <c r="M19" s="1622"/>
      <c r="N19" s="1622"/>
      <c r="O19" s="1619"/>
      <c r="P19" s="1623"/>
      <c r="Q19" s="1619"/>
      <c r="R19" s="1619"/>
      <c r="S19" s="1617"/>
      <c r="T19" s="1620"/>
      <c r="U19" s="1624"/>
      <c r="V19" s="1624"/>
      <c r="W19" s="1624"/>
      <c r="X19" s="1624"/>
      <c r="Y19" s="1625"/>
      <c r="Z19" s="1626"/>
      <c r="AA19" s="1627"/>
      <c r="AB19" s="1628"/>
      <c r="AC19" s="1629"/>
      <c r="AD19" s="1630"/>
      <c r="AE19" s="1617"/>
      <c r="AF19" s="1617"/>
      <c r="AG19" s="1631"/>
      <c r="AH19" s="1615"/>
      <c r="AI19" s="1615"/>
      <c r="AJ19" s="1632"/>
      <c r="AK19" s="1615"/>
      <c r="AL19" s="1615"/>
      <c r="AM19" s="1615"/>
      <c r="AN19" s="1615"/>
      <c r="AO19" s="1615"/>
      <c r="AP19" s="1615"/>
      <c r="AQ19" s="1615"/>
      <c r="AR19" s="1615"/>
      <c r="AS19" s="1615"/>
      <c r="AT19" s="1615"/>
      <c r="AU19" s="1615"/>
      <c r="AV19" s="1632"/>
      <c r="AW19" s="1633"/>
      <c r="AX19" s="1634"/>
      <c r="AY19" s="1630"/>
      <c r="AZ19" s="1636"/>
      <c r="BA19" s="21"/>
    </row>
    <row r="20" spans="1:53" s="21" customFormat="1" ht="56.25" x14ac:dyDescent="0.25">
      <c r="A20" s="1559" t="s">
        <v>1710</v>
      </c>
      <c r="B20" s="1553" t="s">
        <v>45</v>
      </c>
      <c r="C20" s="1554" t="s">
        <v>70</v>
      </c>
      <c r="D20" s="1554" t="s">
        <v>71</v>
      </c>
      <c r="E20" s="1554" t="s">
        <v>72</v>
      </c>
      <c r="F20" s="1553" t="s">
        <v>73</v>
      </c>
      <c r="G20" s="1710" t="s">
        <v>74</v>
      </c>
      <c r="H20" s="1711" t="s">
        <v>75</v>
      </c>
      <c r="I20" s="1712">
        <v>41752</v>
      </c>
      <c r="J20" s="1608">
        <v>20000000</v>
      </c>
      <c r="K20" s="1570">
        <v>41824</v>
      </c>
      <c r="L20" s="1711" t="s">
        <v>126</v>
      </c>
      <c r="M20" s="1711" t="s">
        <v>74</v>
      </c>
      <c r="N20" s="1739" t="s">
        <v>76</v>
      </c>
      <c r="O20" s="1713">
        <v>41824</v>
      </c>
      <c r="P20" s="1608">
        <v>17191383</v>
      </c>
      <c r="Q20" s="1713">
        <v>41829</v>
      </c>
      <c r="R20" s="1637">
        <v>41829</v>
      </c>
      <c r="S20" s="1562">
        <v>15</v>
      </c>
      <c r="T20" s="1608">
        <v>17191383</v>
      </c>
      <c r="U20" s="1763"/>
      <c r="V20" s="1714"/>
      <c r="W20" s="1715"/>
      <c r="X20" s="1714"/>
      <c r="Y20" s="1716"/>
      <c r="Z20" s="1637">
        <v>41843</v>
      </c>
      <c r="AA20" s="1637">
        <v>41864</v>
      </c>
      <c r="AB20" s="1559" t="s">
        <v>77</v>
      </c>
      <c r="AC20" s="1554" t="s">
        <v>30</v>
      </c>
      <c r="AD20" s="1614"/>
      <c r="AE20" s="1614"/>
      <c r="AF20" s="1614"/>
      <c r="AG20" s="1608"/>
      <c r="AH20" s="1614"/>
      <c r="AI20" s="1614"/>
      <c r="AJ20" s="1608"/>
      <c r="AK20" s="1614"/>
      <c r="AL20" s="1614"/>
      <c r="AM20" s="1614"/>
      <c r="AN20" s="1614"/>
      <c r="AO20" s="1614"/>
      <c r="AP20" s="1614"/>
      <c r="AQ20" s="1614"/>
      <c r="AR20" s="1614"/>
      <c r="AS20" s="1614"/>
      <c r="AT20" s="1614"/>
      <c r="AU20" s="1614"/>
      <c r="AV20" s="1608">
        <v>17191383</v>
      </c>
      <c r="AW20" s="1637">
        <v>41870</v>
      </c>
      <c r="AX20" s="1764" t="s">
        <v>301</v>
      </c>
      <c r="AY20" s="1635"/>
      <c r="AZ20" s="1614"/>
    </row>
    <row r="21" spans="1:53" s="21" customFormat="1" ht="43.5" customHeight="1" x14ac:dyDescent="0.25">
      <c r="A21" s="1559" t="s">
        <v>1711</v>
      </c>
      <c r="B21" s="1564"/>
      <c r="C21" s="1565"/>
      <c r="D21" s="1565"/>
      <c r="E21" s="1565"/>
      <c r="F21" s="1650"/>
      <c r="G21" s="1765" t="s">
        <v>74</v>
      </c>
      <c r="H21" s="1766" t="s">
        <v>75</v>
      </c>
      <c r="I21" s="1767">
        <v>41752</v>
      </c>
      <c r="J21" s="1661">
        <v>20000000</v>
      </c>
      <c r="K21" s="1767">
        <v>41837</v>
      </c>
      <c r="L21" s="1766" t="s">
        <v>125</v>
      </c>
      <c r="M21" s="1711" t="s">
        <v>74</v>
      </c>
      <c r="N21" s="1768" t="s">
        <v>76</v>
      </c>
      <c r="O21" s="1769">
        <v>41837</v>
      </c>
      <c r="P21" s="1608">
        <v>2808501.8</v>
      </c>
      <c r="Q21" s="1769">
        <v>41833</v>
      </c>
      <c r="R21" s="1651"/>
      <c r="S21" s="1597"/>
      <c r="T21" s="1661">
        <v>2808501.8</v>
      </c>
      <c r="U21" s="1770"/>
      <c r="V21" s="1770"/>
      <c r="W21" s="1771"/>
      <c r="X21" s="1770"/>
      <c r="Y21" s="1772"/>
      <c r="Z21" s="1564"/>
      <c r="AA21" s="1564"/>
      <c r="AB21" s="1559" t="s">
        <v>77</v>
      </c>
      <c r="AC21" s="1565"/>
      <c r="AD21" s="1614"/>
      <c r="AE21" s="1564"/>
      <c r="AF21" s="1564"/>
      <c r="AG21" s="1661"/>
      <c r="AH21" s="1564"/>
      <c r="AI21" s="1564"/>
      <c r="AJ21" s="1661"/>
      <c r="AK21" s="1564"/>
      <c r="AL21" s="1564"/>
      <c r="AM21" s="1564"/>
      <c r="AN21" s="1564"/>
      <c r="AO21" s="1564"/>
      <c r="AP21" s="1564"/>
      <c r="AQ21" s="1564"/>
      <c r="AR21" s="1564"/>
      <c r="AS21" s="1564"/>
      <c r="AT21" s="1564"/>
      <c r="AU21" s="1564"/>
      <c r="AV21" s="1661">
        <v>2808501.8</v>
      </c>
      <c r="AW21" s="1564"/>
      <c r="AX21" s="1564"/>
      <c r="AY21" s="1635"/>
      <c r="AZ21" s="1558"/>
    </row>
    <row r="22" spans="1:53" ht="9" customHeight="1" x14ac:dyDescent="0.2">
      <c r="A22" s="1773"/>
      <c r="B22" s="1773"/>
      <c r="C22" s="1774"/>
      <c r="D22" s="1773"/>
      <c r="E22" s="1773"/>
      <c r="F22" s="1775"/>
      <c r="G22" s="1776"/>
      <c r="H22" s="1777"/>
      <c r="I22" s="1778"/>
      <c r="J22" s="1779"/>
      <c r="K22" s="1778"/>
      <c r="L22" s="1780"/>
      <c r="M22" s="1780"/>
      <c r="N22" s="1780"/>
      <c r="O22" s="1778"/>
      <c r="P22" s="1781"/>
      <c r="Q22" s="1778"/>
      <c r="R22" s="1778"/>
      <c r="S22" s="1776"/>
      <c r="T22" s="1779"/>
      <c r="U22" s="1782"/>
      <c r="V22" s="1782"/>
      <c r="W22" s="1782"/>
      <c r="X22" s="1782"/>
      <c r="Y22" s="1783"/>
      <c r="Z22" s="1784"/>
      <c r="AA22" s="1785"/>
      <c r="AB22" s="1786"/>
      <c r="AC22" s="1787"/>
      <c r="AD22" s="1788"/>
      <c r="AE22" s="1776"/>
      <c r="AF22" s="1776"/>
      <c r="AG22" s="1789"/>
      <c r="AH22" s="1773"/>
      <c r="AI22" s="1773"/>
      <c r="AJ22" s="1790"/>
      <c r="AK22" s="1773"/>
      <c r="AL22" s="1773"/>
      <c r="AM22" s="1773"/>
      <c r="AN22" s="1773"/>
      <c r="AO22" s="1773"/>
      <c r="AP22" s="1773"/>
      <c r="AQ22" s="1773"/>
      <c r="AR22" s="1773"/>
      <c r="AS22" s="1773"/>
      <c r="AT22" s="1773"/>
      <c r="AU22" s="1773"/>
      <c r="AV22" s="1790"/>
      <c r="AW22" s="1791"/>
      <c r="AX22" s="1792"/>
      <c r="AY22" s="1788"/>
      <c r="AZ22" s="1793"/>
      <c r="BA22" s="21"/>
    </row>
    <row r="23" spans="1:53" ht="57" customHeight="1" x14ac:dyDescent="0.2">
      <c r="A23" s="1554" t="s">
        <v>1712</v>
      </c>
      <c r="B23" s="1554" t="s">
        <v>176</v>
      </c>
      <c r="C23" s="1554" t="s">
        <v>129</v>
      </c>
      <c r="D23" s="1554" t="s">
        <v>130</v>
      </c>
      <c r="E23" s="1554" t="s">
        <v>131</v>
      </c>
      <c r="F23" s="1553" t="s">
        <v>132</v>
      </c>
      <c r="G23" s="1598" t="s">
        <v>177</v>
      </c>
      <c r="H23" s="1598" t="s">
        <v>133</v>
      </c>
      <c r="I23" s="1599">
        <v>41752</v>
      </c>
      <c r="J23" s="1600">
        <v>127577211</v>
      </c>
      <c r="K23" s="1637">
        <v>41848</v>
      </c>
      <c r="L23" s="1602" t="s">
        <v>180</v>
      </c>
      <c r="M23" s="1602" t="s">
        <v>177</v>
      </c>
      <c r="N23" s="1602">
        <v>10006</v>
      </c>
      <c r="O23" s="1637">
        <v>41848</v>
      </c>
      <c r="P23" s="1603">
        <v>127577211</v>
      </c>
      <c r="Q23" s="1637">
        <v>41851</v>
      </c>
      <c r="R23" s="1637">
        <v>41855</v>
      </c>
      <c r="S23" s="1553">
        <v>3</v>
      </c>
      <c r="T23" s="1648">
        <v>326626198.23000002</v>
      </c>
      <c r="U23" s="1684"/>
      <c r="V23" s="1684"/>
      <c r="W23" s="1684"/>
      <c r="X23" s="1684"/>
      <c r="Y23" s="1685"/>
      <c r="Z23" s="1652">
        <v>41984</v>
      </c>
      <c r="AA23" s="1637">
        <v>41999</v>
      </c>
      <c r="AB23" s="1559" t="s">
        <v>134</v>
      </c>
      <c r="AC23" s="1554" t="s">
        <v>181</v>
      </c>
      <c r="AD23" s="1608"/>
      <c r="AE23" s="1597"/>
      <c r="AF23" s="1597"/>
      <c r="AG23" s="1609"/>
      <c r="AH23" s="1596"/>
      <c r="AI23" s="1656"/>
      <c r="AJ23" s="1611">
        <v>40076456</v>
      </c>
      <c r="AK23" s="1794">
        <v>41982</v>
      </c>
      <c r="AL23" s="1795" t="s">
        <v>1196</v>
      </c>
      <c r="AM23" s="1596"/>
      <c r="AN23" s="1596"/>
      <c r="AO23" s="1596"/>
      <c r="AP23" s="1596"/>
      <c r="AQ23" s="1596"/>
      <c r="AR23" s="1596"/>
      <c r="AS23" s="1596"/>
      <c r="AT23" s="1596"/>
      <c r="AU23" s="1596"/>
      <c r="AV23" s="1611">
        <v>87500754.25</v>
      </c>
      <c r="AW23" s="1612">
        <v>42003</v>
      </c>
      <c r="AX23" s="1687" t="s">
        <v>1188</v>
      </c>
      <c r="AY23" s="1608"/>
      <c r="AZ23" s="1558"/>
      <c r="BA23" s="21"/>
    </row>
    <row r="24" spans="1:53" ht="42.75" customHeight="1" x14ac:dyDescent="0.2">
      <c r="A24" s="1565"/>
      <c r="B24" s="1565"/>
      <c r="C24" s="1565"/>
      <c r="D24" s="1565"/>
      <c r="E24" s="1565"/>
      <c r="F24" s="1564"/>
      <c r="G24" s="1598" t="s">
        <v>178</v>
      </c>
      <c r="H24" s="1598" t="s">
        <v>135</v>
      </c>
      <c r="I24" s="1599">
        <v>41752</v>
      </c>
      <c r="J24" s="1600">
        <v>199048987.22999999</v>
      </c>
      <c r="K24" s="1651"/>
      <c r="L24" s="1602" t="s">
        <v>179</v>
      </c>
      <c r="M24" s="1602" t="s">
        <v>178</v>
      </c>
      <c r="N24" s="1602">
        <v>30004</v>
      </c>
      <c r="O24" s="1651"/>
      <c r="P24" s="1603">
        <v>199048987.22999999</v>
      </c>
      <c r="Q24" s="1651"/>
      <c r="R24" s="1651"/>
      <c r="S24" s="1564"/>
      <c r="T24" s="1661"/>
      <c r="U24" s="1684"/>
      <c r="V24" s="1684"/>
      <c r="W24" s="1796"/>
      <c r="X24" s="1796"/>
      <c r="Y24" s="1685"/>
      <c r="Z24" s="1651"/>
      <c r="AA24" s="1651"/>
      <c r="AB24" s="1559" t="s">
        <v>134</v>
      </c>
      <c r="AC24" s="1565"/>
      <c r="AD24" s="1608"/>
      <c r="AE24" s="1597"/>
      <c r="AF24" s="1597"/>
      <c r="AG24" s="1609">
        <v>102491308.37</v>
      </c>
      <c r="AH24" s="1640">
        <v>41891</v>
      </c>
      <c r="AI24" s="1602" t="s">
        <v>818</v>
      </c>
      <c r="AJ24" s="1611">
        <v>96557679</v>
      </c>
      <c r="AK24" s="1565"/>
      <c r="AL24" s="1565"/>
      <c r="AM24" s="1596"/>
      <c r="AN24" s="1596"/>
      <c r="AO24" s="1596"/>
      <c r="AP24" s="1596"/>
      <c r="AQ24" s="1596"/>
      <c r="AR24" s="1596"/>
      <c r="AS24" s="1596"/>
      <c r="AT24" s="1596"/>
      <c r="AU24" s="1596"/>
      <c r="AV24" s="1611"/>
      <c r="AW24" s="1612"/>
      <c r="AX24" s="1687"/>
      <c r="AY24" s="1608"/>
      <c r="AZ24" s="1558"/>
      <c r="BA24" s="21"/>
    </row>
    <row r="25" spans="1:53" ht="6" customHeight="1" x14ac:dyDescent="0.2">
      <c r="A25" s="1797"/>
      <c r="B25" s="1797"/>
      <c r="C25" s="1798"/>
      <c r="D25" s="1797"/>
      <c r="E25" s="1797"/>
      <c r="F25" s="1799"/>
      <c r="G25" s="1800"/>
      <c r="H25" s="1801"/>
      <c r="I25" s="1802"/>
      <c r="J25" s="1803"/>
      <c r="K25" s="1802"/>
      <c r="L25" s="1804"/>
      <c r="M25" s="1804"/>
      <c r="N25" s="1804"/>
      <c r="O25" s="1802"/>
      <c r="P25" s="1805"/>
      <c r="Q25" s="1802"/>
      <c r="R25" s="1802"/>
      <c r="S25" s="1800"/>
      <c r="T25" s="1803"/>
      <c r="U25" s="1806"/>
      <c r="V25" s="1806"/>
      <c r="W25" s="1806"/>
      <c r="X25" s="1806"/>
      <c r="Y25" s="1807"/>
      <c r="Z25" s="1808"/>
      <c r="AA25" s="1809"/>
      <c r="AB25" s="1810"/>
      <c r="AC25" s="1811"/>
      <c r="AD25" s="1812"/>
      <c r="AE25" s="1800"/>
      <c r="AF25" s="1800"/>
      <c r="AG25" s="1813"/>
      <c r="AH25" s="1797"/>
      <c r="AI25" s="1797"/>
      <c r="AJ25" s="1814"/>
      <c r="AK25" s="1797"/>
      <c r="AL25" s="1797"/>
      <c r="AM25" s="1797"/>
      <c r="AN25" s="1797"/>
      <c r="AO25" s="1797"/>
      <c r="AP25" s="1797"/>
      <c r="AQ25" s="1797"/>
      <c r="AR25" s="1797"/>
      <c r="AS25" s="1797"/>
      <c r="AT25" s="1797"/>
      <c r="AU25" s="1797"/>
      <c r="AV25" s="1814"/>
      <c r="AW25" s="1815"/>
      <c r="AX25" s="1816"/>
      <c r="AY25" s="1812"/>
      <c r="AZ25" s="1817"/>
      <c r="BA25" s="21"/>
    </row>
    <row r="26" spans="1:53" ht="59.25" customHeight="1" x14ac:dyDescent="0.2">
      <c r="A26" s="1595" t="s">
        <v>1713</v>
      </c>
      <c r="B26" s="1595" t="s">
        <v>1246</v>
      </c>
      <c r="C26" s="1559" t="s">
        <v>219</v>
      </c>
      <c r="D26" s="1595" t="s">
        <v>220</v>
      </c>
      <c r="E26" s="1595" t="s">
        <v>221</v>
      </c>
      <c r="F26" s="1562">
        <v>4612909</v>
      </c>
      <c r="G26" s="1613" t="s">
        <v>159</v>
      </c>
      <c r="H26" s="1613" t="s">
        <v>222</v>
      </c>
      <c r="I26" s="1612">
        <v>41719</v>
      </c>
      <c r="J26" s="1818">
        <v>204743886</v>
      </c>
      <c r="K26" s="1612">
        <v>41848</v>
      </c>
      <c r="L26" s="1601" t="s">
        <v>223</v>
      </c>
      <c r="M26" s="1601" t="s">
        <v>159</v>
      </c>
      <c r="N26" s="1601">
        <v>39001</v>
      </c>
      <c r="O26" s="1612">
        <v>41848</v>
      </c>
      <c r="P26" s="1603">
        <v>204733078.87</v>
      </c>
      <c r="Q26" s="1612">
        <v>41865</v>
      </c>
      <c r="R26" s="1612">
        <v>41865</v>
      </c>
      <c r="S26" s="1595" t="s">
        <v>224</v>
      </c>
      <c r="T26" s="1818">
        <v>204733078.87</v>
      </c>
      <c r="U26" s="1819" t="s">
        <v>1525</v>
      </c>
      <c r="V26" s="1819" t="s">
        <v>1506</v>
      </c>
      <c r="W26" s="1819" t="s">
        <v>1526</v>
      </c>
      <c r="X26" s="1820">
        <v>42095</v>
      </c>
      <c r="Y26" s="1821">
        <v>20736087.949999999</v>
      </c>
      <c r="Z26" s="1686">
        <v>42004</v>
      </c>
      <c r="AA26" s="1686">
        <v>42103</v>
      </c>
      <c r="AB26" s="1559" t="s">
        <v>225</v>
      </c>
      <c r="AC26" s="1822" t="s">
        <v>1714</v>
      </c>
      <c r="AD26" s="1608"/>
      <c r="AE26" s="1562"/>
      <c r="AF26" s="1562"/>
      <c r="AG26" s="1570">
        <v>183996990.91999999</v>
      </c>
      <c r="AH26" s="1823">
        <v>42003</v>
      </c>
      <c r="AI26" s="1601" t="s">
        <v>1189</v>
      </c>
      <c r="AJ26" s="1824"/>
      <c r="AK26" s="1595"/>
      <c r="AL26" s="1595"/>
      <c r="AM26" s="1595"/>
      <c r="AN26" s="1595"/>
      <c r="AO26" s="1595"/>
      <c r="AP26" s="1595"/>
      <c r="AQ26" s="1595"/>
      <c r="AR26" s="1595"/>
      <c r="AS26" s="1595"/>
      <c r="AT26" s="1595"/>
      <c r="AU26" s="1595"/>
      <c r="AV26" s="1824"/>
      <c r="AW26" s="1612"/>
      <c r="AX26" s="1613"/>
      <c r="AY26" s="1608"/>
      <c r="AZ26" s="1614"/>
      <c r="BA26" s="21"/>
    </row>
    <row r="27" spans="1:53" ht="2.25" customHeight="1" x14ac:dyDescent="0.2">
      <c r="A27" s="1825"/>
      <c r="B27" s="1825"/>
      <c r="C27" s="1826"/>
      <c r="D27" s="1825"/>
      <c r="E27" s="1825"/>
      <c r="F27" s="1827"/>
      <c r="G27" s="1827"/>
      <c r="H27" s="1828"/>
      <c r="I27" s="1829"/>
      <c r="J27" s="1830"/>
      <c r="K27" s="1829"/>
      <c r="L27" s="1831"/>
      <c r="M27" s="1831"/>
      <c r="N27" s="1831"/>
      <c r="O27" s="1829"/>
      <c r="P27" s="1832"/>
      <c r="Q27" s="1829"/>
      <c r="R27" s="1829"/>
      <c r="S27" s="1827"/>
      <c r="T27" s="1830"/>
      <c r="U27" s="1833"/>
      <c r="V27" s="1833"/>
      <c r="W27" s="1833"/>
      <c r="X27" s="1833"/>
      <c r="Y27" s="1834"/>
      <c r="Z27" s="1835"/>
      <c r="AA27" s="1835"/>
      <c r="AB27" s="1836"/>
      <c r="AC27" s="1826"/>
      <c r="AD27" s="1837"/>
      <c r="AE27" s="1827"/>
      <c r="AF27" s="1827"/>
      <c r="AG27" s="1838"/>
      <c r="AH27" s="1825"/>
      <c r="AI27" s="1825"/>
      <c r="AJ27" s="1839"/>
      <c r="AK27" s="1825"/>
      <c r="AL27" s="1825"/>
      <c r="AM27" s="1825"/>
      <c r="AN27" s="1825"/>
      <c r="AO27" s="1825"/>
      <c r="AP27" s="1825"/>
      <c r="AQ27" s="1825"/>
      <c r="AR27" s="1825"/>
      <c r="AS27" s="1825"/>
      <c r="AT27" s="1825"/>
      <c r="AU27" s="1825"/>
      <c r="AV27" s="1839"/>
      <c r="AW27" s="1829"/>
      <c r="AX27" s="1828"/>
      <c r="AY27" s="1837"/>
      <c r="AZ27" s="1836"/>
      <c r="BA27" s="21"/>
    </row>
    <row r="28" spans="1:53" ht="48.75" customHeight="1" x14ac:dyDescent="0.2">
      <c r="A28" s="1649" t="s">
        <v>1715</v>
      </c>
      <c r="B28" s="1554" t="s">
        <v>214</v>
      </c>
      <c r="C28" s="1565" t="s">
        <v>124</v>
      </c>
      <c r="D28" s="1649" t="s">
        <v>1716</v>
      </c>
      <c r="E28" s="1649" t="s">
        <v>117</v>
      </c>
      <c r="F28" s="1840" t="s">
        <v>118</v>
      </c>
      <c r="G28" s="1598" t="s">
        <v>122</v>
      </c>
      <c r="H28" s="1598" t="s">
        <v>123</v>
      </c>
      <c r="I28" s="1599">
        <v>41752</v>
      </c>
      <c r="J28" s="1600">
        <v>5000000</v>
      </c>
      <c r="K28" s="1652">
        <v>41851</v>
      </c>
      <c r="L28" s="1641" t="s">
        <v>215</v>
      </c>
      <c r="M28" s="1602" t="s">
        <v>122</v>
      </c>
      <c r="N28" s="1602">
        <v>30009</v>
      </c>
      <c r="O28" s="1599">
        <v>41851</v>
      </c>
      <c r="P28" s="1653">
        <v>4999987</v>
      </c>
      <c r="Q28" s="1652">
        <v>38207</v>
      </c>
      <c r="R28" s="1652">
        <v>41859</v>
      </c>
      <c r="S28" s="1650">
        <v>15</v>
      </c>
      <c r="T28" s="1841">
        <v>11998090</v>
      </c>
      <c r="U28" s="1684"/>
      <c r="V28" s="1684"/>
      <c r="W28" s="1684"/>
      <c r="X28" s="1684"/>
      <c r="Y28" s="1685"/>
      <c r="Z28" s="1637">
        <v>41870</v>
      </c>
      <c r="AA28" s="1637">
        <v>41886</v>
      </c>
      <c r="AB28" s="1565" t="s">
        <v>217</v>
      </c>
      <c r="AC28" s="1554" t="s">
        <v>181</v>
      </c>
      <c r="AD28" s="1661"/>
      <c r="AE28" s="1597"/>
      <c r="AF28" s="1597"/>
      <c r="AG28" s="1609"/>
      <c r="AH28" s="1596"/>
      <c r="AI28" s="1596"/>
      <c r="AJ28" s="1611"/>
      <c r="AK28" s="1596"/>
      <c r="AL28" s="1596"/>
      <c r="AM28" s="1596"/>
      <c r="AN28" s="1596"/>
      <c r="AO28" s="1596"/>
      <c r="AP28" s="1596"/>
      <c r="AQ28" s="1596"/>
      <c r="AR28" s="1596"/>
      <c r="AS28" s="1842"/>
      <c r="AT28" s="1596"/>
      <c r="AU28" s="1596"/>
      <c r="AV28" s="1611">
        <v>4999987</v>
      </c>
      <c r="AW28" s="1843">
        <v>41988</v>
      </c>
      <c r="AX28" s="1844" t="s">
        <v>1190</v>
      </c>
      <c r="AY28" s="1661"/>
      <c r="AZ28" s="1845"/>
      <c r="BA28" s="21"/>
    </row>
    <row r="29" spans="1:53" ht="54.75" customHeight="1" x14ac:dyDescent="0.2">
      <c r="A29" s="1565"/>
      <c r="B29" s="1565"/>
      <c r="C29" s="1565" t="s">
        <v>120</v>
      </c>
      <c r="D29" s="1565"/>
      <c r="E29" s="1565"/>
      <c r="F29" s="1840"/>
      <c r="G29" s="1598" t="s">
        <v>84</v>
      </c>
      <c r="H29" s="1598" t="s">
        <v>121</v>
      </c>
      <c r="I29" s="1599">
        <v>41789</v>
      </c>
      <c r="J29" s="1600">
        <v>7000000</v>
      </c>
      <c r="K29" s="1651"/>
      <c r="L29" s="1641" t="s">
        <v>216</v>
      </c>
      <c r="M29" s="1602" t="s">
        <v>84</v>
      </c>
      <c r="N29" s="1602">
        <v>10001</v>
      </c>
      <c r="O29" s="1599">
        <v>41851</v>
      </c>
      <c r="P29" s="1603">
        <v>6998103</v>
      </c>
      <c r="Q29" s="1651"/>
      <c r="R29" s="1651"/>
      <c r="S29" s="1564"/>
      <c r="T29" s="1653"/>
      <c r="U29" s="1684"/>
      <c r="V29" s="1684"/>
      <c r="W29" s="1684"/>
      <c r="X29" s="1684"/>
      <c r="Y29" s="1685"/>
      <c r="Z29" s="1651"/>
      <c r="AA29" s="1651"/>
      <c r="AB29" s="1559" t="s">
        <v>218</v>
      </c>
      <c r="AC29" s="1565"/>
      <c r="AD29" s="1608"/>
      <c r="AE29" s="1597"/>
      <c r="AF29" s="1597"/>
      <c r="AG29" s="1609"/>
      <c r="AH29" s="1596"/>
      <c r="AI29" s="1596"/>
      <c r="AJ29" s="1611"/>
      <c r="AK29" s="1596"/>
      <c r="AL29" s="1596"/>
      <c r="AM29" s="1596"/>
      <c r="AN29" s="1596"/>
      <c r="AO29" s="1596"/>
      <c r="AP29" s="1596"/>
      <c r="AQ29" s="1596"/>
      <c r="AR29" s="1596"/>
      <c r="AS29" s="1596"/>
      <c r="AT29" s="1596"/>
      <c r="AU29" s="1596"/>
      <c r="AV29" s="1611">
        <v>6998103</v>
      </c>
      <c r="AW29" s="1846"/>
      <c r="AX29" s="1847"/>
      <c r="AY29" s="1608"/>
      <c r="AZ29" s="1558"/>
      <c r="BA29" s="21"/>
    </row>
    <row r="30" spans="1:53" ht="7.5" customHeight="1" x14ac:dyDescent="0.2">
      <c r="A30" s="1848"/>
      <c r="B30" s="1849"/>
      <c r="C30" s="1850"/>
      <c r="D30" s="1849"/>
      <c r="E30" s="1849"/>
      <c r="F30" s="1851"/>
      <c r="G30" s="1851"/>
      <c r="H30" s="1852"/>
      <c r="I30" s="1853"/>
      <c r="J30" s="1854"/>
      <c r="K30" s="1853"/>
      <c r="L30" s="1855"/>
      <c r="M30" s="1856"/>
      <c r="N30" s="1856"/>
      <c r="O30" s="1853"/>
      <c r="P30" s="1857"/>
      <c r="Q30" s="1853"/>
      <c r="R30" s="1853"/>
      <c r="S30" s="1851"/>
      <c r="T30" s="1854"/>
      <c r="U30" s="1858"/>
      <c r="V30" s="1858"/>
      <c r="W30" s="1858"/>
      <c r="X30" s="1858"/>
      <c r="Y30" s="1859"/>
      <c r="Z30" s="1860"/>
      <c r="AA30" s="1861"/>
      <c r="AB30" s="1862"/>
      <c r="AC30" s="1848"/>
      <c r="AD30" s="1863"/>
      <c r="AE30" s="1851"/>
      <c r="AF30" s="1851"/>
      <c r="AG30" s="1864"/>
      <c r="AH30" s="1849"/>
      <c r="AI30" s="1849"/>
      <c r="AJ30" s="1865"/>
      <c r="AK30" s="1849"/>
      <c r="AL30" s="1849"/>
      <c r="AM30" s="1849"/>
      <c r="AN30" s="1849"/>
      <c r="AO30" s="1849"/>
      <c r="AP30" s="1849"/>
      <c r="AQ30" s="1849"/>
      <c r="AR30" s="1849"/>
      <c r="AS30" s="1849"/>
      <c r="AT30" s="1849"/>
      <c r="AU30" s="1849"/>
      <c r="AV30" s="1865"/>
      <c r="AW30" s="1866"/>
      <c r="AX30" s="1867"/>
      <c r="AY30" s="1863"/>
      <c r="AZ30" s="1868"/>
      <c r="BA30" s="21"/>
    </row>
    <row r="31" spans="1:53" ht="60" customHeight="1" x14ac:dyDescent="0.2">
      <c r="A31" s="1554" t="s">
        <v>1717</v>
      </c>
      <c r="B31" s="1602" t="s">
        <v>351</v>
      </c>
      <c r="C31" s="1565" t="s">
        <v>255</v>
      </c>
      <c r="D31" s="1554" t="s">
        <v>254</v>
      </c>
      <c r="E31" s="1554" t="s">
        <v>211</v>
      </c>
      <c r="F31" s="1597"/>
      <c r="G31" s="1598" t="s">
        <v>172</v>
      </c>
      <c r="H31" s="1764" t="s">
        <v>253</v>
      </c>
      <c r="I31" s="1637">
        <v>41719</v>
      </c>
      <c r="J31" s="1600">
        <v>388415378</v>
      </c>
      <c r="K31" s="1637">
        <v>41856</v>
      </c>
      <c r="L31" s="1869" t="s">
        <v>256</v>
      </c>
      <c r="M31" s="1598" t="s">
        <v>172</v>
      </c>
      <c r="N31" s="1602">
        <v>39001</v>
      </c>
      <c r="O31" s="1637">
        <v>41856</v>
      </c>
      <c r="P31" s="1603">
        <v>388253450</v>
      </c>
      <c r="Q31" s="1637">
        <v>41862</v>
      </c>
      <c r="R31" s="1637">
        <v>41870</v>
      </c>
      <c r="S31" s="1553">
        <v>7</v>
      </c>
      <c r="T31" s="1638">
        <v>1184183658</v>
      </c>
      <c r="U31" s="1654" t="s">
        <v>1609</v>
      </c>
      <c r="V31" s="1604" t="s">
        <v>1610</v>
      </c>
      <c r="W31" s="1654" t="s">
        <v>1609</v>
      </c>
      <c r="X31" s="1870">
        <v>42100</v>
      </c>
      <c r="Y31" s="1606">
        <v>77097311</v>
      </c>
      <c r="Z31" s="1637">
        <v>42357</v>
      </c>
      <c r="AA31" s="1637">
        <v>42167</v>
      </c>
      <c r="AB31" s="1559" t="s">
        <v>257</v>
      </c>
      <c r="AC31" s="1871" t="s">
        <v>227</v>
      </c>
      <c r="AD31" s="1608"/>
      <c r="AE31" s="1597"/>
      <c r="AF31" s="1597"/>
      <c r="AG31" s="1609">
        <v>155301380</v>
      </c>
      <c r="AH31" s="1872">
        <v>41898</v>
      </c>
      <c r="AI31" s="1869" t="s">
        <v>1180</v>
      </c>
      <c r="AJ31" s="1611">
        <v>155854759</v>
      </c>
      <c r="AK31" s="1872">
        <v>41988</v>
      </c>
      <c r="AL31" s="1869" t="s">
        <v>1190</v>
      </c>
      <c r="AM31" s="1611"/>
      <c r="AN31" s="1596"/>
      <c r="AO31" s="1596"/>
      <c r="AP31" s="1596"/>
      <c r="AQ31" s="1596"/>
      <c r="AR31" s="1596"/>
      <c r="AS31" s="1596"/>
      <c r="AT31" s="1596"/>
      <c r="AU31" s="1596"/>
      <c r="AV31" s="1611"/>
      <c r="AW31" s="1612"/>
      <c r="AX31" s="1687"/>
      <c r="AY31" s="1608"/>
      <c r="AZ31" s="1558"/>
      <c r="BA31" s="21"/>
    </row>
    <row r="32" spans="1:53" ht="59.25" customHeight="1" x14ac:dyDescent="0.2">
      <c r="A32" s="1565"/>
      <c r="B32" s="1602" t="s">
        <v>352</v>
      </c>
      <c r="C32" s="1565" t="s">
        <v>346</v>
      </c>
      <c r="D32" s="1565"/>
      <c r="E32" s="1565"/>
      <c r="F32" s="1597"/>
      <c r="G32" s="1598" t="s">
        <v>173</v>
      </c>
      <c r="H32" s="1873"/>
      <c r="I32" s="1651"/>
      <c r="J32" s="1600">
        <v>795930208</v>
      </c>
      <c r="K32" s="1651"/>
      <c r="L32" s="1874"/>
      <c r="M32" s="1598" t="s">
        <v>173</v>
      </c>
      <c r="N32" s="1602">
        <v>39001</v>
      </c>
      <c r="O32" s="1651"/>
      <c r="P32" s="1603">
        <v>795930208</v>
      </c>
      <c r="Q32" s="1651"/>
      <c r="R32" s="1651"/>
      <c r="S32" s="1564"/>
      <c r="T32" s="1653"/>
      <c r="U32" s="1660"/>
      <c r="V32" s="1604" t="s">
        <v>1611</v>
      </c>
      <c r="W32" s="1660"/>
      <c r="X32" s="1875"/>
      <c r="Y32" s="1606">
        <v>159186041.61000001</v>
      </c>
      <c r="Z32" s="1651"/>
      <c r="AA32" s="1651"/>
      <c r="AB32" s="1559" t="s">
        <v>257</v>
      </c>
      <c r="AC32" s="1876"/>
      <c r="AD32" s="1608"/>
      <c r="AE32" s="1597"/>
      <c r="AF32" s="1597"/>
      <c r="AG32" s="1609">
        <v>318372083.19999999</v>
      </c>
      <c r="AH32" s="1565"/>
      <c r="AI32" s="1874"/>
      <c r="AJ32" s="1611">
        <v>318372083</v>
      </c>
      <c r="AK32" s="1565"/>
      <c r="AL32" s="1565"/>
      <c r="AM32" s="1596"/>
      <c r="AN32" s="1596"/>
      <c r="AO32" s="1596"/>
      <c r="AP32" s="1596"/>
      <c r="AQ32" s="1596"/>
      <c r="AR32" s="1596"/>
      <c r="AS32" s="1596"/>
      <c r="AT32" s="1596"/>
      <c r="AU32" s="1596"/>
      <c r="AV32" s="1611"/>
      <c r="AW32" s="1612"/>
      <c r="AX32" s="1687"/>
      <c r="AY32" s="1608"/>
      <c r="AZ32" s="1558"/>
      <c r="BA32" s="21"/>
    </row>
    <row r="33" spans="1:53" ht="6" customHeight="1" x14ac:dyDescent="0.2">
      <c r="A33" s="1877"/>
      <c r="B33" s="1878"/>
      <c r="C33" s="1879"/>
      <c r="D33" s="1878"/>
      <c r="E33" s="1878"/>
      <c r="F33" s="1880"/>
      <c r="G33" s="1880"/>
      <c r="H33" s="1881"/>
      <c r="I33" s="1882"/>
      <c r="J33" s="1883"/>
      <c r="K33" s="1882"/>
      <c r="L33" s="1884"/>
      <c r="M33" s="1885"/>
      <c r="N33" s="1885"/>
      <c r="O33" s="1882"/>
      <c r="P33" s="1886"/>
      <c r="Q33" s="1882"/>
      <c r="R33" s="1882"/>
      <c r="S33" s="1880"/>
      <c r="T33" s="1883"/>
      <c r="U33" s="1887"/>
      <c r="V33" s="1887"/>
      <c r="W33" s="1887"/>
      <c r="X33" s="1887"/>
      <c r="Y33" s="1888"/>
      <c r="Z33" s="1889"/>
      <c r="AA33" s="1890"/>
      <c r="AB33" s="1891"/>
      <c r="AC33" s="1877"/>
      <c r="AD33" s="1892"/>
      <c r="AE33" s="1880"/>
      <c r="AF33" s="1880"/>
      <c r="AG33" s="1893"/>
      <c r="AH33" s="1878"/>
      <c r="AI33" s="1878"/>
      <c r="AJ33" s="1894"/>
      <c r="AK33" s="1878"/>
      <c r="AL33" s="1878"/>
      <c r="AM33" s="1878"/>
      <c r="AN33" s="1878"/>
      <c r="AO33" s="1878"/>
      <c r="AP33" s="1878"/>
      <c r="AQ33" s="1878"/>
      <c r="AR33" s="1878"/>
      <c r="AS33" s="1878"/>
      <c r="AT33" s="1878"/>
      <c r="AU33" s="1878"/>
      <c r="AV33" s="1894"/>
      <c r="AW33" s="1895"/>
      <c r="AX33" s="1896"/>
      <c r="AY33" s="1892"/>
      <c r="AZ33" s="1897"/>
      <c r="BA33" s="21"/>
    </row>
    <row r="34" spans="1:53" s="21" customFormat="1" ht="67.5" x14ac:dyDescent="0.25">
      <c r="A34" s="1559" t="s">
        <v>1718</v>
      </c>
      <c r="B34" s="1614" t="s">
        <v>108</v>
      </c>
      <c r="C34" s="1559" t="s">
        <v>109</v>
      </c>
      <c r="D34" s="1559" t="s">
        <v>110</v>
      </c>
      <c r="E34" s="1596" t="s">
        <v>211</v>
      </c>
      <c r="F34" s="1597" t="s">
        <v>212</v>
      </c>
      <c r="G34" s="1710" t="s">
        <v>111</v>
      </c>
      <c r="H34" s="1711" t="s">
        <v>112</v>
      </c>
      <c r="I34" s="1712">
        <v>41719</v>
      </c>
      <c r="J34" s="1608">
        <v>186213737</v>
      </c>
      <c r="K34" s="1712">
        <v>41856</v>
      </c>
      <c r="L34" s="1711" t="s">
        <v>251</v>
      </c>
      <c r="M34" s="1711" t="s">
        <v>111</v>
      </c>
      <c r="N34" s="1739" t="s">
        <v>113</v>
      </c>
      <c r="O34" s="1712">
        <v>41856</v>
      </c>
      <c r="P34" s="1608">
        <v>186207199</v>
      </c>
      <c r="Q34" s="1712">
        <v>41862</v>
      </c>
      <c r="R34" s="1612">
        <v>41870</v>
      </c>
      <c r="S34" s="1595" t="s">
        <v>224</v>
      </c>
      <c r="T34" s="1608">
        <v>186207199</v>
      </c>
      <c r="U34" s="1714"/>
      <c r="V34" s="1714"/>
      <c r="W34" s="1715"/>
      <c r="X34" s="1714"/>
      <c r="Y34" s="1716"/>
      <c r="Z34" s="1686">
        <v>41982</v>
      </c>
      <c r="AA34" s="1686">
        <v>42002</v>
      </c>
      <c r="AB34" s="1559" t="s">
        <v>114</v>
      </c>
      <c r="AC34" s="1822" t="s">
        <v>227</v>
      </c>
      <c r="AD34" s="1608"/>
      <c r="AE34" s="1614"/>
      <c r="AF34" s="1614"/>
      <c r="AG34" s="1608">
        <v>74482879.599999994</v>
      </c>
      <c r="AH34" s="1686">
        <v>41887</v>
      </c>
      <c r="AI34" s="1613" t="s">
        <v>1191</v>
      </c>
      <c r="AJ34" s="1608">
        <v>89973551.5</v>
      </c>
      <c r="AK34" s="1686">
        <v>41949</v>
      </c>
      <c r="AL34" s="1898" t="s">
        <v>1192</v>
      </c>
      <c r="AM34" s="1608"/>
      <c r="AN34" s="1614"/>
      <c r="AO34" s="1614"/>
      <c r="AP34" s="1899">
        <f>AG34+AJ34+AV34</f>
        <v>186207104.18000001</v>
      </c>
      <c r="AQ34" s="1614"/>
      <c r="AR34" s="1614"/>
      <c r="AS34" s="1614"/>
      <c r="AT34" s="1614"/>
      <c r="AU34" s="1614"/>
      <c r="AV34" s="1608">
        <v>21750673.079999998</v>
      </c>
      <c r="AW34" s="1612">
        <v>42003</v>
      </c>
      <c r="AX34" s="1613" t="s">
        <v>1193</v>
      </c>
      <c r="AY34" s="1635">
        <v>94.82</v>
      </c>
      <c r="AZ34" s="1614"/>
    </row>
    <row r="35" spans="1:53" ht="4.5" customHeight="1" x14ac:dyDescent="0.2">
      <c r="A35" s="1900"/>
      <c r="B35" s="1901"/>
      <c r="C35" s="1900"/>
      <c r="D35" s="1901"/>
      <c r="E35" s="1901"/>
      <c r="F35" s="1902"/>
      <c r="G35" s="1902"/>
      <c r="H35" s="1903"/>
      <c r="I35" s="1904"/>
      <c r="J35" s="1905"/>
      <c r="K35" s="1904"/>
      <c r="L35" s="1906"/>
      <c r="M35" s="1907"/>
      <c r="N35" s="1907"/>
      <c r="O35" s="1904"/>
      <c r="P35" s="1908"/>
      <c r="Q35" s="1904"/>
      <c r="R35" s="1904"/>
      <c r="S35" s="1902"/>
      <c r="T35" s="1905"/>
      <c r="U35" s="1909"/>
      <c r="V35" s="1909"/>
      <c r="W35" s="1909"/>
      <c r="X35" s="1909"/>
      <c r="Y35" s="1910"/>
      <c r="Z35" s="1911"/>
      <c r="AA35" s="1911"/>
      <c r="AB35" s="1912"/>
      <c r="AC35" s="1900"/>
      <c r="AD35" s="1913"/>
      <c r="AE35" s="1902"/>
      <c r="AF35" s="1902"/>
      <c r="AG35" s="1914"/>
      <c r="AH35" s="1901"/>
      <c r="AI35" s="1901"/>
      <c r="AJ35" s="1915"/>
      <c r="AK35" s="1901"/>
      <c r="AL35" s="1901"/>
      <c r="AM35" s="1901"/>
      <c r="AN35" s="1901"/>
      <c r="AO35" s="1901"/>
      <c r="AP35" s="1901"/>
      <c r="AQ35" s="1901"/>
      <c r="AR35" s="1901"/>
      <c r="AS35" s="1901"/>
      <c r="AT35" s="1901"/>
      <c r="AU35" s="1901"/>
      <c r="AV35" s="1915"/>
      <c r="AW35" s="1904"/>
      <c r="AX35" s="1916"/>
      <c r="AY35" s="1913"/>
      <c r="AZ35" s="1917"/>
      <c r="BA35" s="21"/>
    </row>
    <row r="36" spans="1:53" ht="55.5" customHeight="1" x14ac:dyDescent="0.2">
      <c r="A36" s="1554" t="s">
        <v>1719</v>
      </c>
      <c r="B36" s="1918"/>
      <c r="C36" s="1559" t="s">
        <v>160</v>
      </c>
      <c r="D36" s="1554" t="s">
        <v>238</v>
      </c>
      <c r="E36" s="1554" t="s">
        <v>239</v>
      </c>
      <c r="F36" s="1553">
        <v>18128077</v>
      </c>
      <c r="G36" s="1898" t="s">
        <v>168</v>
      </c>
      <c r="H36" s="1764" t="s">
        <v>299</v>
      </c>
      <c r="I36" s="1637">
        <v>41719</v>
      </c>
      <c r="J36" s="1608">
        <v>59010182</v>
      </c>
      <c r="K36" s="1637">
        <v>41857</v>
      </c>
      <c r="L36" s="1764" t="s">
        <v>298</v>
      </c>
      <c r="M36" s="1613" t="s">
        <v>168</v>
      </c>
      <c r="N36" s="1553">
        <v>39001</v>
      </c>
      <c r="O36" s="1637">
        <v>41857</v>
      </c>
      <c r="P36" s="1608">
        <v>58833206.729999997</v>
      </c>
      <c r="Q36" s="1637">
        <v>41873</v>
      </c>
      <c r="R36" s="1637">
        <v>41873</v>
      </c>
      <c r="S36" s="1554" t="s">
        <v>240</v>
      </c>
      <c r="T36" s="1648">
        <v>237667617.78999999</v>
      </c>
      <c r="U36" s="1919" t="s">
        <v>1492</v>
      </c>
      <c r="V36" s="1920" t="s">
        <v>1491</v>
      </c>
      <c r="W36" s="1919" t="s">
        <v>1493</v>
      </c>
      <c r="X36" s="1921">
        <v>42095</v>
      </c>
      <c r="Y36" s="1922">
        <v>10924814.35</v>
      </c>
      <c r="Z36" s="1637">
        <v>42054</v>
      </c>
      <c r="AA36" s="1637">
        <v>42207</v>
      </c>
      <c r="AB36" s="1918"/>
      <c r="AC36" s="1871" t="s">
        <v>227</v>
      </c>
      <c r="AD36" s="1923"/>
      <c r="AE36" s="1918"/>
      <c r="AF36" s="1918"/>
      <c r="AG36" s="1608">
        <v>31659199</v>
      </c>
      <c r="AH36" s="1924">
        <v>41957</v>
      </c>
      <c r="AI36" s="1613" t="s">
        <v>667</v>
      </c>
      <c r="AJ36" s="1570">
        <v>16249193</v>
      </c>
      <c r="AK36" s="1637">
        <v>42003</v>
      </c>
      <c r="AL36" s="1764" t="s">
        <v>1195</v>
      </c>
      <c r="AM36" s="1925">
        <f>AG36+AJ36</f>
        <v>47908392</v>
      </c>
      <c r="AN36" s="1918"/>
      <c r="AO36" s="1918"/>
      <c r="AP36" s="1918"/>
      <c r="AQ36" s="1918"/>
      <c r="AR36" s="1918"/>
      <c r="AS36" s="1918"/>
      <c r="AT36" s="1918"/>
      <c r="AU36" s="1918"/>
      <c r="AV36" s="1608"/>
      <c r="AW36" s="1918"/>
      <c r="AX36" s="1918"/>
      <c r="AY36" s="1593"/>
      <c r="AZ36" s="1918"/>
    </row>
    <row r="37" spans="1:53" ht="42.75" customHeight="1" x14ac:dyDescent="0.2">
      <c r="A37" s="1649"/>
      <c r="B37" s="1918"/>
      <c r="C37" s="1559" t="s">
        <v>161</v>
      </c>
      <c r="D37" s="1649"/>
      <c r="E37" s="1649"/>
      <c r="F37" s="1650"/>
      <c r="G37" s="1898" t="s">
        <v>169</v>
      </c>
      <c r="H37" s="1926"/>
      <c r="I37" s="1650"/>
      <c r="J37" s="1608">
        <v>26623035</v>
      </c>
      <c r="K37" s="1650"/>
      <c r="L37" s="1650"/>
      <c r="M37" s="1613" t="s">
        <v>169</v>
      </c>
      <c r="N37" s="1650"/>
      <c r="O37" s="1650"/>
      <c r="P37" s="1608">
        <v>26528412.170000002</v>
      </c>
      <c r="Q37" s="1650"/>
      <c r="R37" s="1650"/>
      <c r="S37" s="1649"/>
      <c r="T37" s="1658"/>
      <c r="U37" s="1927"/>
      <c r="V37" s="1920"/>
      <c r="W37" s="1927"/>
      <c r="X37" s="1928"/>
      <c r="Y37" s="1922"/>
      <c r="Z37" s="1650"/>
      <c r="AA37" s="1650"/>
      <c r="AB37" s="1918"/>
      <c r="AC37" s="1929"/>
      <c r="AD37" s="1923">
        <f t="shared" ref="AD37:AD40" si="0">P37-AM37</f>
        <v>0.17000000178813934</v>
      </c>
      <c r="AE37" s="1918"/>
      <c r="AF37" s="1918"/>
      <c r="AG37" s="1608">
        <v>26528412</v>
      </c>
      <c r="AH37" s="1930"/>
      <c r="AI37" s="1613" t="s">
        <v>668</v>
      </c>
      <c r="AJ37" s="1570"/>
      <c r="AK37" s="1650"/>
      <c r="AL37" s="1650"/>
      <c r="AM37" s="1925">
        <f t="shared" ref="AM37:AM40" si="1">AG37+AJ37</f>
        <v>26528412</v>
      </c>
      <c r="AN37" s="1918"/>
      <c r="AO37" s="1918"/>
      <c r="AP37" s="1918"/>
      <c r="AQ37" s="1918"/>
      <c r="AR37" s="1918"/>
      <c r="AS37" s="1918"/>
      <c r="AT37" s="1918"/>
      <c r="AU37" s="1918"/>
      <c r="AV37" s="1608"/>
      <c r="AW37" s="1918"/>
      <c r="AX37" s="1918"/>
      <c r="AY37" s="1593"/>
      <c r="AZ37" s="1918"/>
    </row>
    <row r="38" spans="1:53" ht="51" customHeight="1" x14ac:dyDescent="0.2">
      <c r="A38" s="1649"/>
      <c r="B38" s="1918"/>
      <c r="C38" s="1559" t="s">
        <v>163</v>
      </c>
      <c r="D38" s="1649"/>
      <c r="E38" s="1649"/>
      <c r="F38" s="1650"/>
      <c r="G38" s="1898" t="s">
        <v>171</v>
      </c>
      <c r="H38" s="1926"/>
      <c r="I38" s="1650"/>
      <c r="J38" s="1608">
        <v>69791751</v>
      </c>
      <c r="K38" s="1650"/>
      <c r="L38" s="1650"/>
      <c r="M38" s="1613" t="s">
        <v>171</v>
      </c>
      <c r="N38" s="1650"/>
      <c r="O38" s="1650"/>
      <c r="P38" s="1608">
        <v>69645487.549999997</v>
      </c>
      <c r="Q38" s="1650"/>
      <c r="R38" s="1650"/>
      <c r="S38" s="1649"/>
      <c r="T38" s="1658"/>
      <c r="U38" s="1927"/>
      <c r="V38" s="1920" t="s">
        <v>1494</v>
      </c>
      <c r="W38" s="1927"/>
      <c r="X38" s="1928"/>
      <c r="Y38" s="1922">
        <v>5076502.76</v>
      </c>
      <c r="Z38" s="1650"/>
      <c r="AA38" s="1650"/>
      <c r="AB38" s="1918"/>
      <c r="AC38" s="1929"/>
      <c r="AD38" s="1923">
        <f t="shared" si="0"/>
        <v>5076503.549999997</v>
      </c>
      <c r="AE38" s="1918"/>
      <c r="AF38" s="1918"/>
      <c r="AG38" s="1608">
        <v>52027920</v>
      </c>
      <c r="AH38" s="1931"/>
      <c r="AI38" s="1613" t="s">
        <v>341</v>
      </c>
      <c r="AJ38" s="1570">
        <v>12541064</v>
      </c>
      <c r="AK38" s="1650"/>
      <c r="AL38" s="1650"/>
      <c r="AM38" s="1925">
        <f t="shared" si="1"/>
        <v>64568984</v>
      </c>
      <c r="AN38" s="1918"/>
      <c r="AO38" s="1918"/>
      <c r="AP38" s="1918"/>
      <c r="AQ38" s="1918"/>
      <c r="AR38" s="1918"/>
      <c r="AS38" s="1918"/>
      <c r="AT38" s="1918"/>
      <c r="AU38" s="1918"/>
      <c r="AV38" s="1608"/>
      <c r="AW38" s="1918"/>
      <c r="AX38" s="1918"/>
      <c r="AY38" s="1593"/>
      <c r="AZ38" s="1918"/>
    </row>
    <row r="39" spans="1:53" ht="77.25" customHeight="1" x14ac:dyDescent="0.2">
      <c r="A39" s="1649"/>
      <c r="B39" s="1918"/>
      <c r="C39" s="1559" t="s">
        <v>166</v>
      </c>
      <c r="D39" s="1649"/>
      <c r="E39" s="1649"/>
      <c r="F39" s="1650"/>
      <c r="G39" s="1898" t="s">
        <v>174</v>
      </c>
      <c r="H39" s="1926"/>
      <c r="I39" s="1650"/>
      <c r="J39" s="1608">
        <v>48039200</v>
      </c>
      <c r="K39" s="1650"/>
      <c r="L39" s="1650"/>
      <c r="M39" s="1613" t="s">
        <v>174</v>
      </c>
      <c r="N39" s="1650"/>
      <c r="O39" s="1650"/>
      <c r="P39" s="1608">
        <v>47931520</v>
      </c>
      <c r="Q39" s="1650"/>
      <c r="R39" s="1650"/>
      <c r="S39" s="1649"/>
      <c r="T39" s="1658"/>
      <c r="U39" s="1927"/>
      <c r="V39" s="1920" t="s">
        <v>1495</v>
      </c>
      <c r="W39" s="1927"/>
      <c r="X39" s="1928"/>
      <c r="Y39" s="1922">
        <v>23499869.280000001</v>
      </c>
      <c r="Z39" s="1650"/>
      <c r="AA39" s="1650"/>
      <c r="AB39" s="1918"/>
      <c r="AC39" s="1929"/>
      <c r="AD39" s="1923">
        <f t="shared" si="0"/>
        <v>23499869</v>
      </c>
      <c r="AE39" s="1918"/>
      <c r="AF39" s="1918"/>
      <c r="AG39" s="1932"/>
      <c r="AH39" s="1918"/>
      <c r="AI39" s="1918"/>
      <c r="AJ39" s="1570">
        <v>24431651</v>
      </c>
      <c r="AK39" s="1650"/>
      <c r="AL39" s="1650"/>
      <c r="AM39" s="1925">
        <f t="shared" si="1"/>
        <v>24431651</v>
      </c>
      <c r="AN39" s="1918"/>
      <c r="AO39" s="1918"/>
      <c r="AP39" s="1918"/>
      <c r="AQ39" s="1918"/>
      <c r="AR39" s="1918"/>
      <c r="AS39" s="1918"/>
      <c r="AT39" s="1918"/>
      <c r="AU39" s="1918"/>
      <c r="AV39" s="1608"/>
      <c r="AW39" s="1918"/>
      <c r="AX39" s="1918"/>
      <c r="AY39" s="1593"/>
      <c r="AZ39" s="1918"/>
    </row>
    <row r="40" spans="1:53" ht="66" customHeight="1" x14ac:dyDescent="0.2">
      <c r="A40" s="1565"/>
      <c r="B40" s="1918"/>
      <c r="C40" s="1822" t="s">
        <v>1284</v>
      </c>
      <c r="D40" s="1565"/>
      <c r="E40" s="1565"/>
      <c r="F40" s="1564"/>
      <c r="G40" s="1898" t="s">
        <v>170</v>
      </c>
      <c r="H40" s="1873"/>
      <c r="I40" s="1564"/>
      <c r="J40" s="1608">
        <v>34813775</v>
      </c>
      <c r="K40" s="1564"/>
      <c r="L40" s="1564"/>
      <c r="M40" s="1613" t="s">
        <v>170</v>
      </c>
      <c r="N40" s="1564"/>
      <c r="O40" s="1564"/>
      <c r="P40" s="1608">
        <v>34728990</v>
      </c>
      <c r="Q40" s="1564"/>
      <c r="R40" s="1564"/>
      <c r="S40" s="1565"/>
      <c r="T40" s="1661"/>
      <c r="U40" s="1933"/>
      <c r="V40" s="1920" t="s">
        <v>1496</v>
      </c>
      <c r="W40" s="1933"/>
      <c r="X40" s="1934"/>
      <c r="Y40" s="1922">
        <v>12503437.880000001</v>
      </c>
      <c r="Z40" s="1564"/>
      <c r="AA40" s="1564"/>
      <c r="AB40" s="1918"/>
      <c r="AC40" s="1876"/>
      <c r="AD40" s="1923">
        <f t="shared" si="0"/>
        <v>12503437</v>
      </c>
      <c r="AE40" s="1918"/>
      <c r="AF40" s="1918"/>
      <c r="AG40" s="1932"/>
      <c r="AH40" s="1918"/>
      <c r="AI40" s="1918"/>
      <c r="AJ40" s="1570">
        <v>22225553</v>
      </c>
      <c r="AK40" s="1564"/>
      <c r="AL40" s="1564"/>
      <c r="AM40" s="1925">
        <f t="shared" si="1"/>
        <v>22225553</v>
      </c>
      <c r="AN40" s="1918"/>
      <c r="AO40" s="1918"/>
      <c r="AP40" s="1918"/>
      <c r="AQ40" s="1918"/>
      <c r="AR40" s="1918"/>
      <c r="AS40" s="1918"/>
      <c r="AT40" s="1918"/>
      <c r="AU40" s="1918"/>
      <c r="AV40" s="1608"/>
      <c r="AW40" s="1918"/>
      <c r="AX40" s="1918"/>
      <c r="AY40" s="1593"/>
      <c r="AZ40" s="1918"/>
    </row>
    <row r="41" spans="1:53" ht="5.25" customHeight="1" x14ac:dyDescent="0.2">
      <c r="A41" s="1935"/>
      <c r="B41" s="1936"/>
      <c r="C41" s="1936"/>
      <c r="D41" s="1936"/>
      <c r="E41" s="1936"/>
      <c r="F41" s="1936"/>
      <c r="G41" s="1936"/>
      <c r="H41" s="1937"/>
      <c r="I41" s="1937"/>
      <c r="J41" s="1936"/>
      <c r="K41" s="1938"/>
      <c r="L41" s="1938"/>
      <c r="M41" s="1937"/>
      <c r="N41" s="1937"/>
      <c r="O41" s="1936"/>
      <c r="P41" s="1936"/>
      <c r="Q41" s="1936"/>
      <c r="R41" s="1937"/>
      <c r="S41" s="1938"/>
      <c r="T41" s="1936"/>
      <c r="U41" s="1939"/>
      <c r="V41" s="1939"/>
      <c r="W41" s="1940"/>
      <c r="X41" s="1939"/>
      <c r="Y41" s="1941"/>
      <c r="Z41" s="1936"/>
      <c r="AA41" s="1936"/>
      <c r="AB41" s="1936"/>
      <c r="AC41" s="1936"/>
      <c r="AD41" s="1936"/>
      <c r="AE41" s="1936"/>
      <c r="AF41" s="1936"/>
      <c r="AG41" s="1942"/>
      <c r="AH41" s="1936"/>
      <c r="AI41" s="1936"/>
      <c r="AJ41" s="1942"/>
      <c r="AK41" s="1936"/>
      <c r="AL41" s="1936"/>
      <c r="AM41" s="1936"/>
      <c r="AN41" s="1936"/>
      <c r="AO41" s="1936"/>
      <c r="AP41" s="1936"/>
      <c r="AQ41" s="1936"/>
      <c r="AR41" s="1936"/>
      <c r="AS41" s="1936"/>
      <c r="AT41" s="1936"/>
      <c r="AU41" s="1936"/>
      <c r="AV41" s="1943"/>
      <c r="AW41" s="1936"/>
      <c r="AX41" s="1936"/>
      <c r="AY41" s="1942"/>
      <c r="AZ41" s="1936"/>
    </row>
    <row r="42" spans="1:53" s="21" customFormat="1" ht="66" customHeight="1" x14ac:dyDescent="0.25">
      <c r="A42" s="1559" t="s">
        <v>1720</v>
      </c>
      <c r="B42" s="1614" t="s">
        <v>296</v>
      </c>
      <c r="C42" s="1559" t="s">
        <v>241</v>
      </c>
      <c r="D42" s="1944" t="s">
        <v>243</v>
      </c>
      <c r="E42" s="1559" t="s">
        <v>244</v>
      </c>
      <c r="F42" s="1562" t="s">
        <v>242</v>
      </c>
      <c r="G42" s="1898" t="s">
        <v>155</v>
      </c>
      <c r="H42" s="1613" t="s">
        <v>297</v>
      </c>
      <c r="I42" s="1612">
        <v>38067</v>
      </c>
      <c r="J42" s="1608">
        <v>365600804</v>
      </c>
      <c r="K42" s="1612">
        <v>41857</v>
      </c>
      <c r="L42" s="1613" t="s">
        <v>345</v>
      </c>
      <c r="M42" s="1613" t="s">
        <v>155</v>
      </c>
      <c r="N42" s="1562">
        <v>39001</v>
      </c>
      <c r="O42" s="1686">
        <v>41857</v>
      </c>
      <c r="P42" s="1608">
        <v>364987267</v>
      </c>
      <c r="Q42" s="1686">
        <v>41873</v>
      </c>
      <c r="R42" s="1612">
        <v>41873</v>
      </c>
      <c r="S42" s="1595" t="s">
        <v>224</v>
      </c>
      <c r="T42" s="1608">
        <v>364987267</v>
      </c>
      <c r="U42" s="1920"/>
      <c r="V42" s="1920"/>
      <c r="W42" s="1945"/>
      <c r="X42" s="1920"/>
      <c r="Y42" s="1922"/>
      <c r="Z42" s="1686">
        <v>42054</v>
      </c>
      <c r="AA42" s="1686">
        <v>42153</v>
      </c>
      <c r="AB42" s="1559" t="s">
        <v>114</v>
      </c>
      <c r="AC42" s="1822" t="s">
        <v>227</v>
      </c>
      <c r="AD42" s="1614"/>
      <c r="AE42" s="1614"/>
      <c r="AF42" s="1614"/>
      <c r="AG42" s="1608">
        <v>186595680</v>
      </c>
      <c r="AH42" s="1612">
        <v>41977</v>
      </c>
      <c r="AI42" s="1613" t="s">
        <v>1053</v>
      </c>
      <c r="AJ42" s="1608">
        <v>123483214.5</v>
      </c>
      <c r="AK42" s="1612">
        <v>42003</v>
      </c>
      <c r="AL42" s="1613" t="s">
        <v>1174</v>
      </c>
      <c r="AM42" s="1614"/>
      <c r="AN42" s="1614"/>
      <c r="AO42" s="1614"/>
      <c r="AP42" s="1614"/>
      <c r="AQ42" s="1614"/>
      <c r="AR42" s="1614"/>
      <c r="AS42" s="1614"/>
      <c r="AT42" s="1614"/>
      <c r="AU42" s="1614"/>
      <c r="AV42" s="1608">
        <v>54878090.509999998</v>
      </c>
      <c r="AW42" s="1686">
        <v>42178</v>
      </c>
      <c r="AX42" s="1898" t="s">
        <v>1627</v>
      </c>
      <c r="AY42" s="1635">
        <v>30282.26</v>
      </c>
      <c r="AZ42" s="1614"/>
    </row>
    <row r="43" spans="1:53" ht="7.5" customHeight="1" x14ac:dyDescent="0.2">
      <c r="A43" s="1946"/>
      <c r="B43" s="1947"/>
      <c r="C43" s="1947"/>
      <c r="D43" s="1947"/>
      <c r="E43" s="1947"/>
      <c r="F43" s="1947"/>
      <c r="G43" s="1947"/>
      <c r="H43" s="1948"/>
      <c r="I43" s="1948"/>
      <c r="J43" s="1947"/>
      <c r="K43" s="1949"/>
      <c r="L43" s="1949"/>
      <c r="M43" s="1948"/>
      <c r="N43" s="1948"/>
      <c r="O43" s="1947"/>
      <c r="P43" s="1947"/>
      <c r="Q43" s="1947"/>
      <c r="R43" s="1948"/>
      <c r="S43" s="1949"/>
      <c r="T43" s="1947"/>
      <c r="U43" s="1950"/>
      <c r="V43" s="1950"/>
      <c r="W43" s="1951"/>
      <c r="X43" s="1950"/>
      <c r="Y43" s="1952"/>
      <c r="Z43" s="1947"/>
      <c r="AA43" s="1947"/>
      <c r="AB43" s="1947"/>
      <c r="AC43" s="1947"/>
      <c r="AD43" s="1947"/>
      <c r="AE43" s="1947"/>
      <c r="AF43" s="1947"/>
      <c r="AG43" s="1953"/>
      <c r="AH43" s="1947"/>
      <c r="AI43" s="1947"/>
      <c r="AJ43" s="1953"/>
      <c r="AK43" s="1947"/>
      <c r="AL43" s="1947"/>
      <c r="AM43" s="1947"/>
      <c r="AN43" s="1947"/>
      <c r="AO43" s="1947"/>
      <c r="AP43" s="1947"/>
      <c r="AQ43" s="1947"/>
      <c r="AR43" s="1947"/>
      <c r="AS43" s="1947"/>
      <c r="AT43" s="1947"/>
      <c r="AU43" s="1947"/>
      <c r="AV43" s="1954"/>
      <c r="AW43" s="1947"/>
      <c r="AX43" s="1947"/>
      <c r="AY43" s="1953"/>
      <c r="AZ43" s="1947"/>
    </row>
    <row r="44" spans="1:53" s="21" customFormat="1" ht="45" x14ac:dyDescent="0.25">
      <c r="A44" s="1554" t="s">
        <v>1721</v>
      </c>
      <c r="B44" s="1553"/>
      <c r="C44" s="1559" t="s">
        <v>1215</v>
      </c>
      <c r="D44" s="1554" t="s">
        <v>153</v>
      </c>
      <c r="E44" s="1554" t="s">
        <v>154</v>
      </c>
      <c r="F44" s="1553">
        <v>9806573</v>
      </c>
      <c r="G44" s="1710" t="s">
        <v>155</v>
      </c>
      <c r="H44" s="1955" t="s">
        <v>156</v>
      </c>
      <c r="I44" s="1956">
        <v>41719</v>
      </c>
      <c r="J44" s="1608">
        <v>25592056</v>
      </c>
      <c r="K44" s="1956">
        <v>41862</v>
      </c>
      <c r="L44" s="1955" t="s">
        <v>252</v>
      </c>
      <c r="M44" s="1711" t="s">
        <v>155</v>
      </c>
      <c r="N44" s="1957">
        <v>39001</v>
      </c>
      <c r="O44" s="1956">
        <v>41862</v>
      </c>
      <c r="P44" s="1608">
        <v>25578271</v>
      </c>
      <c r="Q44" s="1956">
        <v>41870</v>
      </c>
      <c r="R44" s="1637">
        <v>41870</v>
      </c>
      <c r="S44" s="1553">
        <v>6</v>
      </c>
      <c r="T44" s="1648">
        <v>144930168</v>
      </c>
      <c r="U44" s="1919" t="s">
        <v>1503</v>
      </c>
      <c r="V44" s="1920" t="s">
        <v>1504</v>
      </c>
      <c r="W44" s="1919" t="s">
        <v>1505</v>
      </c>
      <c r="X44" s="1921">
        <v>42102</v>
      </c>
      <c r="Y44" s="1922">
        <v>12789135.5</v>
      </c>
      <c r="Z44" s="1637">
        <v>42054</v>
      </c>
      <c r="AA44" s="1637">
        <v>42114</v>
      </c>
      <c r="AB44" s="1559" t="s">
        <v>114</v>
      </c>
      <c r="AC44" s="1554" t="s">
        <v>157</v>
      </c>
      <c r="AD44" s="1899">
        <v>12789135.5</v>
      </c>
      <c r="AE44" s="1637">
        <v>41880</v>
      </c>
      <c r="AF44" s="1764" t="s">
        <v>1205</v>
      </c>
      <c r="AG44" s="1608"/>
      <c r="AH44" s="1614"/>
      <c r="AI44" s="1614"/>
      <c r="AJ44" s="1608"/>
      <c r="AK44" s="1614"/>
      <c r="AL44" s="1614"/>
      <c r="AM44" s="1614"/>
      <c r="AN44" s="1614"/>
      <c r="AO44" s="1614"/>
      <c r="AP44" s="1614"/>
      <c r="AQ44" s="1614"/>
      <c r="AR44" s="1614"/>
      <c r="AS44" s="1614"/>
      <c r="AT44" s="1614"/>
      <c r="AU44" s="1614"/>
      <c r="AV44" s="1608"/>
      <c r="AW44" s="1614"/>
      <c r="AX44" s="1614"/>
      <c r="AY44" s="1635"/>
      <c r="AZ44" s="1614"/>
    </row>
    <row r="45" spans="1:53" s="21" customFormat="1" ht="48" customHeight="1" x14ac:dyDescent="0.25">
      <c r="A45" s="1649"/>
      <c r="B45" s="1650"/>
      <c r="C45" s="1559" t="s">
        <v>1216</v>
      </c>
      <c r="D45" s="1649"/>
      <c r="E45" s="1649"/>
      <c r="F45" s="1650"/>
      <c r="G45" s="1710" t="s">
        <v>159</v>
      </c>
      <c r="H45" s="1958"/>
      <c r="I45" s="1959"/>
      <c r="J45" s="1608">
        <v>14332072</v>
      </c>
      <c r="K45" s="1658"/>
      <c r="L45" s="1658"/>
      <c r="M45" s="1711" t="s">
        <v>159</v>
      </c>
      <c r="N45" s="1960"/>
      <c r="O45" s="1658"/>
      <c r="P45" s="1608">
        <v>14332072</v>
      </c>
      <c r="Q45" s="1658"/>
      <c r="R45" s="1650"/>
      <c r="S45" s="1650"/>
      <c r="T45" s="1658"/>
      <c r="U45" s="1927"/>
      <c r="V45" s="1920" t="s">
        <v>1506</v>
      </c>
      <c r="W45" s="1927"/>
      <c r="X45" s="1928"/>
      <c r="Y45" s="1922">
        <v>7166036</v>
      </c>
      <c r="Z45" s="1650"/>
      <c r="AA45" s="1650"/>
      <c r="AB45" s="1559" t="s">
        <v>114</v>
      </c>
      <c r="AC45" s="1649"/>
      <c r="AD45" s="1899">
        <v>7166036</v>
      </c>
      <c r="AE45" s="1650"/>
      <c r="AF45" s="1650"/>
      <c r="AG45" s="1608"/>
      <c r="AH45" s="1614"/>
      <c r="AI45" s="1614"/>
      <c r="AJ45" s="1608"/>
      <c r="AK45" s="1614"/>
      <c r="AL45" s="1614"/>
      <c r="AM45" s="1614"/>
      <c r="AN45" s="1614"/>
      <c r="AO45" s="1614"/>
      <c r="AP45" s="1614"/>
      <c r="AQ45" s="1614"/>
      <c r="AR45" s="1614"/>
      <c r="AS45" s="1614"/>
      <c r="AT45" s="1614"/>
      <c r="AU45" s="1614"/>
      <c r="AV45" s="1608"/>
      <c r="AW45" s="1614"/>
      <c r="AX45" s="1614"/>
      <c r="AY45" s="1635"/>
      <c r="AZ45" s="1614"/>
    </row>
    <row r="46" spans="1:53" s="21" customFormat="1" ht="45" x14ac:dyDescent="0.25">
      <c r="A46" s="1649"/>
      <c r="B46" s="1650"/>
      <c r="C46" s="1822" t="s">
        <v>1217</v>
      </c>
      <c r="D46" s="1649"/>
      <c r="E46" s="1649"/>
      <c r="F46" s="1650"/>
      <c r="G46" s="1710" t="s">
        <v>168</v>
      </c>
      <c r="H46" s="1958"/>
      <c r="I46" s="1959"/>
      <c r="J46" s="1608">
        <v>4130713</v>
      </c>
      <c r="K46" s="1658"/>
      <c r="L46" s="1658"/>
      <c r="M46" s="1711" t="s">
        <v>168</v>
      </c>
      <c r="N46" s="1960"/>
      <c r="O46" s="1658"/>
      <c r="P46" s="1608">
        <v>4130713</v>
      </c>
      <c r="Q46" s="1658"/>
      <c r="R46" s="1650"/>
      <c r="S46" s="1650"/>
      <c r="T46" s="1658"/>
      <c r="U46" s="1927"/>
      <c r="V46" s="1920" t="s">
        <v>1507</v>
      </c>
      <c r="W46" s="1927"/>
      <c r="X46" s="1928"/>
      <c r="Y46" s="1922">
        <v>2065356.5</v>
      </c>
      <c r="Z46" s="1650"/>
      <c r="AA46" s="1650"/>
      <c r="AB46" s="1559" t="s">
        <v>114</v>
      </c>
      <c r="AC46" s="1649"/>
      <c r="AD46" s="1899">
        <v>2065356.5</v>
      </c>
      <c r="AE46" s="1650"/>
      <c r="AF46" s="1650"/>
      <c r="AG46" s="1608"/>
      <c r="AH46" s="1614"/>
      <c r="AI46" s="1614"/>
      <c r="AJ46" s="1608"/>
      <c r="AK46" s="1614"/>
      <c r="AL46" s="1614"/>
      <c r="AM46" s="1614"/>
      <c r="AN46" s="1614"/>
      <c r="AO46" s="1614"/>
      <c r="AP46" s="1614"/>
      <c r="AQ46" s="1614"/>
      <c r="AR46" s="1614"/>
      <c r="AS46" s="1614"/>
      <c r="AT46" s="1614"/>
      <c r="AU46" s="1614"/>
      <c r="AV46" s="1608"/>
      <c r="AW46" s="1614"/>
      <c r="AX46" s="1614"/>
      <c r="AY46" s="1635"/>
      <c r="AZ46" s="1614"/>
    </row>
    <row r="47" spans="1:53" s="21" customFormat="1" ht="45" x14ac:dyDescent="0.25">
      <c r="A47" s="1649"/>
      <c r="B47" s="1650"/>
      <c r="C47" s="1822" t="s">
        <v>1218</v>
      </c>
      <c r="D47" s="1649"/>
      <c r="E47" s="1649"/>
      <c r="F47" s="1650"/>
      <c r="G47" s="1710" t="s">
        <v>169</v>
      </c>
      <c r="H47" s="1958"/>
      <c r="I47" s="1959"/>
      <c r="J47" s="1608">
        <v>1863612</v>
      </c>
      <c r="K47" s="1658"/>
      <c r="L47" s="1658"/>
      <c r="M47" s="1711" t="s">
        <v>169</v>
      </c>
      <c r="N47" s="1960"/>
      <c r="O47" s="1658"/>
      <c r="P47" s="1608">
        <v>1863612</v>
      </c>
      <c r="Q47" s="1658"/>
      <c r="R47" s="1650"/>
      <c r="S47" s="1650"/>
      <c r="T47" s="1658"/>
      <c r="U47" s="1927"/>
      <c r="V47" s="1920" t="s">
        <v>1508</v>
      </c>
      <c r="W47" s="1927"/>
      <c r="X47" s="1928"/>
      <c r="Y47" s="1922">
        <v>931806</v>
      </c>
      <c r="Z47" s="1650"/>
      <c r="AA47" s="1650"/>
      <c r="AB47" s="1559" t="s">
        <v>114</v>
      </c>
      <c r="AC47" s="1649"/>
      <c r="AD47" s="1899">
        <v>931806</v>
      </c>
      <c r="AE47" s="1650"/>
      <c r="AF47" s="1650"/>
      <c r="AG47" s="1608"/>
      <c r="AH47" s="1614"/>
      <c r="AI47" s="1614"/>
      <c r="AJ47" s="1608"/>
      <c r="AK47" s="1614"/>
      <c r="AL47" s="1614"/>
      <c r="AM47" s="1614"/>
      <c r="AN47" s="1614"/>
      <c r="AO47" s="1614"/>
      <c r="AP47" s="1614"/>
      <c r="AQ47" s="1614"/>
      <c r="AR47" s="1614"/>
      <c r="AS47" s="1614"/>
      <c r="AT47" s="1614"/>
      <c r="AU47" s="1614"/>
      <c r="AV47" s="1608"/>
      <c r="AW47" s="1614"/>
      <c r="AX47" s="1614"/>
      <c r="AY47" s="1635"/>
      <c r="AZ47" s="1614"/>
    </row>
    <row r="48" spans="1:53" s="21" customFormat="1" ht="49.5" customHeight="1" x14ac:dyDescent="0.25">
      <c r="A48" s="1649"/>
      <c r="B48" s="1650"/>
      <c r="C48" s="1822" t="s">
        <v>1219</v>
      </c>
      <c r="D48" s="1649"/>
      <c r="E48" s="1649"/>
      <c r="F48" s="1650"/>
      <c r="G48" s="1710" t="s">
        <v>170</v>
      </c>
      <c r="H48" s="1958"/>
      <c r="I48" s="1959"/>
      <c r="J48" s="1608">
        <v>2436964</v>
      </c>
      <c r="K48" s="1658"/>
      <c r="L48" s="1658"/>
      <c r="M48" s="1711" t="s">
        <v>170</v>
      </c>
      <c r="N48" s="1960"/>
      <c r="O48" s="1658"/>
      <c r="P48" s="1608">
        <v>2436964</v>
      </c>
      <c r="Q48" s="1658"/>
      <c r="R48" s="1650"/>
      <c r="S48" s="1650"/>
      <c r="T48" s="1658"/>
      <c r="U48" s="1927"/>
      <c r="V48" s="1920" t="s">
        <v>1496</v>
      </c>
      <c r="W48" s="1927"/>
      <c r="X48" s="1928"/>
      <c r="Y48" s="1922">
        <v>1218482</v>
      </c>
      <c r="Z48" s="1650"/>
      <c r="AA48" s="1650"/>
      <c r="AB48" s="1559" t="s">
        <v>114</v>
      </c>
      <c r="AC48" s="1649"/>
      <c r="AD48" s="1899">
        <v>1218482</v>
      </c>
      <c r="AE48" s="1650"/>
      <c r="AF48" s="1650"/>
      <c r="AG48" s="1608"/>
      <c r="AH48" s="1614"/>
      <c r="AI48" s="1614"/>
      <c r="AJ48" s="1608"/>
      <c r="AK48" s="1614"/>
      <c r="AL48" s="1614"/>
      <c r="AM48" s="1614"/>
      <c r="AN48" s="1614"/>
      <c r="AO48" s="1614"/>
      <c r="AP48" s="1614"/>
      <c r="AQ48" s="1614"/>
      <c r="AR48" s="1614"/>
      <c r="AS48" s="1614"/>
      <c r="AT48" s="1614"/>
      <c r="AU48" s="1614"/>
      <c r="AV48" s="1608"/>
      <c r="AW48" s="1614"/>
      <c r="AX48" s="1614"/>
      <c r="AY48" s="1635"/>
      <c r="AZ48" s="1614"/>
    </row>
    <row r="49" spans="1:53" s="21" customFormat="1" ht="45" x14ac:dyDescent="0.25">
      <c r="A49" s="1649"/>
      <c r="B49" s="1650"/>
      <c r="C49" s="1822" t="s">
        <v>1220</v>
      </c>
      <c r="D49" s="1649"/>
      <c r="E49" s="1649"/>
      <c r="F49" s="1650"/>
      <c r="G49" s="1710" t="s">
        <v>171</v>
      </c>
      <c r="H49" s="1958"/>
      <c r="I49" s="1959"/>
      <c r="J49" s="1608">
        <v>4885423</v>
      </c>
      <c r="K49" s="1658"/>
      <c r="L49" s="1658"/>
      <c r="M49" s="1711" t="s">
        <v>171</v>
      </c>
      <c r="N49" s="1960"/>
      <c r="O49" s="1658"/>
      <c r="P49" s="1608">
        <v>4885423</v>
      </c>
      <c r="Q49" s="1658"/>
      <c r="R49" s="1650"/>
      <c r="S49" s="1650"/>
      <c r="T49" s="1658"/>
      <c r="U49" s="1927"/>
      <c r="V49" s="1920" t="s">
        <v>1494</v>
      </c>
      <c r="W49" s="1927"/>
      <c r="X49" s="1928"/>
      <c r="Y49" s="1922">
        <v>2442711.5</v>
      </c>
      <c r="Z49" s="1650"/>
      <c r="AA49" s="1650"/>
      <c r="AB49" s="1559" t="s">
        <v>114</v>
      </c>
      <c r="AC49" s="1649"/>
      <c r="AD49" s="1899">
        <v>2442711.5</v>
      </c>
      <c r="AE49" s="1650"/>
      <c r="AF49" s="1650"/>
      <c r="AG49" s="1608"/>
      <c r="AH49" s="1614"/>
      <c r="AI49" s="1614"/>
      <c r="AJ49" s="1608"/>
      <c r="AK49" s="1614"/>
      <c r="AL49" s="1614"/>
      <c r="AM49" s="1614"/>
      <c r="AN49" s="1614"/>
      <c r="AO49" s="1614"/>
      <c r="AP49" s="1614"/>
      <c r="AQ49" s="1614"/>
      <c r="AR49" s="1614"/>
      <c r="AS49" s="1614"/>
      <c r="AT49" s="1614"/>
      <c r="AU49" s="1614"/>
      <c r="AV49" s="1608"/>
      <c r="AW49" s="1614"/>
      <c r="AX49" s="1614"/>
      <c r="AY49" s="1635"/>
      <c r="AZ49" s="1614"/>
    </row>
    <row r="50" spans="1:53" s="21" customFormat="1" ht="56.25" x14ac:dyDescent="0.25">
      <c r="A50" s="1649"/>
      <c r="B50" s="1650"/>
      <c r="C50" s="1559" t="s">
        <v>1221</v>
      </c>
      <c r="D50" s="1649"/>
      <c r="E50" s="1649"/>
      <c r="F50" s="1650"/>
      <c r="G50" s="1710" t="s">
        <v>172</v>
      </c>
      <c r="H50" s="1958"/>
      <c r="I50" s="1959"/>
      <c r="J50" s="1608">
        <v>23304923</v>
      </c>
      <c r="K50" s="1658"/>
      <c r="L50" s="1658"/>
      <c r="M50" s="1711" t="s">
        <v>172</v>
      </c>
      <c r="N50" s="1960"/>
      <c r="O50" s="1658"/>
      <c r="P50" s="1608">
        <v>23304923</v>
      </c>
      <c r="Q50" s="1658"/>
      <c r="R50" s="1650"/>
      <c r="S50" s="1650"/>
      <c r="T50" s="1658"/>
      <c r="U50" s="1927"/>
      <c r="V50" s="1920" t="s">
        <v>1509</v>
      </c>
      <c r="W50" s="1927"/>
      <c r="X50" s="1928"/>
      <c r="Y50" s="1922">
        <v>11652461.5</v>
      </c>
      <c r="Z50" s="1650"/>
      <c r="AA50" s="1650"/>
      <c r="AB50" s="1559" t="s">
        <v>114</v>
      </c>
      <c r="AC50" s="1649"/>
      <c r="AD50" s="1899">
        <v>11652461.5</v>
      </c>
      <c r="AE50" s="1650"/>
      <c r="AF50" s="1650"/>
      <c r="AG50" s="1608"/>
      <c r="AH50" s="1614"/>
      <c r="AI50" s="1614"/>
      <c r="AJ50" s="1608"/>
      <c r="AK50" s="1614"/>
      <c r="AL50" s="1614"/>
      <c r="AM50" s="1614"/>
      <c r="AN50" s="1614"/>
      <c r="AO50" s="1614"/>
      <c r="AP50" s="1614"/>
      <c r="AQ50" s="1614"/>
      <c r="AR50" s="1614"/>
      <c r="AS50" s="1614"/>
      <c r="AT50" s="1614"/>
      <c r="AU50" s="1614"/>
      <c r="AV50" s="1608"/>
      <c r="AW50" s="1614"/>
      <c r="AX50" s="1614"/>
      <c r="AY50" s="1635"/>
      <c r="AZ50" s="1614"/>
    </row>
    <row r="51" spans="1:53" s="21" customFormat="1" ht="66.75" customHeight="1" x14ac:dyDescent="0.25">
      <c r="A51" s="1649"/>
      <c r="B51" s="1650"/>
      <c r="C51" s="1559" t="s">
        <v>165</v>
      </c>
      <c r="D51" s="1649"/>
      <c r="E51" s="1649"/>
      <c r="F51" s="1650"/>
      <c r="G51" s="1710" t="s">
        <v>173</v>
      </c>
      <c r="H51" s="1958"/>
      <c r="I51" s="1959"/>
      <c r="J51" s="1608">
        <v>55715115</v>
      </c>
      <c r="K51" s="1658"/>
      <c r="L51" s="1658"/>
      <c r="M51" s="1711" t="s">
        <v>173</v>
      </c>
      <c r="N51" s="1960"/>
      <c r="O51" s="1658"/>
      <c r="P51" s="1608">
        <v>55715115</v>
      </c>
      <c r="Q51" s="1658"/>
      <c r="R51" s="1650"/>
      <c r="S51" s="1650"/>
      <c r="T51" s="1658"/>
      <c r="U51" s="1927"/>
      <c r="V51" s="1920" t="s">
        <v>1510</v>
      </c>
      <c r="W51" s="1927"/>
      <c r="X51" s="1928"/>
      <c r="Y51" s="1922">
        <v>27857557.5</v>
      </c>
      <c r="Z51" s="1650"/>
      <c r="AA51" s="1650"/>
      <c r="AB51" s="1559" t="s">
        <v>114</v>
      </c>
      <c r="AC51" s="1649"/>
      <c r="AD51" s="1899">
        <v>27857557.5</v>
      </c>
      <c r="AE51" s="1650"/>
      <c r="AF51" s="1650"/>
      <c r="AG51" s="1608"/>
      <c r="AH51" s="1614"/>
      <c r="AI51" s="1614"/>
      <c r="AJ51" s="1608"/>
      <c r="AK51" s="1614"/>
      <c r="AL51" s="1614"/>
      <c r="AM51" s="1614"/>
      <c r="AN51" s="1614"/>
      <c r="AO51" s="1614"/>
      <c r="AP51" s="1614"/>
      <c r="AQ51" s="1614"/>
      <c r="AR51" s="1614"/>
      <c r="AS51" s="1614"/>
      <c r="AT51" s="1614"/>
      <c r="AU51" s="1614"/>
      <c r="AV51" s="1608"/>
      <c r="AW51" s="1614"/>
      <c r="AX51" s="1614"/>
      <c r="AY51" s="1635"/>
      <c r="AZ51" s="1614"/>
    </row>
    <row r="52" spans="1:53" s="21" customFormat="1" ht="72.75" customHeight="1" x14ac:dyDescent="0.25">
      <c r="A52" s="1649"/>
      <c r="B52" s="1650"/>
      <c r="C52" s="1822" t="s">
        <v>1222</v>
      </c>
      <c r="D52" s="1649"/>
      <c r="E52" s="1649"/>
      <c r="F52" s="1650"/>
      <c r="G52" s="1710" t="s">
        <v>174</v>
      </c>
      <c r="H52" s="1958"/>
      <c r="I52" s="1959"/>
      <c r="J52" s="1608">
        <v>2882352</v>
      </c>
      <c r="K52" s="1658"/>
      <c r="L52" s="1658"/>
      <c r="M52" s="1711" t="s">
        <v>174</v>
      </c>
      <c r="N52" s="1960"/>
      <c r="O52" s="1658"/>
      <c r="P52" s="1608">
        <v>2882352</v>
      </c>
      <c r="Q52" s="1658"/>
      <c r="R52" s="1650"/>
      <c r="S52" s="1650"/>
      <c r="T52" s="1658"/>
      <c r="U52" s="1927"/>
      <c r="V52" s="1920" t="s">
        <v>1495</v>
      </c>
      <c r="W52" s="1927"/>
      <c r="X52" s="1928"/>
      <c r="Y52" s="1922">
        <v>1441176</v>
      </c>
      <c r="Z52" s="1650"/>
      <c r="AA52" s="1650"/>
      <c r="AB52" s="1559" t="s">
        <v>114</v>
      </c>
      <c r="AC52" s="1649"/>
      <c r="AD52" s="1899">
        <v>1441176</v>
      </c>
      <c r="AE52" s="1650"/>
      <c r="AF52" s="1650"/>
      <c r="AG52" s="1608"/>
      <c r="AH52" s="1614"/>
      <c r="AI52" s="1614"/>
      <c r="AJ52" s="1608"/>
      <c r="AK52" s="1614"/>
      <c r="AL52" s="1614"/>
      <c r="AM52" s="1614"/>
      <c r="AN52" s="1614"/>
      <c r="AO52" s="1614"/>
      <c r="AP52" s="1614"/>
      <c r="AQ52" s="1614"/>
      <c r="AR52" s="1614"/>
      <c r="AS52" s="1614"/>
      <c r="AT52" s="1614"/>
      <c r="AU52" s="1614"/>
      <c r="AV52" s="1608"/>
      <c r="AW52" s="1614"/>
      <c r="AX52" s="1614"/>
      <c r="AY52" s="1635"/>
      <c r="AZ52" s="1614"/>
    </row>
    <row r="53" spans="1:53" ht="66" customHeight="1" x14ac:dyDescent="0.2">
      <c r="A53" s="1565"/>
      <c r="B53" s="1564"/>
      <c r="C53" s="1559" t="s">
        <v>1223</v>
      </c>
      <c r="D53" s="1565"/>
      <c r="E53" s="1565"/>
      <c r="F53" s="1564"/>
      <c r="G53" s="1898" t="s">
        <v>111</v>
      </c>
      <c r="H53" s="1765"/>
      <c r="I53" s="1769"/>
      <c r="J53" s="1608">
        <v>9800723</v>
      </c>
      <c r="K53" s="1661"/>
      <c r="L53" s="1661"/>
      <c r="M53" s="1613" t="s">
        <v>111</v>
      </c>
      <c r="N53" s="1961"/>
      <c r="O53" s="1661"/>
      <c r="P53" s="1608">
        <v>9800723</v>
      </c>
      <c r="Q53" s="1661"/>
      <c r="R53" s="1564"/>
      <c r="S53" s="1564"/>
      <c r="T53" s="1661"/>
      <c r="U53" s="1933"/>
      <c r="V53" s="1920" t="s">
        <v>1511</v>
      </c>
      <c r="W53" s="1933"/>
      <c r="X53" s="1934"/>
      <c r="Y53" s="1922">
        <v>4900361.5</v>
      </c>
      <c r="Z53" s="1564"/>
      <c r="AA53" s="1564"/>
      <c r="AB53" s="1559" t="s">
        <v>114</v>
      </c>
      <c r="AC53" s="1565"/>
      <c r="AD53" s="1899">
        <v>4900361.5</v>
      </c>
      <c r="AE53" s="1564"/>
      <c r="AF53" s="1564"/>
      <c r="AG53" s="1932"/>
      <c r="AH53" s="1918"/>
      <c r="AI53" s="1918"/>
      <c r="AJ53" s="1932"/>
      <c r="AK53" s="1918"/>
      <c r="AL53" s="1918"/>
      <c r="AM53" s="1918"/>
      <c r="AN53" s="1918"/>
      <c r="AO53" s="1918"/>
      <c r="AP53" s="1918"/>
      <c r="AQ53" s="1918"/>
      <c r="AR53" s="1918"/>
      <c r="AS53" s="1918"/>
      <c r="AT53" s="1918"/>
      <c r="AU53" s="1918"/>
      <c r="AV53" s="1608"/>
      <c r="AW53" s="1918"/>
      <c r="AX53" s="1918"/>
      <c r="AY53" s="1593"/>
      <c r="AZ53" s="1918"/>
    </row>
    <row r="54" spans="1:53" ht="4.5" customHeight="1" x14ac:dyDescent="0.2">
      <c r="A54" s="1962"/>
      <c r="B54" s="1963"/>
      <c r="C54" s="1962"/>
      <c r="D54" s="1963"/>
      <c r="E54" s="1963"/>
      <c r="F54" s="1964"/>
      <c r="G54" s="1964"/>
      <c r="H54" s="1965"/>
      <c r="I54" s="1966"/>
      <c r="J54" s="1967"/>
      <c r="K54" s="1966"/>
      <c r="L54" s="1968"/>
      <c r="M54" s="1969"/>
      <c r="N54" s="1969"/>
      <c r="O54" s="1966"/>
      <c r="P54" s="1970"/>
      <c r="Q54" s="1966"/>
      <c r="R54" s="1966"/>
      <c r="S54" s="1964"/>
      <c r="T54" s="1967"/>
      <c r="U54" s="1971"/>
      <c r="V54" s="1971"/>
      <c r="W54" s="1971"/>
      <c r="X54" s="1971"/>
      <c r="Y54" s="1972"/>
      <c r="Z54" s="1973"/>
      <c r="AA54" s="1973"/>
      <c r="AB54" s="1974"/>
      <c r="AC54" s="1962"/>
      <c r="AD54" s="1975"/>
      <c r="AE54" s="1964"/>
      <c r="AF54" s="1964"/>
      <c r="AG54" s="1976"/>
      <c r="AH54" s="1963"/>
      <c r="AI54" s="1963"/>
      <c r="AJ54" s="1977"/>
      <c r="AK54" s="1963"/>
      <c r="AL54" s="1963"/>
      <c r="AM54" s="1963"/>
      <c r="AN54" s="1963"/>
      <c r="AO54" s="1963"/>
      <c r="AP54" s="1963"/>
      <c r="AQ54" s="1963"/>
      <c r="AR54" s="1963"/>
      <c r="AS54" s="1963"/>
      <c r="AT54" s="1963"/>
      <c r="AU54" s="1963"/>
      <c r="AV54" s="1977"/>
      <c r="AW54" s="1966"/>
      <c r="AX54" s="1978"/>
      <c r="AY54" s="1975"/>
      <c r="AZ54" s="1979"/>
      <c r="BA54" s="21"/>
    </row>
    <row r="55" spans="1:53" ht="120.75" customHeight="1" x14ac:dyDescent="0.2">
      <c r="A55" s="1559" t="s">
        <v>1722</v>
      </c>
      <c r="B55" s="1595" t="s">
        <v>136</v>
      </c>
      <c r="C55" s="1559" t="s">
        <v>137</v>
      </c>
      <c r="D55" s="1595" t="s">
        <v>1723</v>
      </c>
      <c r="E55" s="1595" t="s">
        <v>138</v>
      </c>
      <c r="F55" s="1562" t="s">
        <v>102</v>
      </c>
      <c r="G55" s="1613" t="s">
        <v>62</v>
      </c>
      <c r="H55" s="1613" t="s">
        <v>139</v>
      </c>
      <c r="I55" s="1612">
        <v>41739</v>
      </c>
      <c r="J55" s="1818">
        <v>57427185</v>
      </c>
      <c r="K55" s="1612">
        <v>41862</v>
      </c>
      <c r="L55" s="1601" t="s">
        <v>261</v>
      </c>
      <c r="M55" s="1601" t="s">
        <v>62</v>
      </c>
      <c r="N55" s="1601">
        <v>10003</v>
      </c>
      <c r="O55" s="1612">
        <v>41862</v>
      </c>
      <c r="P55" s="1603">
        <v>57384007</v>
      </c>
      <c r="Q55" s="1612">
        <v>41870</v>
      </c>
      <c r="R55" s="1612">
        <v>41870</v>
      </c>
      <c r="S55" s="1562">
        <v>3</v>
      </c>
      <c r="T55" s="1818">
        <v>57384007</v>
      </c>
      <c r="U55" s="1980"/>
      <c r="V55" s="1980"/>
      <c r="W55" s="1980"/>
      <c r="X55" s="1980"/>
      <c r="Y55" s="1981"/>
      <c r="Z55" s="1686">
        <v>41929</v>
      </c>
      <c r="AA55" s="1686">
        <v>41942</v>
      </c>
      <c r="AB55" s="1559" t="s">
        <v>140</v>
      </c>
      <c r="AC55" s="1559" t="s">
        <v>141</v>
      </c>
      <c r="AD55" s="1608"/>
      <c r="AE55" s="1562"/>
      <c r="AF55" s="1562"/>
      <c r="AG55" s="1570">
        <v>47096361.18</v>
      </c>
      <c r="AH55" s="1823">
        <v>41897</v>
      </c>
      <c r="AI55" s="1601" t="s">
        <v>535</v>
      </c>
      <c r="AJ55" s="1824"/>
      <c r="AK55" s="1595"/>
      <c r="AL55" s="1595"/>
      <c r="AM55" s="1595"/>
      <c r="AN55" s="1595"/>
      <c r="AO55" s="1595"/>
      <c r="AP55" s="1595"/>
      <c r="AQ55" s="1595"/>
      <c r="AR55" s="1595"/>
      <c r="AS55" s="1595"/>
      <c r="AT55" s="1595"/>
      <c r="AU55" s="1595"/>
      <c r="AV55" s="1824">
        <v>10287538</v>
      </c>
      <c r="AW55" s="1612">
        <v>41950</v>
      </c>
      <c r="AX55" s="1687" t="s">
        <v>588</v>
      </c>
      <c r="AY55" s="1608">
        <v>107.91</v>
      </c>
      <c r="AZ55" s="1558"/>
      <c r="BA55" s="21"/>
    </row>
    <row r="56" spans="1:53" ht="6" customHeight="1" x14ac:dyDescent="0.2">
      <c r="A56" s="1982"/>
      <c r="B56" s="1983"/>
      <c r="C56" s="1984"/>
      <c r="D56" s="1983"/>
      <c r="E56" s="1983"/>
      <c r="F56" s="1985"/>
      <c r="G56" s="1985"/>
      <c r="H56" s="1986"/>
      <c r="I56" s="1987"/>
      <c r="J56" s="1988"/>
      <c r="K56" s="1987"/>
      <c r="L56" s="1989"/>
      <c r="M56" s="1989"/>
      <c r="N56" s="1989"/>
      <c r="O56" s="1987"/>
      <c r="P56" s="1990"/>
      <c r="Q56" s="1987"/>
      <c r="R56" s="1987"/>
      <c r="S56" s="1985"/>
      <c r="T56" s="1988"/>
      <c r="U56" s="1991"/>
      <c r="V56" s="1991"/>
      <c r="W56" s="1991"/>
      <c r="X56" s="1991"/>
      <c r="Y56" s="1992"/>
      <c r="Z56" s="1993"/>
      <c r="AA56" s="1994"/>
      <c r="AB56" s="1995"/>
      <c r="AC56" s="1982"/>
      <c r="AD56" s="1996"/>
      <c r="AE56" s="1985"/>
      <c r="AF56" s="1985"/>
      <c r="AG56" s="1997"/>
      <c r="AH56" s="1983"/>
      <c r="AI56" s="1983"/>
      <c r="AJ56" s="1998"/>
      <c r="AK56" s="1983"/>
      <c r="AL56" s="1983"/>
      <c r="AM56" s="1983"/>
      <c r="AN56" s="1983"/>
      <c r="AO56" s="1983"/>
      <c r="AP56" s="1983"/>
      <c r="AQ56" s="1983"/>
      <c r="AR56" s="1983"/>
      <c r="AS56" s="1983"/>
      <c r="AT56" s="1983"/>
      <c r="AU56" s="1983"/>
      <c r="AV56" s="1998"/>
      <c r="AW56" s="1999"/>
      <c r="AX56" s="2000"/>
      <c r="AY56" s="1996"/>
      <c r="AZ56" s="2001"/>
      <c r="BA56" s="21"/>
    </row>
    <row r="57" spans="1:53" ht="57" customHeight="1" x14ac:dyDescent="0.2">
      <c r="A57" s="1559" t="s">
        <v>1724</v>
      </c>
      <c r="B57" s="1596" t="s">
        <v>190</v>
      </c>
      <c r="C57" s="1565" t="s">
        <v>191</v>
      </c>
      <c r="D57" s="1596" t="s">
        <v>1725</v>
      </c>
      <c r="E57" s="1596" t="s">
        <v>193</v>
      </c>
      <c r="F57" s="1597" t="s">
        <v>73</v>
      </c>
      <c r="G57" s="1598" t="s">
        <v>62</v>
      </c>
      <c r="H57" s="1598">
        <v>10003</v>
      </c>
      <c r="I57" s="1599">
        <v>41789</v>
      </c>
      <c r="J57" s="1600">
        <v>16395396</v>
      </c>
      <c r="K57" s="1599">
        <v>41863</v>
      </c>
      <c r="L57" s="1602" t="s">
        <v>260</v>
      </c>
      <c r="M57" s="1602" t="s">
        <v>62</v>
      </c>
      <c r="N57" s="1602">
        <v>10003</v>
      </c>
      <c r="O57" s="1599">
        <v>41863</v>
      </c>
      <c r="P57" s="1603">
        <v>16301554</v>
      </c>
      <c r="Q57" s="1599">
        <v>41870</v>
      </c>
      <c r="R57" s="1599">
        <v>41870</v>
      </c>
      <c r="S57" s="1597">
        <v>1</v>
      </c>
      <c r="T57" s="1600">
        <v>16301554</v>
      </c>
      <c r="U57" s="1684"/>
      <c r="V57" s="1684"/>
      <c r="W57" s="1684"/>
      <c r="X57" s="1684"/>
      <c r="Y57" s="1685"/>
      <c r="Z57" s="1651">
        <v>41901</v>
      </c>
      <c r="AA57" s="1686">
        <v>41941</v>
      </c>
      <c r="AB57" s="1559" t="s">
        <v>194</v>
      </c>
      <c r="AC57" s="1559" t="s">
        <v>30</v>
      </c>
      <c r="AD57" s="1608">
        <v>8150777</v>
      </c>
      <c r="AE57" s="1599">
        <v>41876</v>
      </c>
      <c r="AF57" s="1598" t="s">
        <v>532</v>
      </c>
      <c r="AG57" s="1609"/>
      <c r="AH57" s="1596"/>
      <c r="AI57" s="1596"/>
      <c r="AJ57" s="1611"/>
      <c r="AK57" s="1596"/>
      <c r="AL57" s="1596"/>
      <c r="AM57" s="1596"/>
      <c r="AN57" s="1596"/>
      <c r="AO57" s="1596"/>
      <c r="AP57" s="1596"/>
      <c r="AQ57" s="1596"/>
      <c r="AR57" s="1596"/>
      <c r="AS57" s="1596"/>
      <c r="AT57" s="1596"/>
      <c r="AU57" s="1596"/>
      <c r="AV57" s="1611">
        <v>8150777</v>
      </c>
      <c r="AW57" s="1612">
        <v>41949</v>
      </c>
      <c r="AX57" s="1687" t="s">
        <v>596</v>
      </c>
      <c r="AY57" s="1608"/>
      <c r="AZ57" s="1558"/>
      <c r="BA57" s="21"/>
    </row>
    <row r="58" spans="1:53" ht="5.25" customHeight="1" x14ac:dyDescent="0.2">
      <c r="A58" s="2002"/>
      <c r="B58" s="2003"/>
      <c r="C58" s="2004"/>
      <c r="D58" s="2003"/>
      <c r="E58" s="2003"/>
      <c r="F58" s="2005"/>
      <c r="G58" s="2005"/>
      <c r="H58" s="2006"/>
      <c r="I58" s="2007"/>
      <c r="J58" s="2008"/>
      <c r="K58" s="2007"/>
      <c r="L58" s="2009"/>
      <c r="M58" s="2009"/>
      <c r="N58" s="2009"/>
      <c r="O58" s="2007"/>
      <c r="P58" s="2010"/>
      <c r="Q58" s="2007"/>
      <c r="R58" s="2007"/>
      <c r="S58" s="2005"/>
      <c r="T58" s="2008"/>
      <c r="U58" s="2011"/>
      <c r="V58" s="2011"/>
      <c r="W58" s="2011"/>
      <c r="X58" s="2011"/>
      <c r="Y58" s="2012"/>
      <c r="Z58" s="2013"/>
      <c r="AA58" s="2014"/>
      <c r="AB58" s="2015"/>
      <c r="AC58" s="2002"/>
      <c r="AD58" s="2016"/>
      <c r="AE58" s="2005"/>
      <c r="AF58" s="2005"/>
      <c r="AG58" s="2017"/>
      <c r="AH58" s="2003"/>
      <c r="AI58" s="2003"/>
      <c r="AJ58" s="2018"/>
      <c r="AK58" s="2003"/>
      <c r="AL58" s="2003"/>
      <c r="AM58" s="2003"/>
      <c r="AN58" s="2003"/>
      <c r="AO58" s="2003"/>
      <c r="AP58" s="2003"/>
      <c r="AQ58" s="2003"/>
      <c r="AR58" s="2003"/>
      <c r="AS58" s="2003"/>
      <c r="AT58" s="2003"/>
      <c r="AU58" s="2003"/>
      <c r="AV58" s="2018"/>
      <c r="AW58" s="2019"/>
      <c r="AX58" s="2020"/>
      <c r="AY58" s="2016"/>
      <c r="AZ58" s="2021"/>
      <c r="BA58" s="21"/>
    </row>
    <row r="59" spans="1:53" ht="59.25" customHeight="1" x14ac:dyDescent="0.2">
      <c r="A59" s="1559" t="s">
        <v>1726</v>
      </c>
      <c r="B59" s="1596" t="s">
        <v>195</v>
      </c>
      <c r="C59" s="1565" t="s">
        <v>196</v>
      </c>
      <c r="D59" s="1596" t="s">
        <v>1727</v>
      </c>
      <c r="E59" s="1596" t="s">
        <v>198</v>
      </c>
      <c r="F59" s="1597" t="s">
        <v>199</v>
      </c>
      <c r="G59" s="1598" t="s">
        <v>62</v>
      </c>
      <c r="H59" s="1598">
        <v>10003</v>
      </c>
      <c r="I59" s="2022" t="s">
        <v>200</v>
      </c>
      <c r="J59" s="1600">
        <v>17200000</v>
      </c>
      <c r="K59" s="1599">
        <v>41863</v>
      </c>
      <c r="L59" s="1602" t="s">
        <v>272</v>
      </c>
      <c r="M59" s="1602" t="s">
        <v>62</v>
      </c>
      <c r="N59" s="1602">
        <v>10003</v>
      </c>
      <c r="O59" s="1599">
        <v>41863</v>
      </c>
      <c r="P59" s="1603">
        <v>17117841</v>
      </c>
      <c r="Q59" s="1599">
        <v>41870</v>
      </c>
      <c r="R59" s="1599">
        <v>41870</v>
      </c>
      <c r="S59" s="1597">
        <v>1</v>
      </c>
      <c r="T59" s="1600">
        <v>17117841</v>
      </c>
      <c r="U59" s="1684"/>
      <c r="V59" s="1684"/>
      <c r="W59" s="1684"/>
      <c r="X59" s="1684"/>
      <c r="Y59" s="1685"/>
      <c r="Z59" s="1651">
        <v>41901</v>
      </c>
      <c r="AA59" s="1686">
        <v>41926</v>
      </c>
      <c r="AB59" s="1559" t="s">
        <v>194</v>
      </c>
      <c r="AC59" s="1559" t="s">
        <v>30</v>
      </c>
      <c r="AD59" s="1608"/>
      <c r="AE59" s="1597"/>
      <c r="AF59" s="1597"/>
      <c r="AG59" s="1609"/>
      <c r="AH59" s="1596"/>
      <c r="AI59" s="1596"/>
      <c r="AJ59" s="1611"/>
      <c r="AK59" s="1596"/>
      <c r="AL59" s="1596"/>
      <c r="AM59" s="1596"/>
      <c r="AN59" s="1596"/>
      <c r="AO59" s="1596"/>
      <c r="AP59" s="1596"/>
      <c r="AQ59" s="1596"/>
      <c r="AR59" s="1596"/>
      <c r="AS59" s="1596"/>
      <c r="AT59" s="1596"/>
      <c r="AU59" s="1596"/>
      <c r="AV59" s="1611">
        <v>17117841</v>
      </c>
      <c r="AW59" s="1612">
        <v>41929</v>
      </c>
      <c r="AX59" s="1687" t="s">
        <v>597</v>
      </c>
      <c r="AY59" s="1608"/>
      <c r="AZ59" s="1558"/>
      <c r="BA59" s="21"/>
    </row>
    <row r="60" spans="1:53" ht="3.75" customHeight="1" x14ac:dyDescent="0.2">
      <c r="A60" s="2023"/>
      <c r="B60" s="2024"/>
      <c r="C60" s="2025"/>
      <c r="D60" s="2024"/>
      <c r="E60" s="2024"/>
      <c r="F60" s="2026"/>
      <c r="G60" s="2026"/>
      <c r="H60" s="2027"/>
      <c r="I60" s="2028"/>
      <c r="J60" s="2029"/>
      <c r="K60" s="2028"/>
      <c r="L60" s="2030"/>
      <c r="M60" s="2030"/>
      <c r="N60" s="2030"/>
      <c r="O60" s="2028"/>
      <c r="P60" s="2031"/>
      <c r="Q60" s="2028"/>
      <c r="R60" s="2028"/>
      <c r="S60" s="2026"/>
      <c r="T60" s="2029"/>
      <c r="U60" s="2032"/>
      <c r="V60" s="2032"/>
      <c r="W60" s="2032"/>
      <c r="X60" s="2032"/>
      <c r="Y60" s="2033"/>
      <c r="Z60" s="2034"/>
      <c r="AA60" s="2035"/>
      <c r="AB60" s="2036"/>
      <c r="AC60" s="2023"/>
      <c r="AD60" s="2037"/>
      <c r="AE60" s="2026"/>
      <c r="AF60" s="2026"/>
      <c r="AG60" s="2038"/>
      <c r="AH60" s="2024"/>
      <c r="AI60" s="2024"/>
      <c r="AJ60" s="2039"/>
      <c r="AK60" s="2024"/>
      <c r="AL60" s="2024"/>
      <c r="AM60" s="2024"/>
      <c r="AN60" s="2024"/>
      <c r="AO60" s="2024"/>
      <c r="AP60" s="2024"/>
      <c r="AQ60" s="2024"/>
      <c r="AR60" s="2024"/>
      <c r="AS60" s="2024"/>
      <c r="AT60" s="2024"/>
      <c r="AU60" s="2024"/>
      <c r="AV60" s="2039"/>
      <c r="AW60" s="2040"/>
      <c r="AX60" s="2041"/>
      <c r="AY60" s="2037"/>
      <c r="AZ60" s="2042"/>
      <c r="BA60" s="21"/>
    </row>
    <row r="61" spans="1:53" ht="88.5" customHeight="1" x14ac:dyDescent="0.2">
      <c r="A61" s="1559" t="s">
        <v>1728</v>
      </c>
      <c r="B61" s="1596" t="s">
        <v>201</v>
      </c>
      <c r="C61" s="1565" t="s">
        <v>202</v>
      </c>
      <c r="D61" s="1596" t="s">
        <v>1729</v>
      </c>
      <c r="E61" s="1596" t="s">
        <v>204</v>
      </c>
      <c r="F61" s="1597" t="s">
        <v>205</v>
      </c>
      <c r="G61" s="1598" t="s">
        <v>62</v>
      </c>
      <c r="H61" s="1598">
        <v>10003</v>
      </c>
      <c r="I61" s="2022" t="s">
        <v>206</v>
      </c>
      <c r="J61" s="1600">
        <v>17200000</v>
      </c>
      <c r="K61" s="1599">
        <v>41863</v>
      </c>
      <c r="L61" s="1602" t="s">
        <v>300</v>
      </c>
      <c r="M61" s="1602" t="s">
        <v>62</v>
      </c>
      <c r="N61" s="1602">
        <v>10003</v>
      </c>
      <c r="O61" s="1599">
        <v>41863</v>
      </c>
      <c r="P61" s="1603">
        <v>17170340</v>
      </c>
      <c r="Q61" s="1599">
        <v>41866</v>
      </c>
      <c r="R61" s="1599">
        <v>41866</v>
      </c>
      <c r="S61" s="1597">
        <v>1</v>
      </c>
      <c r="T61" s="1600">
        <v>17170340</v>
      </c>
      <c r="U61" s="1684"/>
      <c r="V61" s="1684"/>
      <c r="W61" s="1684"/>
      <c r="X61" s="1684"/>
      <c r="Y61" s="1685"/>
      <c r="Z61" s="1651">
        <v>41894</v>
      </c>
      <c r="AA61" s="1686">
        <v>41912</v>
      </c>
      <c r="AB61" s="1559" t="s">
        <v>194</v>
      </c>
      <c r="AC61" s="1559" t="s">
        <v>30</v>
      </c>
      <c r="AD61" s="1608"/>
      <c r="AE61" s="1597"/>
      <c r="AF61" s="1597"/>
      <c r="AG61" s="1609"/>
      <c r="AH61" s="1596"/>
      <c r="AI61" s="1596"/>
      <c r="AJ61" s="1611"/>
      <c r="AK61" s="1596"/>
      <c r="AL61" s="1596"/>
      <c r="AM61" s="1596"/>
      <c r="AN61" s="1596"/>
      <c r="AO61" s="1596"/>
      <c r="AP61" s="1596"/>
      <c r="AQ61" s="1596"/>
      <c r="AR61" s="1596"/>
      <c r="AS61" s="1596"/>
      <c r="AT61" s="1596"/>
      <c r="AU61" s="1596"/>
      <c r="AV61" s="1611">
        <v>17170340</v>
      </c>
      <c r="AW61" s="1612">
        <v>41927</v>
      </c>
      <c r="AX61" s="1687" t="s">
        <v>515</v>
      </c>
      <c r="AY61" s="1608"/>
      <c r="AZ61" s="1558"/>
      <c r="BA61" s="21"/>
    </row>
    <row r="62" spans="1:53" ht="5.25" customHeight="1" x14ac:dyDescent="0.2">
      <c r="A62" s="1676"/>
      <c r="B62" s="1662"/>
      <c r="C62" s="1663"/>
      <c r="D62" s="1662"/>
      <c r="E62" s="1662"/>
      <c r="F62" s="1665"/>
      <c r="G62" s="1665"/>
      <c r="H62" s="1666"/>
      <c r="I62" s="1667"/>
      <c r="J62" s="1668"/>
      <c r="K62" s="1667"/>
      <c r="L62" s="1669"/>
      <c r="M62" s="1669"/>
      <c r="N62" s="1669"/>
      <c r="O62" s="1667"/>
      <c r="P62" s="1670"/>
      <c r="Q62" s="1667"/>
      <c r="R62" s="1667"/>
      <c r="S62" s="1665"/>
      <c r="T62" s="1668"/>
      <c r="U62" s="1671"/>
      <c r="V62" s="1671"/>
      <c r="W62" s="1671"/>
      <c r="X62" s="1671"/>
      <c r="Y62" s="1672"/>
      <c r="Z62" s="1673"/>
      <c r="AA62" s="1674"/>
      <c r="AB62" s="1675"/>
      <c r="AC62" s="1676"/>
      <c r="AD62" s="1677"/>
      <c r="AE62" s="1665"/>
      <c r="AF62" s="1665"/>
      <c r="AG62" s="1678"/>
      <c r="AH62" s="1662"/>
      <c r="AI62" s="1662"/>
      <c r="AJ62" s="1679"/>
      <c r="AK62" s="1662"/>
      <c r="AL62" s="1662"/>
      <c r="AM62" s="1662"/>
      <c r="AN62" s="1662"/>
      <c r="AO62" s="1662"/>
      <c r="AP62" s="1662"/>
      <c r="AQ62" s="1662"/>
      <c r="AR62" s="1662"/>
      <c r="AS62" s="1662"/>
      <c r="AT62" s="1662"/>
      <c r="AU62" s="1662"/>
      <c r="AV62" s="1679"/>
      <c r="AW62" s="1680"/>
      <c r="AX62" s="1681"/>
      <c r="AY62" s="1677"/>
      <c r="AZ62" s="1682"/>
      <c r="BA62" s="21"/>
    </row>
    <row r="63" spans="1:53" ht="74.25" customHeight="1" x14ac:dyDescent="0.2">
      <c r="A63" s="1559" t="s">
        <v>1730</v>
      </c>
      <c r="B63" s="1596" t="s">
        <v>208</v>
      </c>
      <c r="C63" s="1565" t="s">
        <v>209</v>
      </c>
      <c r="D63" s="1596" t="s">
        <v>1731</v>
      </c>
      <c r="E63" s="1596" t="s">
        <v>211</v>
      </c>
      <c r="F63" s="1597" t="s">
        <v>212</v>
      </c>
      <c r="G63" s="1598" t="s">
        <v>62</v>
      </c>
      <c r="H63" s="1598">
        <v>10003</v>
      </c>
      <c r="I63" s="2022" t="s">
        <v>213</v>
      </c>
      <c r="J63" s="1600">
        <v>17200000</v>
      </c>
      <c r="K63" s="1599">
        <v>41863</v>
      </c>
      <c r="L63" s="1602" t="s">
        <v>332</v>
      </c>
      <c r="M63" s="1602" t="s">
        <v>62</v>
      </c>
      <c r="N63" s="1602">
        <v>10003</v>
      </c>
      <c r="O63" s="1599">
        <v>41863</v>
      </c>
      <c r="P63" s="1603">
        <v>17199999</v>
      </c>
      <c r="Q63" s="1599">
        <v>41884</v>
      </c>
      <c r="R63" s="1599">
        <v>41884</v>
      </c>
      <c r="S63" s="1597">
        <v>1</v>
      </c>
      <c r="T63" s="1600">
        <v>17199999</v>
      </c>
      <c r="U63" s="1684"/>
      <c r="V63" s="1684"/>
      <c r="W63" s="1684"/>
      <c r="X63" s="1684"/>
      <c r="Y63" s="1685"/>
      <c r="Z63" s="1599">
        <v>41914</v>
      </c>
      <c r="AA63" s="1612">
        <v>41988</v>
      </c>
      <c r="AB63" s="1559" t="s">
        <v>194</v>
      </c>
      <c r="AC63" s="1559" t="s">
        <v>30</v>
      </c>
      <c r="AD63" s="1608"/>
      <c r="AE63" s="1597"/>
      <c r="AF63" s="1597"/>
      <c r="AG63" s="1609"/>
      <c r="AH63" s="1596"/>
      <c r="AI63" s="1596"/>
      <c r="AJ63" s="1611"/>
      <c r="AK63" s="1596"/>
      <c r="AL63" s="1596"/>
      <c r="AM63" s="1596"/>
      <c r="AN63" s="1596"/>
      <c r="AO63" s="1596"/>
      <c r="AP63" s="1596"/>
      <c r="AQ63" s="1596"/>
      <c r="AR63" s="1596"/>
      <c r="AS63" s="1596"/>
      <c r="AT63" s="1596"/>
      <c r="AU63" s="1596"/>
      <c r="AV63" s="1611">
        <v>17199999</v>
      </c>
      <c r="AW63" s="1612">
        <v>41992</v>
      </c>
      <c r="AX63" s="1687" t="s">
        <v>441</v>
      </c>
      <c r="AY63" s="1608"/>
      <c r="AZ63" s="1558"/>
      <c r="BA63" s="21"/>
    </row>
    <row r="64" spans="1:53" ht="5.25" customHeight="1" x14ac:dyDescent="0.2">
      <c r="A64" s="2043"/>
      <c r="B64" s="2044"/>
      <c r="C64" s="2045"/>
      <c r="D64" s="2044"/>
      <c r="E64" s="2044"/>
      <c r="F64" s="2046"/>
      <c r="G64" s="2046"/>
      <c r="H64" s="2047"/>
      <c r="I64" s="2048"/>
      <c r="J64" s="2049"/>
      <c r="K64" s="2048"/>
      <c r="L64" s="2050"/>
      <c r="M64" s="2050"/>
      <c r="N64" s="2050"/>
      <c r="O64" s="2048"/>
      <c r="P64" s="2051"/>
      <c r="Q64" s="2048"/>
      <c r="R64" s="2048"/>
      <c r="S64" s="2046"/>
      <c r="T64" s="2049"/>
      <c r="U64" s="2052"/>
      <c r="V64" s="2052"/>
      <c r="W64" s="2052"/>
      <c r="X64" s="2052"/>
      <c r="Y64" s="2053"/>
      <c r="Z64" s="2054"/>
      <c r="AA64" s="2055"/>
      <c r="AB64" s="2056"/>
      <c r="AC64" s="2043"/>
      <c r="AD64" s="2057"/>
      <c r="AE64" s="2046"/>
      <c r="AF64" s="2046"/>
      <c r="AG64" s="2058"/>
      <c r="AH64" s="2044"/>
      <c r="AI64" s="2044"/>
      <c r="AJ64" s="2059"/>
      <c r="AK64" s="2044"/>
      <c r="AL64" s="2044"/>
      <c r="AM64" s="2044"/>
      <c r="AN64" s="2044"/>
      <c r="AO64" s="2044"/>
      <c r="AP64" s="2044"/>
      <c r="AQ64" s="2044"/>
      <c r="AR64" s="2044"/>
      <c r="AS64" s="2044"/>
      <c r="AT64" s="2044"/>
      <c r="AU64" s="2044"/>
      <c r="AV64" s="2059"/>
      <c r="AW64" s="2060"/>
      <c r="AX64" s="2061"/>
      <c r="AY64" s="2057"/>
      <c r="AZ64" s="2062"/>
      <c r="BA64" s="21"/>
    </row>
    <row r="65" spans="1:52" s="21" customFormat="1" ht="56.25" customHeight="1" x14ac:dyDescent="0.25">
      <c r="A65" s="1559" t="s">
        <v>1732</v>
      </c>
      <c r="B65" s="1553" t="s">
        <v>143</v>
      </c>
      <c r="C65" s="1554" t="s">
        <v>144</v>
      </c>
      <c r="D65" s="1554" t="s">
        <v>145</v>
      </c>
      <c r="E65" s="1554" t="s">
        <v>146</v>
      </c>
      <c r="F65" s="1553" t="s">
        <v>147</v>
      </c>
      <c r="G65" s="1710" t="s">
        <v>148</v>
      </c>
      <c r="H65" s="1711" t="s">
        <v>149</v>
      </c>
      <c r="I65" s="1712">
        <v>41800</v>
      </c>
      <c r="J65" s="1608">
        <v>344208411</v>
      </c>
      <c r="K65" s="1712">
        <v>41863</v>
      </c>
      <c r="L65" s="1711" t="s">
        <v>271</v>
      </c>
      <c r="M65" s="1711" t="s">
        <v>148</v>
      </c>
      <c r="N65" s="1739" t="s">
        <v>113</v>
      </c>
      <c r="O65" s="1713">
        <v>41863</v>
      </c>
      <c r="P65" s="1608">
        <v>343847134</v>
      </c>
      <c r="Q65" s="1713">
        <v>41872</v>
      </c>
      <c r="R65" s="1637">
        <v>41893</v>
      </c>
      <c r="S65" s="1554" t="s">
        <v>150</v>
      </c>
      <c r="T65" s="1608">
        <v>343847134</v>
      </c>
      <c r="U65" s="1920"/>
      <c r="V65" s="1920"/>
      <c r="W65" s="1945"/>
      <c r="X65" s="1920"/>
      <c r="Y65" s="1922"/>
      <c r="Z65" s="1637">
        <v>41999</v>
      </c>
      <c r="AA65" s="1637">
        <v>42000</v>
      </c>
      <c r="AB65" s="1554" t="s">
        <v>151</v>
      </c>
      <c r="AC65" s="1554" t="s">
        <v>393</v>
      </c>
      <c r="AD65" s="1614"/>
      <c r="AE65" s="1614"/>
      <c r="AF65" s="1614"/>
      <c r="AG65" s="2063">
        <v>259599040.44999999</v>
      </c>
      <c r="AH65" s="1612">
        <v>41905</v>
      </c>
      <c r="AI65" s="1613" t="s">
        <v>452</v>
      </c>
      <c r="AJ65" s="1608">
        <v>84248094</v>
      </c>
      <c r="AK65" s="1637">
        <v>41976</v>
      </c>
      <c r="AL65" s="1613" t="s">
        <v>1050</v>
      </c>
      <c r="AM65" s="1899"/>
      <c r="AN65" s="1614"/>
      <c r="AO65" s="1614"/>
      <c r="AP65" s="1614"/>
      <c r="AQ65" s="1614"/>
      <c r="AR65" s="1614"/>
      <c r="AS65" s="1614"/>
      <c r="AT65" s="1614"/>
      <c r="AU65" s="1614"/>
      <c r="AV65" s="1608"/>
      <c r="AW65" s="1614"/>
      <c r="AX65" s="1614"/>
      <c r="AY65" s="1635"/>
      <c r="AZ65" s="1614"/>
    </row>
    <row r="66" spans="1:52" s="21" customFormat="1" ht="68.25" customHeight="1" x14ac:dyDescent="0.25">
      <c r="A66" s="1559" t="s">
        <v>1733</v>
      </c>
      <c r="B66" s="1564"/>
      <c r="C66" s="1565"/>
      <c r="D66" s="1565"/>
      <c r="E66" s="1565"/>
      <c r="F66" s="1564"/>
      <c r="G66" s="1710" t="s">
        <v>662</v>
      </c>
      <c r="H66" s="1711" t="s">
        <v>663</v>
      </c>
      <c r="I66" s="1712">
        <v>41954</v>
      </c>
      <c r="J66" s="1608">
        <v>80000000</v>
      </c>
      <c r="K66" s="1712">
        <v>41954</v>
      </c>
      <c r="L66" s="1711" t="s">
        <v>664</v>
      </c>
      <c r="M66" s="1710" t="s">
        <v>662</v>
      </c>
      <c r="N66" s="1739" t="s">
        <v>367</v>
      </c>
      <c r="O66" s="1713">
        <v>41954</v>
      </c>
      <c r="P66" s="1608">
        <v>80000000</v>
      </c>
      <c r="Q66" s="1713">
        <v>41960</v>
      </c>
      <c r="R66" s="1651"/>
      <c r="S66" s="1565"/>
      <c r="T66" s="1608">
        <v>80000000</v>
      </c>
      <c r="U66" s="2064" t="s">
        <v>1414</v>
      </c>
      <c r="V66" s="2064" t="s">
        <v>1415</v>
      </c>
      <c r="W66" s="2065" t="s">
        <v>1416</v>
      </c>
      <c r="X66" s="2064"/>
      <c r="Y66" s="1922">
        <v>43794936.359999999</v>
      </c>
      <c r="Z66" s="1564"/>
      <c r="AA66" s="1564"/>
      <c r="AB66" s="1565"/>
      <c r="AC66" s="1565"/>
      <c r="AD66" s="1614"/>
      <c r="AE66" s="1614"/>
      <c r="AF66" s="1614"/>
      <c r="AG66" s="2063"/>
      <c r="AH66" s="1612"/>
      <c r="AI66" s="1613"/>
      <c r="AJ66" s="1608">
        <v>36205064</v>
      </c>
      <c r="AK66" s="1651"/>
      <c r="AL66" s="1613" t="s">
        <v>1055</v>
      </c>
      <c r="AM66" s="2066"/>
      <c r="AN66" s="1614"/>
      <c r="AO66" s="1614"/>
      <c r="AP66" s="1899"/>
      <c r="AQ66" s="1614"/>
      <c r="AR66" s="1614"/>
      <c r="AS66" s="1614"/>
      <c r="AT66" s="1614"/>
      <c r="AU66" s="1614"/>
      <c r="AV66" s="1608">
        <v>43264100.32</v>
      </c>
      <c r="AW66" s="1686">
        <v>42265</v>
      </c>
      <c r="AX66" s="1898" t="s">
        <v>1631</v>
      </c>
      <c r="AY66" s="1635">
        <v>530836.84</v>
      </c>
      <c r="AZ66" s="1614"/>
    </row>
    <row r="67" spans="1:52" ht="6" customHeight="1" x14ac:dyDescent="0.2">
      <c r="A67" s="2067"/>
      <c r="B67" s="2067"/>
      <c r="C67" s="2067"/>
      <c r="D67" s="2067"/>
      <c r="E67" s="2067"/>
      <c r="F67" s="2067"/>
      <c r="G67" s="2068"/>
      <c r="H67" s="2069"/>
      <c r="I67" s="2069"/>
      <c r="J67" s="2068"/>
      <c r="K67" s="2070"/>
      <c r="L67" s="2069"/>
      <c r="M67" s="2069"/>
      <c r="N67" s="2071"/>
      <c r="O67" s="2068"/>
      <c r="P67" s="2068"/>
      <c r="Q67" s="2068"/>
      <c r="R67" s="2072"/>
      <c r="S67" s="2073"/>
      <c r="T67" s="2068"/>
      <c r="U67" s="2074"/>
      <c r="V67" s="2074"/>
      <c r="W67" s="2075"/>
      <c r="X67" s="2074"/>
      <c r="Y67" s="2076"/>
      <c r="Z67" s="2067"/>
      <c r="AA67" s="2067"/>
      <c r="AB67" s="2067"/>
      <c r="AC67" s="2067"/>
      <c r="AD67" s="2067"/>
      <c r="AE67" s="2067"/>
      <c r="AF67" s="2067"/>
      <c r="AG67" s="2068"/>
      <c r="AH67" s="2067"/>
      <c r="AI67" s="2067"/>
      <c r="AJ67" s="2068"/>
      <c r="AK67" s="2067"/>
      <c r="AL67" s="2067"/>
      <c r="AM67" s="2067"/>
      <c r="AN67" s="2067"/>
      <c r="AO67" s="2067"/>
      <c r="AP67" s="2067"/>
      <c r="AQ67" s="2067"/>
      <c r="AR67" s="2067"/>
      <c r="AS67" s="2067"/>
      <c r="AT67" s="2067"/>
      <c r="AU67" s="2067"/>
      <c r="AV67" s="2077"/>
      <c r="AW67" s="2067"/>
      <c r="AX67" s="2067"/>
      <c r="AY67" s="2068"/>
      <c r="AZ67" s="2067"/>
    </row>
    <row r="68" spans="1:52" ht="67.5" x14ac:dyDescent="0.2">
      <c r="A68" s="2078" t="s">
        <v>1734</v>
      </c>
      <c r="B68" s="1614" t="s">
        <v>335</v>
      </c>
      <c r="C68" s="1559" t="s">
        <v>336</v>
      </c>
      <c r="D68" s="1595" t="s">
        <v>337</v>
      </c>
      <c r="E68" s="1596" t="s">
        <v>211</v>
      </c>
      <c r="F68" s="1597" t="s">
        <v>212</v>
      </c>
      <c r="G68" s="1898" t="s">
        <v>50</v>
      </c>
      <c r="H68" s="1613" t="s">
        <v>338</v>
      </c>
      <c r="I68" s="1612">
        <v>41752</v>
      </c>
      <c r="J68" s="1608">
        <v>14904927</v>
      </c>
      <c r="K68" s="1612">
        <v>41871</v>
      </c>
      <c r="L68" s="1613" t="s">
        <v>339</v>
      </c>
      <c r="M68" s="1613" t="s">
        <v>50</v>
      </c>
      <c r="N68" s="1562">
        <v>30001</v>
      </c>
      <c r="O68" s="1686">
        <v>41871</v>
      </c>
      <c r="P68" s="1608">
        <v>14904927</v>
      </c>
      <c r="Q68" s="1686">
        <v>41879</v>
      </c>
      <c r="R68" s="1612">
        <v>41880</v>
      </c>
      <c r="S68" s="1562">
        <v>1</v>
      </c>
      <c r="T68" s="1608">
        <v>14904927</v>
      </c>
      <c r="U68" s="1714"/>
      <c r="V68" s="1714"/>
      <c r="W68" s="1715"/>
      <c r="X68" s="1714"/>
      <c r="Y68" s="1716"/>
      <c r="Z68" s="1686">
        <v>41900</v>
      </c>
      <c r="AA68" s="1686">
        <v>41915</v>
      </c>
      <c r="AB68" s="1559" t="s">
        <v>340</v>
      </c>
      <c r="AC68" s="1559" t="s">
        <v>270</v>
      </c>
      <c r="AD68" s="1614"/>
      <c r="AE68" s="1614"/>
      <c r="AF68" s="1614"/>
      <c r="AG68" s="1608"/>
      <c r="AH68" s="1614"/>
      <c r="AI68" s="1614"/>
      <c r="AJ68" s="1608"/>
      <c r="AK68" s="1614"/>
      <c r="AL68" s="1614"/>
      <c r="AM68" s="1899"/>
      <c r="AN68" s="1614"/>
      <c r="AO68" s="1614"/>
      <c r="AP68" s="1614"/>
      <c r="AQ68" s="1614"/>
      <c r="AR68" s="1614"/>
      <c r="AS68" s="1614"/>
      <c r="AT68" s="1614"/>
      <c r="AU68" s="1614"/>
      <c r="AV68" s="1608">
        <v>14904927</v>
      </c>
      <c r="AW68" s="2067"/>
      <c r="AX68" s="2067"/>
      <c r="AY68" s="1932"/>
      <c r="AZ68" s="1918"/>
    </row>
    <row r="69" spans="1:52" ht="9" customHeight="1" x14ac:dyDescent="0.2">
      <c r="A69" s="2079"/>
      <c r="B69" s="2079"/>
      <c r="C69" s="2079"/>
      <c r="D69" s="2079"/>
      <c r="E69" s="2079"/>
      <c r="F69" s="2080"/>
      <c r="G69" s="2080"/>
      <c r="H69" s="2081"/>
      <c r="I69" s="2081"/>
      <c r="J69" s="2082"/>
      <c r="K69" s="2083"/>
      <c r="L69" s="2081"/>
      <c r="M69" s="2081"/>
      <c r="N69" s="2081"/>
      <c r="O69" s="2079"/>
      <c r="P69" s="2084"/>
      <c r="Q69" s="2079"/>
      <c r="R69" s="2081"/>
      <c r="S69" s="2083"/>
      <c r="T69" s="2084"/>
      <c r="U69" s="2085"/>
      <c r="V69" s="2085"/>
      <c r="W69" s="2086"/>
      <c r="X69" s="2085"/>
      <c r="Y69" s="2087"/>
      <c r="Z69" s="2079"/>
      <c r="AA69" s="2079"/>
      <c r="AB69" s="2079"/>
      <c r="AC69" s="2079"/>
      <c r="AD69" s="2079"/>
      <c r="AE69" s="2079"/>
      <c r="AF69" s="2079"/>
      <c r="AG69" s="2084"/>
      <c r="AH69" s="2079"/>
      <c r="AI69" s="2079"/>
      <c r="AJ69" s="2084"/>
      <c r="AK69" s="2079"/>
      <c r="AL69" s="2079"/>
      <c r="AM69" s="2079"/>
      <c r="AN69" s="2079"/>
      <c r="AO69" s="2079"/>
      <c r="AP69" s="2079"/>
      <c r="AQ69" s="2079"/>
      <c r="AR69" s="2079"/>
      <c r="AS69" s="2079"/>
      <c r="AT69" s="2079"/>
      <c r="AU69" s="2079"/>
      <c r="AV69" s="2082"/>
      <c r="AW69" s="2079"/>
      <c r="AX69" s="2079"/>
      <c r="AY69" s="2084"/>
      <c r="AZ69" s="2079"/>
    </row>
    <row r="70" spans="1:52" s="215" customFormat="1" ht="72.75" customHeight="1" x14ac:dyDescent="0.25">
      <c r="A70" s="2078" t="s">
        <v>1735</v>
      </c>
      <c r="B70" s="2088" t="s">
        <v>182</v>
      </c>
      <c r="C70" s="2078" t="s">
        <v>183</v>
      </c>
      <c r="D70" s="2078" t="s">
        <v>184</v>
      </c>
      <c r="E70" s="2078" t="s">
        <v>185</v>
      </c>
      <c r="F70" s="2088" t="s">
        <v>186</v>
      </c>
      <c r="G70" s="2089" t="s">
        <v>187</v>
      </c>
      <c r="H70" s="1711" t="s">
        <v>188</v>
      </c>
      <c r="I70" s="2090">
        <v>41800</v>
      </c>
      <c r="J70" s="2091">
        <v>362999980</v>
      </c>
      <c r="K70" s="1712">
        <v>41871</v>
      </c>
      <c r="L70" s="1711" t="s">
        <v>341</v>
      </c>
      <c r="M70" s="1711" t="s">
        <v>187</v>
      </c>
      <c r="N70" s="1739" t="s">
        <v>113</v>
      </c>
      <c r="O70" s="1712">
        <v>41871</v>
      </c>
      <c r="P70" s="2091">
        <v>362993064</v>
      </c>
      <c r="Q70" s="2090">
        <v>41873</v>
      </c>
      <c r="R70" s="1612">
        <v>41893</v>
      </c>
      <c r="S70" s="1562">
        <v>4</v>
      </c>
      <c r="T70" s="2091">
        <v>362993064</v>
      </c>
      <c r="U70" s="2092"/>
      <c r="V70" s="2092"/>
      <c r="W70" s="1715"/>
      <c r="X70" s="2092"/>
      <c r="Y70" s="2093"/>
      <c r="Z70" s="1612">
        <v>41979</v>
      </c>
      <c r="AA70" s="1612">
        <v>41985</v>
      </c>
      <c r="AB70" s="2078" t="s">
        <v>151</v>
      </c>
      <c r="AC70" s="2078" t="s">
        <v>562</v>
      </c>
      <c r="AD70" s="2088"/>
      <c r="AE70" s="2088"/>
      <c r="AF70" s="2088"/>
      <c r="AG70" s="1570">
        <v>126050561</v>
      </c>
      <c r="AH70" s="1612">
        <v>41926</v>
      </c>
      <c r="AI70" s="1613" t="s">
        <v>665</v>
      </c>
      <c r="AJ70" s="1570">
        <v>100293712</v>
      </c>
      <c r="AK70" s="1612">
        <v>41961</v>
      </c>
      <c r="AL70" s="1613" t="s">
        <v>666</v>
      </c>
      <c r="AM70" s="2094"/>
      <c r="AN70" s="2094"/>
      <c r="AO70" s="1562"/>
      <c r="AP70" s="1562"/>
      <c r="AQ70" s="1562"/>
      <c r="AR70" s="1562"/>
      <c r="AS70" s="1562"/>
      <c r="AT70" s="1562"/>
      <c r="AU70" s="1562"/>
      <c r="AV70" s="1570">
        <v>136648791</v>
      </c>
      <c r="AW70" s="1612">
        <v>41995</v>
      </c>
      <c r="AX70" s="2095" t="s">
        <v>1187</v>
      </c>
      <c r="AY70" s="2091"/>
      <c r="AZ70" s="2088"/>
    </row>
    <row r="71" spans="1:52" ht="6" customHeight="1" x14ac:dyDescent="0.2">
      <c r="A71" s="2096"/>
      <c r="B71" s="2096"/>
      <c r="C71" s="2096"/>
      <c r="D71" s="2096"/>
      <c r="E71" s="2096"/>
      <c r="F71" s="2097"/>
      <c r="G71" s="2097"/>
      <c r="H71" s="2098"/>
      <c r="I71" s="2098"/>
      <c r="J71" s="2099"/>
      <c r="K71" s="2100"/>
      <c r="L71" s="2098"/>
      <c r="M71" s="2098"/>
      <c r="N71" s="2098"/>
      <c r="O71" s="2096"/>
      <c r="P71" s="2101"/>
      <c r="Q71" s="2096"/>
      <c r="R71" s="2098"/>
      <c r="S71" s="2100"/>
      <c r="T71" s="2101"/>
      <c r="U71" s="2102"/>
      <c r="V71" s="2102"/>
      <c r="W71" s="2103"/>
      <c r="X71" s="2102"/>
      <c r="Y71" s="2104"/>
      <c r="Z71" s="2096"/>
      <c r="AA71" s="2096"/>
      <c r="AB71" s="2096"/>
      <c r="AC71" s="2096"/>
      <c r="AD71" s="2096"/>
      <c r="AE71" s="2096"/>
      <c r="AF71" s="2096"/>
      <c r="AG71" s="2101"/>
      <c r="AH71" s="2096"/>
      <c r="AI71" s="2096"/>
      <c r="AJ71" s="2101"/>
      <c r="AK71" s="2096"/>
      <c r="AL71" s="2096"/>
      <c r="AM71" s="2096"/>
      <c r="AN71" s="2096"/>
      <c r="AO71" s="2096"/>
      <c r="AP71" s="2096"/>
      <c r="AQ71" s="2096"/>
      <c r="AR71" s="2096"/>
      <c r="AS71" s="2096"/>
      <c r="AT71" s="2096"/>
      <c r="AU71" s="2096"/>
      <c r="AV71" s="2099"/>
      <c r="AW71" s="2096"/>
      <c r="AX71" s="2096"/>
      <c r="AY71" s="2101"/>
      <c r="AZ71" s="2096"/>
    </row>
    <row r="72" spans="1:52" ht="78.75" x14ac:dyDescent="0.2">
      <c r="A72" s="1559" t="s">
        <v>1736</v>
      </c>
      <c r="B72" s="1614" t="s">
        <v>286</v>
      </c>
      <c r="C72" s="1559" t="s">
        <v>274</v>
      </c>
      <c r="D72" s="1559" t="s">
        <v>275</v>
      </c>
      <c r="E72" s="2105" t="s">
        <v>276</v>
      </c>
      <c r="F72" s="1614" t="s">
        <v>205</v>
      </c>
      <c r="G72" s="1898" t="s">
        <v>277</v>
      </c>
      <c r="H72" s="1613" t="s">
        <v>278</v>
      </c>
      <c r="I72" s="1612">
        <v>41822</v>
      </c>
      <c r="J72" s="1608">
        <v>7000000</v>
      </c>
      <c r="K72" s="1612">
        <v>41878</v>
      </c>
      <c r="L72" s="1613" t="s">
        <v>348</v>
      </c>
      <c r="M72" s="1613" t="s">
        <v>277</v>
      </c>
      <c r="N72" s="1562">
        <v>20001</v>
      </c>
      <c r="O72" s="1686">
        <v>41878</v>
      </c>
      <c r="P72" s="1608">
        <v>6999999</v>
      </c>
      <c r="Q72" s="1686">
        <v>41884</v>
      </c>
      <c r="R72" s="1612">
        <v>41885</v>
      </c>
      <c r="S72" s="1562">
        <v>1</v>
      </c>
      <c r="T72" s="1608">
        <v>6999999</v>
      </c>
      <c r="U72" s="2106"/>
      <c r="V72" s="2106"/>
      <c r="W72" s="1715"/>
      <c r="X72" s="2106"/>
      <c r="Y72" s="2107"/>
      <c r="Z72" s="1612">
        <v>41897</v>
      </c>
      <c r="AA72" s="1612">
        <v>41914</v>
      </c>
      <c r="AB72" s="1559" t="s">
        <v>279</v>
      </c>
      <c r="AC72" s="1559" t="s">
        <v>270</v>
      </c>
      <c r="AD72" s="1918"/>
      <c r="AE72" s="1918"/>
      <c r="AF72" s="1918"/>
      <c r="AG72" s="1932"/>
      <c r="AH72" s="1918"/>
      <c r="AI72" s="1918"/>
      <c r="AJ72" s="1932"/>
      <c r="AK72" s="1918"/>
      <c r="AL72" s="1918"/>
      <c r="AM72" s="1918"/>
      <c r="AN72" s="1918"/>
      <c r="AO72" s="1918"/>
      <c r="AP72" s="1918"/>
      <c r="AQ72" s="1918"/>
      <c r="AR72" s="1918"/>
      <c r="AS72" s="1918"/>
      <c r="AT72" s="1918"/>
      <c r="AU72" s="1918"/>
      <c r="AV72" s="1608">
        <v>6999999</v>
      </c>
      <c r="AW72" s="2067"/>
      <c r="AX72" s="2067"/>
      <c r="AY72" s="1593"/>
      <c r="AZ72" s="1918"/>
    </row>
    <row r="73" spans="1:52" ht="5.25" customHeight="1" x14ac:dyDescent="0.2">
      <c r="A73" s="2108"/>
      <c r="B73" s="2108"/>
      <c r="C73" s="2108"/>
      <c r="D73" s="2108"/>
      <c r="E73" s="2108"/>
      <c r="F73" s="2109"/>
      <c r="G73" s="2109"/>
      <c r="H73" s="2110"/>
      <c r="I73" s="2110"/>
      <c r="J73" s="2111"/>
      <c r="K73" s="2112"/>
      <c r="L73" s="2110"/>
      <c r="M73" s="2110"/>
      <c r="N73" s="2110"/>
      <c r="O73" s="2108"/>
      <c r="P73" s="2113"/>
      <c r="Q73" s="2108"/>
      <c r="R73" s="2110"/>
      <c r="S73" s="2112"/>
      <c r="T73" s="2113"/>
      <c r="U73" s="2114"/>
      <c r="V73" s="2114"/>
      <c r="W73" s="2115"/>
      <c r="X73" s="2114"/>
      <c r="Y73" s="2116"/>
      <c r="Z73" s="2110"/>
      <c r="AA73" s="2108"/>
      <c r="AB73" s="2108"/>
      <c r="AC73" s="2108"/>
      <c r="AD73" s="2108"/>
      <c r="AE73" s="2108"/>
      <c r="AF73" s="2108"/>
      <c r="AG73" s="2113"/>
      <c r="AH73" s="2108"/>
      <c r="AI73" s="2108"/>
      <c r="AJ73" s="2113"/>
      <c r="AK73" s="2108"/>
      <c r="AL73" s="2108"/>
      <c r="AM73" s="2108"/>
      <c r="AN73" s="2108"/>
      <c r="AO73" s="2108"/>
      <c r="AP73" s="2108"/>
      <c r="AQ73" s="2108"/>
      <c r="AR73" s="2108"/>
      <c r="AS73" s="2108"/>
      <c r="AT73" s="2108"/>
      <c r="AU73" s="2108"/>
      <c r="AV73" s="2111"/>
      <c r="AW73" s="2108"/>
      <c r="AX73" s="2108"/>
      <c r="AY73" s="2113"/>
      <c r="AZ73" s="2108"/>
    </row>
    <row r="74" spans="1:52" s="21" customFormat="1" ht="78.75" x14ac:dyDescent="0.25">
      <c r="A74" s="1559" t="s">
        <v>1737</v>
      </c>
      <c r="B74" s="1614" t="s">
        <v>280</v>
      </c>
      <c r="C74" s="1559" t="s">
        <v>281</v>
      </c>
      <c r="D74" s="1559" t="s">
        <v>282</v>
      </c>
      <c r="E74" s="1559" t="s">
        <v>276</v>
      </c>
      <c r="F74" s="1614" t="s">
        <v>205</v>
      </c>
      <c r="G74" s="1898" t="s">
        <v>283</v>
      </c>
      <c r="H74" s="1613" t="s">
        <v>284</v>
      </c>
      <c r="I74" s="1612">
        <v>41822</v>
      </c>
      <c r="J74" s="1608">
        <v>6000000</v>
      </c>
      <c r="K74" s="1612">
        <v>41878</v>
      </c>
      <c r="L74" s="1613" t="s">
        <v>349</v>
      </c>
      <c r="M74" s="1613" t="s">
        <v>283</v>
      </c>
      <c r="N74" s="1562">
        <v>20001</v>
      </c>
      <c r="O74" s="1686">
        <v>41878</v>
      </c>
      <c r="P74" s="1608">
        <v>5986610</v>
      </c>
      <c r="Q74" s="1686">
        <v>41879</v>
      </c>
      <c r="R74" s="1612">
        <v>41880</v>
      </c>
      <c r="S74" s="1562">
        <v>1</v>
      </c>
      <c r="T74" s="1608">
        <v>5986610</v>
      </c>
      <c r="U74" s="1714"/>
      <c r="V74" s="1714"/>
      <c r="W74" s="1715"/>
      <c r="X74" s="1714"/>
      <c r="Y74" s="1716"/>
      <c r="Z74" s="1612">
        <v>41894</v>
      </c>
      <c r="AA74" s="1686">
        <v>41914</v>
      </c>
      <c r="AB74" s="1559" t="s">
        <v>279</v>
      </c>
      <c r="AC74" s="1559" t="s">
        <v>270</v>
      </c>
      <c r="AD74" s="1614"/>
      <c r="AE74" s="1614"/>
      <c r="AF74" s="1614"/>
      <c r="AG74" s="1608"/>
      <c r="AH74" s="1614"/>
      <c r="AI74" s="1614"/>
      <c r="AJ74" s="1608"/>
      <c r="AK74" s="1614"/>
      <c r="AL74" s="1614"/>
      <c r="AM74" s="1614"/>
      <c r="AN74" s="1614"/>
      <c r="AO74" s="1614"/>
      <c r="AP74" s="1614"/>
      <c r="AQ74" s="1614"/>
      <c r="AR74" s="1614"/>
      <c r="AS74" s="1614"/>
      <c r="AT74" s="1614"/>
      <c r="AU74" s="1614"/>
      <c r="AV74" s="1608">
        <v>5986610</v>
      </c>
      <c r="AW74" s="1612">
        <v>41929</v>
      </c>
      <c r="AX74" s="1613" t="s">
        <v>513</v>
      </c>
      <c r="AY74" s="1635"/>
      <c r="AZ74" s="1614"/>
    </row>
    <row r="75" spans="1:52" ht="3" customHeight="1" x14ac:dyDescent="0.2">
      <c r="A75" s="2117"/>
      <c r="B75" s="2117"/>
      <c r="C75" s="2117"/>
      <c r="D75" s="2117"/>
      <c r="E75" s="2117"/>
      <c r="F75" s="2117"/>
      <c r="G75" s="2117"/>
      <c r="H75" s="2118"/>
      <c r="I75" s="2118"/>
      <c r="J75" s="2119"/>
      <c r="K75" s="2120"/>
      <c r="L75" s="2118"/>
      <c r="M75" s="2118"/>
      <c r="N75" s="2118"/>
      <c r="O75" s="2117"/>
      <c r="P75" s="2121"/>
      <c r="Q75" s="2117"/>
      <c r="R75" s="2118"/>
      <c r="S75" s="2120"/>
      <c r="T75" s="2121"/>
      <c r="U75" s="2122"/>
      <c r="V75" s="2122"/>
      <c r="W75" s="2123"/>
      <c r="X75" s="2122"/>
      <c r="Y75" s="2124"/>
      <c r="Z75" s="2118"/>
      <c r="AA75" s="2117"/>
      <c r="AB75" s="2117"/>
      <c r="AC75" s="2117"/>
      <c r="AD75" s="2117"/>
      <c r="AE75" s="2117"/>
      <c r="AF75" s="2117"/>
      <c r="AG75" s="2121"/>
      <c r="AH75" s="2117"/>
      <c r="AI75" s="2117"/>
      <c r="AJ75" s="2121"/>
      <c r="AK75" s="2117"/>
      <c r="AL75" s="2117"/>
      <c r="AM75" s="2117"/>
      <c r="AN75" s="2117"/>
      <c r="AO75" s="2117"/>
      <c r="AP75" s="2117"/>
      <c r="AQ75" s="2117"/>
      <c r="AR75" s="2117"/>
      <c r="AS75" s="2117"/>
      <c r="AT75" s="2117"/>
      <c r="AU75" s="2117"/>
      <c r="AV75" s="2119"/>
      <c r="AW75" s="2117"/>
      <c r="AX75" s="2117"/>
      <c r="AY75" s="2121"/>
      <c r="AZ75" s="2117"/>
    </row>
    <row r="76" spans="1:52" s="215" customFormat="1" ht="78.75" x14ac:dyDescent="0.25">
      <c r="A76" s="2078" t="s">
        <v>1738</v>
      </c>
      <c r="B76" s="2088" t="s">
        <v>273</v>
      </c>
      <c r="C76" s="2078" t="s">
        <v>285</v>
      </c>
      <c r="D76" s="2078" t="s">
        <v>287</v>
      </c>
      <c r="E76" s="2078" t="s">
        <v>276</v>
      </c>
      <c r="F76" s="2088" t="s">
        <v>205</v>
      </c>
      <c r="G76" s="2095" t="s">
        <v>288</v>
      </c>
      <c r="H76" s="1613" t="s">
        <v>289</v>
      </c>
      <c r="I76" s="2125">
        <v>41822</v>
      </c>
      <c r="J76" s="2091">
        <v>10000000</v>
      </c>
      <c r="K76" s="1612">
        <v>41878</v>
      </c>
      <c r="L76" s="1613" t="s">
        <v>347</v>
      </c>
      <c r="M76" s="1613" t="s">
        <v>288</v>
      </c>
      <c r="N76" s="1562">
        <v>20001</v>
      </c>
      <c r="O76" s="1612">
        <v>41878</v>
      </c>
      <c r="P76" s="2091">
        <v>10000000</v>
      </c>
      <c r="Q76" s="1612">
        <v>41884</v>
      </c>
      <c r="R76" s="1612">
        <v>41885</v>
      </c>
      <c r="S76" s="1562">
        <v>1</v>
      </c>
      <c r="T76" s="2091">
        <v>10000000</v>
      </c>
      <c r="U76" s="2092"/>
      <c r="V76" s="2092"/>
      <c r="W76" s="1715"/>
      <c r="X76" s="2092"/>
      <c r="Y76" s="2093"/>
      <c r="Z76" s="1612">
        <v>41897</v>
      </c>
      <c r="AA76" s="2125">
        <v>41914</v>
      </c>
      <c r="AB76" s="1559" t="s">
        <v>279</v>
      </c>
      <c r="AC76" s="1559" t="s">
        <v>270</v>
      </c>
      <c r="AD76" s="2088"/>
      <c r="AE76" s="2088"/>
      <c r="AF76" s="2088"/>
      <c r="AG76" s="2091"/>
      <c r="AH76" s="2088"/>
      <c r="AI76" s="2088"/>
      <c r="AJ76" s="2091"/>
      <c r="AK76" s="2088"/>
      <c r="AL76" s="2088"/>
      <c r="AM76" s="2088"/>
      <c r="AN76" s="2088"/>
      <c r="AO76" s="2088"/>
      <c r="AP76" s="2088"/>
      <c r="AQ76" s="2088"/>
      <c r="AR76" s="2088"/>
      <c r="AS76" s="2088"/>
      <c r="AT76" s="2088"/>
      <c r="AU76" s="2088"/>
      <c r="AV76" s="2091">
        <v>10000000</v>
      </c>
      <c r="AW76" s="1612">
        <v>41927</v>
      </c>
      <c r="AX76" s="1613" t="s">
        <v>514</v>
      </c>
      <c r="AY76" s="2126"/>
      <c r="AZ76" s="2088"/>
    </row>
    <row r="77" spans="1:52" s="215" customFormat="1" ht="3.75" customHeight="1" x14ac:dyDescent="0.25">
      <c r="A77" s="2127"/>
      <c r="B77" s="2127"/>
      <c r="C77" s="2127"/>
      <c r="D77" s="2127"/>
      <c r="E77" s="2127"/>
      <c r="F77" s="2127"/>
      <c r="G77" s="2127"/>
      <c r="H77" s="1948"/>
      <c r="I77" s="2127"/>
      <c r="J77" s="2128"/>
      <c r="K77" s="1948"/>
      <c r="L77" s="1948"/>
      <c r="M77" s="1948"/>
      <c r="N77" s="1948"/>
      <c r="O77" s="2127"/>
      <c r="P77" s="2128"/>
      <c r="Q77" s="2127"/>
      <c r="R77" s="1948"/>
      <c r="S77" s="1948"/>
      <c r="T77" s="2128"/>
      <c r="U77" s="2129"/>
      <c r="V77" s="2129"/>
      <c r="W77" s="1951"/>
      <c r="X77" s="2129"/>
      <c r="Y77" s="2130"/>
      <c r="Z77" s="2127"/>
      <c r="AA77" s="2127"/>
      <c r="AB77" s="2127"/>
      <c r="AC77" s="2127"/>
      <c r="AD77" s="2127"/>
      <c r="AE77" s="2127"/>
      <c r="AF77" s="2127"/>
      <c r="AG77" s="2128"/>
      <c r="AH77" s="2127"/>
      <c r="AI77" s="2127"/>
      <c r="AJ77" s="2128"/>
      <c r="AK77" s="2127"/>
      <c r="AL77" s="2127"/>
      <c r="AM77" s="2127"/>
      <c r="AN77" s="2127"/>
      <c r="AO77" s="2127"/>
      <c r="AP77" s="2127"/>
      <c r="AQ77" s="2127"/>
      <c r="AR77" s="2127"/>
      <c r="AS77" s="2127"/>
      <c r="AT77" s="2127"/>
      <c r="AU77" s="2127"/>
      <c r="AV77" s="2128"/>
      <c r="AW77" s="2127"/>
      <c r="AX77" s="2127"/>
      <c r="AY77" s="2128"/>
      <c r="AZ77" s="2127"/>
    </row>
    <row r="78" spans="1:52" s="215" customFormat="1" ht="87" customHeight="1" x14ac:dyDescent="0.25">
      <c r="A78" s="2078" t="s">
        <v>1739</v>
      </c>
      <c r="B78" s="2088" t="s">
        <v>290</v>
      </c>
      <c r="C78" s="2078" t="s">
        <v>291</v>
      </c>
      <c r="D78" s="2078" t="s">
        <v>292</v>
      </c>
      <c r="E78" s="2078" t="s">
        <v>293</v>
      </c>
      <c r="F78" s="2088" t="s">
        <v>294</v>
      </c>
      <c r="G78" s="2095" t="s">
        <v>62</v>
      </c>
      <c r="H78" s="1613" t="s">
        <v>295</v>
      </c>
      <c r="I78" s="2125">
        <v>41789</v>
      </c>
      <c r="J78" s="2091">
        <v>17199976</v>
      </c>
      <c r="K78" s="1612">
        <v>41878</v>
      </c>
      <c r="L78" s="1613" t="s">
        <v>350</v>
      </c>
      <c r="M78" s="1613" t="s">
        <v>62</v>
      </c>
      <c r="N78" s="1562">
        <v>10003</v>
      </c>
      <c r="O78" s="1612">
        <v>41878</v>
      </c>
      <c r="P78" s="2091">
        <v>17199976</v>
      </c>
      <c r="Q78" s="1612">
        <v>41884</v>
      </c>
      <c r="R78" s="1612">
        <v>41885</v>
      </c>
      <c r="S78" s="1562">
        <v>1</v>
      </c>
      <c r="T78" s="2091">
        <v>17199976</v>
      </c>
      <c r="U78" s="2092"/>
      <c r="V78" s="2092"/>
      <c r="W78" s="1715"/>
      <c r="X78" s="2092"/>
      <c r="Y78" s="2093"/>
      <c r="Z78" s="2125">
        <v>41915</v>
      </c>
      <c r="AA78" s="2125">
        <v>41939</v>
      </c>
      <c r="AB78" s="2078" t="s">
        <v>64</v>
      </c>
      <c r="AC78" s="1559" t="s">
        <v>270</v>
      </c>
      <c r="AD78" s="2088"/>
      <c r="AE78" s="2088"/>
      <c r="AF78" s="2088"/>
      <c r="AG78" s="2091"/>
      <c r="AH78" s="2088"/>
      <c r="AI78" s="2088"/>
      <c r="AJ78" s="2091"/>
      <c r="AK78" s="2088"/>
      <c r="AL78" s="2088"/>
      <c r="AM78" s="2088"/>
      <c r="AN78" s="2088"/>
      <c r="AO78" s="2088"/>
      <c r="AP78" s="2088"/>
      <c r="AQ78" s="2088"/>
      <c r="AR78" s="2088"/>
      <c r="AS78" s="2088"/>
      <c r="AT78" s="2088"/>
      <c r="AU78" s="2088"/>
      <c r="AV78" s="2091">
        <v>17199976</v>
      </c>
      <c r="AW78" s="1612">
        <v>41949</v>
      </c>
      <c r="AX78" s="1613" t="s">
        <v>598</v>
      </c>
      <c r="AY78" s="2126"/>
      <c r="AZ78" s="2088"/>
    </row>
    <row r="79" spans="1:52" s="215" customFormat="1" ht="7.5" customHeight="1" x14ac:dyDescent="0.25">
      <c r="A79" s="2131"/>
      <c r="B79" s="2131"/>
      <c r="C79" s="2131"/>
      <c r="D79" s="2131"/>
      <c r="E79" s="2131"/>
      <c r="F79" s="2131"/>
      <c r="G79" s="2131"/>
      <c r="H79" s="2081"/>
      <c r="I79" s="2131"/>
      <c r="J79" s="2132"/>
      <c r="K79" s="2081"/>
      <c r="L79" s="2081"/>
      <c r="M79" s="2081"/>
      <c r="N79" s="2081"/>
      <c r="O79" s="2131"/>
      <c r="P79" s="2132"/>
      <c r="Q79" s="2131"/>
      <c r="R79" s="2081"/>
      <c r="S79" s="2131"/>
      <c r="T79" s="2132"/>
      <c r="U79" s="2133"/>
      <c r="V79" s="2133"/>
      <c r="W79" s="2086"/>
      <c r="X79" s="2133"/>
      <c r="Y79" s="2134"/>
      <c r="Z79" s="2131"/>
      <c r="AA79" s="2131"/>
      <c r="AB79" s="2131"/>
      <c r="AC79" s="2131"/>
      <c r="AD79" s="2131"/>
      <c r="AE79" s="2131"/>
      <c r="AF79" s="2131"/>
      <c r="AG79" s="2132"/>
      <c r="AH79" s="2131"/>
      <c r="AI79" s="2131"/>
      <c r="AJ79" s="2132"/>
      <c r="AK79" s="2131"/>
      <c r="AL79" s="2131"/>
      <c r="AM79" s="2131"/>
      <c r="AN79" s="2131"/>
      <c r="AO79" s="2131"/>
      <c r="AP79" s="2131"/>
      <c r="AQ79" s="2131"/>
      <c r="AR79" s="2131"/>
      <c r="AS79" s="2131"/>
      <c r="AT79" s="2131"/>
      <c r="AU79" s="2131"/>
      <c r="AV79" s="2132"/>
      <c r="AW79" s="2131"/>
      <c r="AX79" s="2131"/>
      <c r="AY79" s="2132"/>
      <c r="AZ79" s="2131"/>
    </row>
    <row r="80" spans="1:52" s="21" customFormat="1" ht="64.5" customHeight="1" x14ac:dyDescent="0.25">
      <c r="A80" s="1559" t="s">
        <v>1740</v>
      </c>
      <c r="B80" s="1614" t="s">
        <v>262</v>
      </c>
      <c r="C80" s="1559" t="s">
        <v>263</v>
      </c>
      <c r="D80" s="1559" t="s">
        <v>264</v>
      </c>
      <c r="E80" s="1559" t="s">
        <v>265</v>
      </c>
      <c r="F80" s="1614" t="s">
        <v>266</v>
      </c>
      <c r="G80" s="1898" t="s">
        <v>267</v>
      </c>
      <c r="H80" s="1613" t="s">
        <v>268</v>
      </c>
      <c r="I80" s="1612">
        <v>41788</v>
      </c>
      <c r="J80" s="1608">
        <v>41442230</v>
      </c>
      <c r="K80" s="1612">
        <v>41880</v>
      </c>
      <c r="L80" s="1613" t="s">
        <v>533</v>
      </c>
      <c r="M80" s="1613" t="s">
        <v>267</v>
      </c>
      <c r="N80" s="1562">
        <v>10006</v>
      </c>
      <c r="O80" s="1686">
        <v>41880</v>
      </c>
      <c r="P80" s="1608">
        <v>41442230</v>
      </c>
      <c r="Q80" s="1686">
        <v>41885</v>
      </c>
      <c r="R80" s="1612">
        <v>41885</v>
      </c>
      <c r="S80" s="1562">
        <v>30</v>
      </c>
      <c r="T80" s="1608">
        <v>41442230</v>
      </c>
      <c r="U80" s="1714"/>
      <c r="V80" s="1714"/>
      <c r="W80" s="1715"/>
      <c r="X80" s="1714"/>
      <c r="Y80" s="1716"/>
      <c r="Z80" s="1612">
        <v>41915</v>
      </c>
      <c r="AA80" s="1686">
        <v>41947</v>
      </c>
      <c r="AB80" s="1559" t="s">
        <v>269</v>
      </c>
      <c r="AC80" s="1559" t="s">
        <v>270</v>
      </c>
      <c r="AD80" s="1608">
        <v>20721115</v>
      </c>
      <c r="AE80" s="1612">
        <v>41897</v>
      </c>
      <c r="AF80" s="1613" t="s">
        <v>534</v>
      </c>
      <c r="AG80" s="1608"/>
      <c r="AH80" s="1614"/>
      <c r="AI80" s="1614"/>
      <c r="AJ80" s="1608"/>
      <c r="AK80" s="1614"/>
      <c r="AL80" s="1614"/>
      <c r="AM80" s="1614"/>
      <c r="AN80" s="1614"/>
      <c r="AO80" s="1614"/>
      <c r="AP80" s="1614"/>
      <c r="AQ80" s="1614"/>
      <c r="AR80" s="1614"/>
      <c r="AS80" s="1614"/>
      <c r="AT80" s="1614"/>
      <c r="AU80" s="1614"/>
      <c r="AV80" s="1608">
        <v>20721115</v>
      </c>
      <c r="AW80" s="1612">
        <v>41950</v>
      </c>
      <c r="AX80" s="1613" t="s">
        <v>595</v>
      </c>
      <c r="AY80" s="1635"/>
      <c r="AZ80" s="1614"/>
    </row>
    <row r="81" spans="1:52" s="215" customFormat="1" ht="7.5" customHeight="1" x14ac:dyDescent="0.25">
      <c r="A81" s="2135"/>
      <c r="B81" s="2136"/>
      <c r="C81" s="2136"/>
      <c r="D81" s="2135"/>
      <c r="E81" s="2135"/>
      <c r="F81" s="2135"/>
      <c r="G81" s="2136"/>
      <c r="H81" s="1690"/>
      <c r="I81" s="2136"/>
      <c r="J81" s="2137"/>
      <c r="K81" s="2138"/>
      <c r="L81" s="1690"/>
      <c r="M81" s="1690"/>
      <c r="N81" s="1690"/>
      <c r="O81" s="2135"/>
      <c r="P81" s="2139"/>
      <c r="Q81" s="2135"/>
      <c r="R81" s="2138"/>
      <c r="S81" s="2135"/>
      <c r="T81" s="2139"/>
      <c r="U81" s="2140"/>
      <c r="V81" s="2140"/>
      <c r="W81" s="2141"/>
      <c r="X81" s="2140"/>
      <c r="Y81" s="2142"/>
      <c r="Z81" s="2136"/>
      <c r="AA81" s="2136"/>
      <c r="AB81" s="2136"/>
      <c r="AC81" s="2135"/>
      <c r="AD81" s="2136"/>
      <c r="AE81" s="2136"/>
      <c r="AF81" s="2136"/>
      <c r="AG81" s="2137"/>
      <c r="AH81" s="2136"/>
      <c r="AI81" s="2136"/>
      <c r="AJ81" s="2137"/>
      <c r="AK81" s="2136"/>
      <c r="AL81" s="2136"/>
      <c r="AM81" s="2136"/>
      <c r="AN81" s="2136"/>
      <c r="AO81" s="2136"/>
      <c r="AP81" s="2136"/>
      <c r="AQ81" s="2136"/>
      <c r="AR81" s="2136"/>
      <c r="AS81" s="2136"/>
      <c r="AT81" s="2136"/>
      <c r="AU81" s="2136"/>
      <c r="AV81" s="2137"/>
      <c r="AW81" s="2136"/>
      <c r="AX81" s="2136"/>
      <c r="AY81" s="2137"/>
      <c r="AZ81" s="2136"/>
    </row>
    <row r="82" spans="1:52" s="215" customFormat="1" ht="46.5" customHeight="1" x14ac:dyDescent="0.25">
      <c r="A82" s="1554" t="s">
        <v>1741</v>
      </c>
      <c r="B82" s="2095" t="s">
        <v>447</v>
      </c>
      <c r="C82" s="2078" t="s">
        <v>1742</v>
      </c>
      <c r="D82" s="1554" t="s">
        <v>369</v>
      </c>
      <c r="E82" s="1554" t="s">
        <v>375</v>
      </c>
      <c r="F82" s="1553">
        <v>5348928</v>
      </c>
      <c r="G82" s="2095" t="s">
        <v>376</v>
      </c>
      <c r="H82" s="1613" t="s">
        <v>377</v>
      </c>
      <c r="I82" s="1612">
        <v>41800</v>
      </c>
      <c r="J82" s="2091">
        <v>23006427</v>
      </c>
      <c r="K82" s="1637">
        <v>41891</v>
      </c>
      <c r="L82" s="1764" t="s">
        <v>1202</v>
      </c>
      <c r="M82" s="1613" t="s">
        <v>376</v>
      </c>
      <c r="N82" s="1562">
        <v>39001</v>
      </c>
      <c r="O82" s="1637">
        <v>41891</v>
      </c>
      <c r="P82" s="2143">
        <v>23006427</v>
      </c>
      <c r="Q82" s="1637">
        <v>41891</v>
      </c>
      <c r="R82" s="1637">
        <v>40432</v>
      </c>
      <c r="S82" s="1553">
        <v>4</v>
      </c>
      <c r="T82" s="2144">
        <v>23006427</v>
      </c>
      <c r="U82" s="2145"/>
      <c r="V82" s="2145"/>
      <c r="W82" s="1945"/>
      <c r="X82" s="2145"/>
      <c r="Y82" s="2146"/>
      <c r="Z82" s="1637">
        <v>42360</v>
      </c>
      <c r="AA82" s="1637">
        <v>42361</v>
      </c>
      <c r="AB82" s="2078" t="s">
        <v>114</v>
      </c>
      <c r="AC82" s="1554" t="s">
        <v>181</v>
      </c>
      <c r="AD82" s="2147">
        <f>T82/2+0.5</f>
        <v>11503214</v>
      </c>
      <c r="AE82" s="1637">
        <v>41901</v>
      </c>
      <c r="AF82" s="1764" t="s">
        <v>450</v>
      </c>
      <c r="AG82" s="2091">
        <v>1164125.21</v>
      </c>
      <c r="AH82" s="1637">
        <v>42003</v>
      </c>
      <c r="AI82" s="1613" t="s">
        <v>1675</v>
      </c>
      <c r="AJ82" s="2091"/>
      <c r="AK82" s="2088"/>
      <c r="AL82" s="2088"/>
      <c r="AM82" s="2147"/>
      <c r="AN82" s="2088"/>
      <c r="AO82" s="2088"/>
      <c r="AP82" s="2088"/>
      <c r="AQ82" s="2088"/>
      <c r="AR82" s="2088"/>
      <c r="AS82" s="2088"/>
      <c r="AT82" s="2088"/>
      <c r="AU82" s="2088"/>
      <c r="AV82" s="1648">
        <v>43492036.219999999</v>
      </c>
      <c r="AW82" s="1637">
        <v>42368</v>
      </c>
      <c r="AX82" s="1764" t="s">
        <v>1677</v>
      </c>
      <c r="AY82" s="2091"/>
      <c r="AZ82" s="2088"/>
    </row>
    <row r="83" spans="1:52" s="215" customFormat="1" ht="61.5" customHeight="1" x14ac:dyDescent="0.25">
      <c r="A83" s="1649"/>
      <c r="B83" s="2088"/>
      <c r="C83" s="2148" t="s">
        <v>370</v>
      </c>
      <c r="D83" s="1649"/>
      <c r="E83" s="1649"/>
      <c r="F83" s="1650"/>
      <c r="G83" s="2095" t="s">
        <v>378</v>
      </c>
      <c r="H83" s="1613" t="s">
        <v>377</v>
      </c>
      <c r="I83" s="1612">
        <v>41800</v>
      </c>
      <c r="J83" s="2091">
        <v>4308082</v>
      </c>
      <c r="K83" s="1650"/>
      <c r="L83" s="1650"/>
      <c r="M83" s="1613" t="s">
        <v>378</v>
      </c>
      <c r="N83" s="1562">
        <v>39001</v>
      </c>
      <c r="O83" s="1650"/>
      <c r="P83" s="2143">
        <v>4308802</v>
      </c>
      <c r="Q83" s="1650"/>
      <c r="R83" s="1650"/>
      <c r="S83" s="1650"/>
      <c r="T83" s="2144">
        <v>4308802</v>
      </c>
      <c r="U83" s="2145"/>
      <c r="V83" s="2145"/>
      <c r="W83" s="1945"/>
      <c r="X83" s="2145"/>
      <c r="Y83" s="2146"/>
      <c r="Z83" s="1650"/>
      <c r="AA83" s="1650"/>
      <c r="AB83" s="2078" t="s">
        <v>114</v>
      </c>
      <c r="AC83" s="1649"/>
      <c r="AD83" s="2147">
        <f t="shared" ref="AD83" si="2">T83/2</f>
        <v>2154401</v>
      </c>
      <c r="AE83" s="1564"/>
      <c r="AF83" s="1564"/>
      <c r="AG83" s="2091"/>
      <c r="AH83" s="1650"/>
      <c r="AI83" s="1562"/>
      <c r="AJ83" s="2091"/>
      <c r="AK83" s="2088"/>
      <c r="AL83" s="2088"/>
      <c r="AM83" s="2147"/>
      <c r="AN83" s="2088"/>
      <c r="AO83" s="2088"/>
      <c r="AP83" s="2088"/>
      <c r="AQ83" s="2088"/>
      <c r="AR83" s="2088"/>
      <c r="AS83" s="2088"/>
      <c r="AT83" s="2088"/>
      <c r="AU83" s="2088"/>
      <c r="AV83" s="1658"/>
      <c r="AW83" s="1650"/>
      <c r="AX83" s="1650"/>
      <c r="AY83" s="2091"/>
      <c r="AZ83" s="2088"/>
    </row>
    <row r="84" spans="1:52" s="215" customFormat="1" ht="62.25" customHeight="1" x14ac:dyDescent="0.25">
      <c r="A84" s="1649"/>
      <c r="B84" s="2095" t="s">
        <v>448</v>
      </c>
      <c r="C84" s="2078" t="s">
        <v>1743</v>
      </c>
      <c r="D84" s="1649"/>
      <c r="E84" s="1649"/>
      <c r="F84" s="1650"/>
      <c r="G84" s="2095" t="s">
        <v>379</v>
      </c>
      <c r="H84" s="1613" t="s">
        <v>377</v>
      </c>
      <c r="I84" s="1612">
        <v>41800</v>
      </c>
      <c r="J84" s="2091">
        <v>31419564</v>
      </c>
      <c r="K84" s="1650"/>
      <c r="L84" s="1650"/>
      <c r="M84" s="1613" t="s">
        <v>379</v>
      </c>
      <c r="N84" s="1562">
        <v>39001</v>
      </c>
      <c r="O84" s="1650"/>
      <c r="P84" s="2143">
        <v>31244551</v>
      </c>
      <c r="Q84" s="1650"/>
      <c r="R84" s="1650"/>
      <c r="S84" s="1650"/>
      <c r="T84" s="2143">
        <v>31244551</v>
      </c>
      <c r="U84" s="2145"/>
      <c r="V84" s="2145"/>
      <c r="W84" s="1945"/>
      <c r="X84" s="2145"/>
      <c r="Y84" s="2146"/>
      <c r="Z84" s="1650"/>
      <c r="AA84" s="1650"/>
      <c r="AB84" s="2078" t="s">
        <v>114</v>
      </c>
      <c r="AC84" s="1649"/>
      <c r="AD84" s="2149">
        <v>15622636</v>
      </c>
      <c r="AE84" s="2150">
        <v>41976</v>
      </c>
      <c r="AF84" s="1613" t="s">
        <v>1052</v>
      </c>
      <c r="AG84" s="2091">
        <v>1687230.59</v>
      </c>
      <c r="AH84" s="1650"/>
      <c r="AI84" s="1613" t="s">
        <v>1675</v>
      </c>
      <c r="AJ84" s="2091"/>
      <c r="AK84" s="2088"/>
      <c r="AL84" s="2088"/>
      <c r="AM84" s="2147"/>
      <c r="AN84" s="2088"/>
      <c r="AO84" s="2088"/>
      <c r="AP84" s="2147"/>
      <c r="AQ84" s="2088"/>
      <c r="AR84" s="2088"/>
      <c r="AS84" s="2088"/>
      <c r="AT84" s="2088"/>
      <c r="AU84" s="2088"/>
      <c r="AV84" s="1658"/>
      <c r="AW84" s="1650"/>
      <c r="AX84" s="1650"/>
      <c r="AY84" s="2091"/>
      <c r="AZ84" s="2088"/>
    </row>
    <row r="85" spans="1:52" s="215" customFormat="1" ht="52.5" customHeight="1" x14ac:dyDescent="0.25">
      <c r="A85" s="1649"/>
      <c r="B85" s="2095" t="s">
        <v>143</v>
      </c>
      <c r="C85" s="2078" t="s">
        <v>1744</v>
      </c>
      <c r="D85" s="1649"/>
      <c r="E85" s="1649"/>
      <c r="F85" s="1650"/>
      <c r="G85" s="2095" t="s">
        <v>148</v>
      </c>
      <c r="H85" s="1613" t="s">
        <v>377</v>
      </c>
      <c r="I85" s="1612">
        <v>41800</v>
      </c>
      <c r="J85" s="2091">
        <v>20652505</v>
      </c>
      <c r="K85" s="1650"/>
      <c r="L85" s="1650"/>
      <c r="M85" s="1613" t="s">
        <v>148</v>
      </c>
      <c r="N85" s="1562">
        <v>39001</v>
      </c>
      <c r="O85" s="1650"/>
      <c r="P85" s="2143">
        <v>20652505</v>
      </c>
      <c r="Q85" s="1650"/>
      <c r="R85" s="1650"/>
      <c r="S85" s="1650"/>
      <c r="T85" s="2144">
        <v>20652505</v>
      </c>
      <c r="U85" s="2145"/>
      <c r="V85" s="2145"/>
      <c r="W85" s="2151"/>
      <c r="X85" s="2152"/>
      <c r="Y85" s="2146"/>
      <c r="Z85" s="1650"/>
      <c r="AA85" s="1650"/>
      <c r="AB85" s="2078" t="s">
        <v>114</v>
      </c>
      <c r="AC85" s="1649"/>
      <c r="AD85" s="2147">
        <f>T85/2+0.5</f>
        <v>10326253</v>
      </c>
      <c r="AE85" s="1612">
        <v>41901</v>
      </c>
      <c r="AF85" s="1613" t="s">
        <v>451</v>
      </c>
      <c r="AG85" s="2091">
        <v>9260583.2400000002</v>
      </c>
      <c r="AH85" s="1650"/>
      <c r="AI85" s="1613" t="s">
        <v>1675</v>
      </c>
      <c r="AJ85" s="2091"/>
      <c r="AK85" s="2088"/>
      <c r="AL85" s="2088"/>
      <c r="AM85" s="2147"/>
      <c r="AN85" s="2088"/>
      <c r="AO85" s="2088"/>
      <c r="AP85" s="2147"/>
      <c r="AQ85" s="2088"/>
      <c r="AR85" s="2088"/>
      <c r="AS85" s="2088"/>
      <c r="AT85" s="2088"/>
      <c r="AU85" s="2088"/>
      <c r="AV85" s="1658"/>
      <c r="AW85" s="1650"/>
      <c r="AX85" s="1650"/>
      <c r="AY85" s="2091"/>
      <c r="AZ85" s="2088"/>
    </row>
    <row r="86" spans="1:52" s="215" customFormat="1" ht="55.5" customHeight="1" x14ac:dyDescent="0.25">
      <c r="A86" s="1649"/>
      <c r="B86" s="2095" t="s">
        <v>324</v>
      </c>
      <c r="C86" s="2078" t="s">
        <v>1745</v>
      </c>
      <c r="D86" s="1649"/>
      <c r="E86" s="1649"/>
      <c r="F86" s="1650"/>
      <c r="G86" s="2095" t="s">
        <v>329</v>
      </c>
      <c r="H86" s="1613" t="s">
        <v>377</v>
      </c>
      <c r="I86" s="1612">
        <v>41800</v>
      </c>
      <c r="J86" s="2091">
        <v>20366883</v>
      </c>
      <c r="K86" s="1650"/>
      <c r="L86" s="1650"/>
      <c r="M86" s="1613" t="s">
        <v>329</v>
      </c>
      <c r="N86" s="1562">
        <v>39001</v>
      </c>
      <c r="O86" s="1650"/>
      <c r="P86" s="2143">
        <v>20366883</v>
      </c>
      <c r="Q86" s="1650"/>
      <c r="R86" s="1650"/>
      <c r="S86" s="1650"/>
      <c r="T86" s="2144">
        <v>20366883</v>
      </c>
      <c r="U86" s="2145"/>
      <c r="V86" s="2145"/>
      <c r="W86" s="1945"/>
      <c r="X86" s="2145"/>
      <c r="Y86" s="2146"/>
      <c r="Z86" s="1650"/>
      <c r="AA86" s="1650"/>
      <c r="AB86" s="2078" t="s">
        <v>114</v>
      </c>
      <c r="AC86" s="1649"/>
      <c r="AD86" s="2147">
        <f>T86/2+0.5</f>
        <v>10183442</v>
      </c>
      <c r="AE86" s="1612">
        <v>41901</v>
      </c>
      <c r="AF86" s="1613" t="s">
        <v>450</v>
      </c>
      <c r="AG86" s="2091">
        <v>1088609.8999999999</v>
      </c>
      <c r="AH86" s="1650"/>
      <c r="AI86" s="1613" t="s">
        <v>1675</v>
      </c>
      <c r="AJ86" s="2091"/>
      <c r="AK86" s="2088"/>
      <c r="AL86" s="2088"/>
      <c r="AM86" s="2147"/>
      <c r="AN86" s="2088"/>
      <c r="AO86" s="2088"/>
      <c r="AP86" s="2147"/>
      <c r="AQ86" s="2088"/>
      <c r="AR86" s="2088"/>
      <c r="AS86" s="2088"/>
      <c r="AT86" s="2088"/>
      <c r="AU86" s="2088"/>
      <c r="AV86" s="1658"/>
      <c r="AW86" s="1650"/>
      <c r="AX86" s="1650"/>
      <c r="AY86" s="2091"/>
      <c r="AZ86" s="2088"/>
    </row>
    <row r="87" spans="1:52" s="215" customFormat="1" ht="52.5" customHeight="1" x14ac:dyDescent="0.25">
      <c r="A87" s="1649"/>
      <c r="B87" s="2095" t="s">
        <v>182</v>
      </c>
      <c r="C87" s="2078" t="s">
        <v>1746</v>
      </c>
      <c r="D87" s="1649"/>
      <c r="E87" s="1649"/>
      <c r="F87" s="1650"/>
      <c r="G87" s="2095" t="s">
        <v>187</v>
      </c>
      <c r="H87" s="1613" t="s">
        <v>377</v>
      </c>
      <c r="I87" s="1612">
        <v>41800</v>
      </c>
      <c r="J87" s="2091">
        <v>21779999</v>
      </c>
      <c r="K87" s="1650"/>
      <c r="L87" s="1650"/>
      <c r="M87" s="1613" t="s">
        <v>187</v>
      </c>
      <c r="N87" s="1562">
        <v>39001</v>
      </c>
      <c r="O87" s="1650"/>
      <c r="P87" s="2143">
        <v>21779999</v>
      </c>
      <c r="Q87" s="1650"/>
      <c r="R87" s="1650"/>
      <c r="S87" s="1650"/>
      <c r="T87" s="2144">
        <v>21779999</v>
      </c>
      <c r="U87" s="2145"/>
      <c r="V87" s="2145"/>
      <c r="W87" s="1945"/>
      <c r="X87" s="2145"/>
      <c r="Y87" s="2146"/>
      <c r="Z87" s="1650"/>
      <c r="AA87" s="1650"/>
      <c r="AB87" s="2078" t="s">
        <v>114</v>
      </c>
      <c r="AC87" s="1649"/>
      <c r="AD87" s="2147">
        <f>T87/2+0.5</f>
        <v>10890000</v>
      </c>
      <c r="AE87" s="1612">
        <v>41901</v>
      </c>
      <c r="AF87" s="1613" t="s">
        <v>451</v>
      </c>
      <c r="AG87" s="2091">
        <v>10889999.5</v>
      </c>
      <c r="AH87" s="1650"/>
      <c r="AI87" s="1613" t="s">
        <v>1675</v>
      </c>
      <c r="AJ87" s="2091"/>
      <c r="AK87" s="2088"/>
      <c r="AL87" s="2088"/>
      <c r="AM87" s="2147"/>
      <c r="AN87" s="2088"/>
      <c r="AO87" s="2088"/>
      <c r="AP87" s="2147"/>
      <c r="AQ87" s="2088"/>
      <c r="AR87" s="2088"/>
      <c r="AS87" s="2088"/>
      <c r="AT87" s="2088"/>
      <c r="AU87" s="2088"/>
      <c r="AV87" s="1658"/>
      <c r="AW87" s="1650"/>
      <c r="AX87" s="1650"/>
      <c r="AY87" s="2091"/>
      <c r="AZ87" s="2088"/>
    </row>
    <row r="88" spans="1:52" s="215" customFormat="1" ht="64.5" customHeight="1" x14ac:dyDescent="0.25">
      <c r="A88" s="1565"/>
      <c r="B88" s="2095" t="s">
        <v>449</v>
      </c>
      <c r="C88" s="2078" t="s">
        <v>1747</v>
      </c>
      <c r="D88" s="1565"/>
      <c r="E88" s="1565"/>
      <c r="F88" s="1564"/>
      <c r="G88" s="2095" t="s">
        <v>380</v>
      </c>
      <c r="H88" s="1613" t="s">
        <v>377</v>
      </c>
      <c r="I88" s="1612">
        <v>41800</v>
      </c>
      <c r="J88" s="2091">
        <v>21673473</v>
      </c>
      <c r="K88" s="1564"/>
      <c r="L88" s="1564"/>
      <c r="M88" s="1613" t="s">
        <v>380</v>
      </c>
      <c r="N88" s="1562">
        <v>39001</v>
      </c>
      <c r="O88" s="1564"/>
      <c r="P88" s="2143">
        <v>21673473</v>
      </c>
      <c r="Q88" s="1564"/>
      <c r="R88" s="1564"/>
      <c r="S88" s="1564"/>
      <c r="T88" s="2143">
        <v>21673473</v>
      </c>
      <c r="U88" s="2145"/>
      <c r="V88" s="2145"/>
      <c r="W88" s="1945"/>
      <c r="X88" s="2145"/>
      <c r="Y88" s="2146"/>
      <c r="Z88" s="1564"/>
      <c r="AA88" s="1564"/>
      <c r="AB88" s="2078" t="s">
        <v>114</v>
      </c>
      <c r="AC88" s="1565"/>
      <c r="AD88" s="2149">
        <v>10836737</v>
      </c>
      <c r="AE88" s="2150">
        <v>41976</v>
      </c>
      <c r="AF88" s="1613" t="s">
        <v>1051</v>
      </c>
      <c r="AG88" s="2091">
        <v>3933735.35</v>
      </c>
      <c r="AH88" s="1564"/>
      <c r="AI88" s="1613" t="s">
        <v>1676</v>
      </c>
      <c r="AJ88" s="2091"/>
      <c r="AK88" s="2088"/>
      <c r="AL88" s="2088"/>
      <c r="AM88" s="2147"/>
      <c r="AN88" s="2088"/>
      <c r="AO88" s="2088"/>
      <c r="AP88" s="2147"/>
      <c r="AQ88" s="2088"/>
      <c r="AR88" s="2088"/>
      <c r="AS88" s="2088"/>
      <c r="AT88" s="2088"/>
      <c r="AU88" s="2088"/>
      <c r="AV88" s="1661"/>
      <c r="AW88" s="1564"/>
      <c r="AX88" s="1564"/>
      <c r="AY88" s="2091"/>
      <c r="AZ88" s="2088"/>
    </row>
    <row r="89" spans="1:52" s="215" customFormat="1" ht="7.5" customHeight="1" x14ac:dyDescent="0.25">
      <c r="A89" s="2153"/>
      <c r="B89" s="2154"/>
      <c r="C89" s="2154"/>
      <c r="D89" s="2153"/>
      <c r="E89" s="2153"/>
      <c r="F89" s="2153"/>
      <c r="G89" s="2154"/>
      <c r="H89" s="2155"/>
      <c r="I89" s="2154"/>
      <c r="J89" s="2156"/>
      <c r="K89" s="2157"/>
      <c r="L89" s="2155"/>
      <c r="M89" s="2155"/>
      <c r="N89" s="2155"/>
      <c r="O89" s="2153"/>
      <c r="P89" s="2156"/>
      <c r="Q89" s="2153"/>
      <c r="R89" s="2157"/>
      <c r="S89" s="2153"/>
      <c r="T89" s="2158"/>
      <c r="U89" s="2159"/>
      <c r="V89" s="2159"/>
      <c r="W89" s="2160"/>
      <c r="X89" s="2159"/>
      <c r="Y89" s="2161"/>
      <c r="Z89" s="2154"/>
      <c r="AA89" s="2154"/>
      <c r="AB89" s="2154"/>
      <c r="AC89" s="2153"/>
      <c r="AD89" s="2154"/>
      <c r="AE89" s="2154"/>
      <c r="AF89" s="2154"/>
      <c r="AG89" s="2156"/>
      <c r="AH89" s="2154"/>
      <c r="AI89" s="2154"/>
      <c r="AJ89" s="2156"/>
      <c r="AK89" s="2154"/>
      <c r="AL89" s="2154"/>
      <c r="AM89" s="2154"/>
      <c r="AN89" s="2154"/>
      <c r="AO89" s="2154"/>
      <c r="AP89" s="2154"/>
      <c r="AQ89" s="2154"/>
      <c r="AR89" s="2154"/>
      <c r="AS89" s="2154"/>
      <c r="AT89" s="2154"/>
      <c r="AU89" s="2154"/>
      <c r="AV89" s="2156"/>
      <c r="AW89" s="2154"/>
      <c r="AX89" s="2154"/>
      <c r="AY89" s="2156"/>
      <c r="AZ89" s="2154"/>
    </row>
    <row r="90" spans="1:52" s="215" customFormat="1" ht="56.25" customHeight="1" x14ac:dyDescent="0.25">
      <c r="A90" s="1596" t="s">
        <v>1748</v>
      </c>
      <c r="B90" s="1597" t="s">
        <v>356</v>
      </c>
      <c r="C90" s="2078" t="s">
        <v>357</v>
      </c>
      <c r="D90" s="1596" t="s">
        <v>358</v>
      </c>
      <c r="E90" s="1596" t="s">
        <v>276</v>
      </c>
      <c r="F90" s="1597" t="s">
        <v>205</v>
      </c>
      <c r="G90" s="2095" t="s">
        <v>359</v>
      </c>
      <c r="H90" s="1613" t="s">
        <v>360</v>
      </c>
      <c r="I90" s="2125">
        <v>41752</v>
      </c>
      <c r="J90" s="2091">
        <v>15000000</v>
      </c>
      <c r="K90" s="1599">
        <v>41898</v>
      </c>
      <c r="L90" s="1613" t="s">
        <v>441</v>
      </c>
      <c r="M90" s="1613" t="s">
        <v>359</v>
      </c>
      <c r="N90" s="2162" t="s">
        <v>361</v>
      </c>
      <c r="O90" s="1599">
        <v>41898</v>
      </c>
      <c r="P90" s="2091">
        <v>14999754.9</v>
      </c>
      <c r="Q90" s="1599">
        <v>41904</v>
      </c>
      <c r="R90" s="1599">
        <v>41904</v>
      </c>
      <c r="S90" s="1597">
        <v>1</v>
      </c>
      <c r="T90" s="1609">
        <v>14999754.9</v>
      </c>
      <c r="U90" s="2092"/>
      <c r="V90" s="2092"/>
      <c r="W90" s="1715"/>
      <c r="X90" s="2092"/>
      <c r="Y90" s="2093"/>
      <c r="Z90" s="2125">
        <v>41934</v>
      </c>
      <c r="AA90" s="2125">
        <v>41956</v>
      </c>
      <c r="AB90" s="2078" t="s">
        <v>362</v>
      </c>
      <c r="AC90" s="1596" t="s">
        <v>181</v>
      </c>
      <c r="AD90" s="2088"/>
      <c r="AE90" s="2088"/>
      <c r="AF90" s="2088"/>
      <c r="AG90" s="2091"/>
      <c r="AH90" s="2088"/>
      <c r="AI90" s="2088"/>
      <c r="AJ90" s="2091"/>
      <c r="AK90" s="2088"/>
      <c r="AL90" s="2088"/>
      <c r="AM90" s="2088"/>
      <c r="AN90" s="2088"/>
      <c r="AO90" s="2088"/>
      <c r="AP90" s="2088"/>
      <c r="AQ90" s="2088"/>
      <c r="AR90" s="2088"/>
      <c r="AS90" s="2088"/>
      <c r="AT90" s="2088"/>
      <c r="AU90" s="2088"/>
      <c r="AV90" s="2091">
        <v>14999754.9</v>
      </c>
      <c r="AW90" s="1612">
        <v>41967</v>
      </c>
      <c r="AX90" s="1613" t="s">
        <v>1056</v>
      </c>
      <c r="AY90" s="2091"/>
      <c r="AZ90" s="2088"/>
    </row>
    <row r="91" spans="1:52" s="215" customFormat="1" ht="5.25" customHeight="1" x14ac:dyDescent="0.2">
      <c r="A91" s="2163"/>
      <c r="B91" s="2164"/>
      <c r="C91" s="2164"/>
      <c r="D91" s="2163"/>
      <c r="E91" s="2163"/>
      <c r="F91" s="2163"/>
      <c r="G91" s="2164"/>
      <c r="H91" s="2165"/>
      <c r="I91" s="2164"/>
      <c r="J91" s="2166"/>
      <c r="K91" s="2167"/>
      <c r="L91" s="2168"/>
      <c r="M91" s="2165"/>
      <c r="N91" s="2165"/>
      <c r="O91" s="2163"/>
      <c r="P91" s="2166"/>
      <c r="Q91" s="2163"/>
      <c r="R91" s="2167"/>
      <c r="S91" s="2163"/>
      <c r="T91" s="2169"/>
      <c r="U91" s="2170"/>
      <c r="V91" s="2170"/>
      <c r="W91" s="2171"/>
      <c r="X91" s="2170"/>
      <c r="Y91" s="2172"/>
      <c r="Z91" s="2164"/>
      <c r="AA91" s="2164"/>
      <c r="AB91" s="2164"/>
      <c r="AC91" s="2163"/>
      <c r="AD91" s="2164"/>
      <c r="AE91" s="2164"/>
      <c r="AF91" s="2164"/>
      <c r="AG91" s="2166"/>
      <c r="AH91" s="2164"/>
      <c r="AI91" s="2164"/>
      <c r="AJ91" s="2166"/>
      <c r="AK91" s="2164"/>
      <c r="AL91" s="2164"/>
      <c r="AM91" s="2164"/>
      <c r="AN91" s="2164"/>
      <c r="AO91" s="2164"/>
      <c r="AP91" s="2164"/>
      <c r="AQ91" s="2164"/>
      <c r="AR91" s="2164"/>
      <c r="AS91" s="2164"/>
      <c r="AT91" s="2164"/>
      <c r="AU91" s="2164"/>
      <c r="AV91" s="2166"/>
      <c r="AW91" s="2164"/>
      <c r="AX91" s="2164"/>
      <c r="AY91" s="2166"/>
      <c r="AZ91" s="2164"/>
    </row>
    <row r="92" spans="1:52" s="215" customFormat="1" ht="56.25" customHeight="1" x14ac:dyDescent="0.25">
      <c r="A92" s="1596" t="s">
        <v>1749</v>
      </c>
      <c r="B92" s="1597" t="s">
        <v>356</v>
      </c>
      <c r="C92" s="2078" t="s">
        <v>363</v>
      </c>
      <c r="D92" s="1596" t="s">
        <v>364</v>
      </c>
      <c r="E92" s="1596" t="s">
        <v>276</v>
      </c>
      <c r="F92" s="1597" t="s">
        <v>205</v>
      </c>
      <c r="G92" s="2095" t="s">
        <v>365</v>
      </c>
      <c r="H92" s="1613" t="s">
        <v>366</v>
      </c>
      <c r="I92" s="2125">
        <v>41822</v>
      </c>
      <c r="J92" s="2091">
        <v>17000000</v>
      </c>
      <c r="K92" s="1599">
        <v>41898</v>
      </c>
      <c r="L92" s="1613" t="s">
        <v>442</v>
      </c>
      <c r="M92" s="1613" t="s">
        <v>365</v>
      </c>
      <c r="N92" s="2162" t="s">
        <v>367</v>
      </c>
      <c r="O92" s="1599">
        <v>41898</v>
      </c>
      <c r="P92" s="2091">
        <v>17000000</v>
      </c>
      <c r="Q92" s="1599">
        <v>41898</v>
      </c>
      <c r="R92" s="1599">
        <v>41898</v>
      </c>
      <c r="S92" s="1597">
        <v>1</v>
      </c>
      <c r="T92" s="1609">
        <v>17000000</v>
      </c>
      <c r="U92" s="2092"/>
      <c r="V92" s="2092"/>
      <c r="W92" s="1715"/>
      <c r="X92" s="2092"/>
      <c r="Y92" s="2093"/>
      <c r="Z92" s="1612">
        <v>41928</v>
      </c>
      <c r="AA92" s="1612">
        <v>41956</v>
      </c>
      <c r="AB92" s="2078" t="s">
        <v>443</v>
      </c>
      <c r="AC92" s="1596" t="s">
        <v>181</v>
      </c>
      <c r="AD92" s="2088"/>
      <c r="AE92" s="2088"/>
      <c r="AF92" s="2088"/>
      <c r="AG92" s="2091"/>
      <c r="AH92" s="2088"/>
      <c r="AI92" s="2088"/>
      <c r="AJ92" s="2091"/>
      <c r="AK92" s="2088"/>
      <c r="AL92" s="2088"/>
      <c r="AM92" s="2088"/>
      <c r="AN92" s="2088"/>
      <c r="AO92" s="2088"/>
      <c r="AP92" s="2088"/>
      <c r="AQ92" s="2088"/>
      <c r="AR92" s="2088"/>
      <c r="AS92" s="2088"/>
      <c r="AT92" s="2088"/>
      <c r="AU92" s="2088"/>
      <c r="AV92" s="2091">
        <v>17000000</v>
      </c>
      <c r="AW92" s="2173"/>
      <c r="AX92" s="2173"/>
      <c r="AY92" s="2091"/>
      <c r="AZ92" s="2088"/>
    </row>
    <row r="93" spans="1:52" s="215" customFormat="1" ht="3" customHeight="1" x14ac:dyDescent="0.25">
      <c r="A93" s="2174"/>
      <c r="B93" s="2175"/>
      <c r="C93" s="2175"/>
      <c r="D93" s="2174"/>
      <c r="E93" s="2174"/>
      <c r="F93" s="2174"/>
      <c r="G93" s="2175"/>
      <c r="H93" s="2176"/>
      <c r="I93" s="2175"/>
      <c r="J93" s="2177"/>
      <c r="K93" s="2178"/>
      <c r="L93" s="2176"/>
      <c r="M93" s="2176"/>
      <c r="N93" s="2176"/>
      <c r="O93" s="2174"/>
      <c r="P93" s="2177"/>
      <c r="Q93" s="2174"/>
      <c r="R93" s="2178"/>
      <c r="S93" s="2174"/>
      <c r="T93" s="2179"/>
      <c r="U93" s="2180"/>
      <c r="V93" s="2180"/>
      <c r="W93" s="2181"/>
      <c r="X93" s="2180"/>
      <c r="Y93" s="2182"/>
      <c r="Z93" s="2175"/>
      <c r="AA93" s="2175"/>
      <c r="AB93" s="2175"/>
      <c r="AC93" s="2174"/>
      <c r="AD93" s="2175"/>
      <c r="AE93" s="2175"/>
      <c r="AF93" s="2175"/>
      <c r="AG93" s="2177"/>
      <c r="AH93" s="2175"/>
      <c r="AI93" s="2175"/>
      <c r="AJ93" s="2177"/>
      <c r="AK93" s="2175"/>
      <c r="AL93" s="2175"/>
      <c r="AM93" s="2175"/>
      <c r="AN93" s="2175"/>
      <c r="AO93" s="2175"/>
      <c r="AP93" s="2175"/>
      <c r="AQ93" s="2175"/>
      <c r="AR93" s="2175"/>
      <c r="AS93" s="2175"/>
      <c r="AT93" s="2175"/>
      <c r="AU93" s="2175"/>
      <c r="AV93" s="2177"/>
      <c r="AW93" s="2175"/>
      <c r="AX93" s="2175"/>
      <c r="AY93" s="2177"/>
      <c r="AZ93" s="2175"/>
    </row>
    <row r="94" spans="1:52" s="215" customFormat="1" ht="56.25" customHeight="1" x14ac:dyDescent="0.25">
      <c r="A94" s="1596" t="s">
        <v>1750</v>
      </c>
      <c r="B94" s="1596" t="s">
        <v>1238</v>
      </c>
      <c r="C94" s="2078" t="s">
        <v>316</v>
      </c>
      <c r="D94" s="1596" t="s">
        <v>317</v>
      </c>
      <c r="E94" s="1596" t="s">
        <v>318</v>
      </c>
      <c r="F94" s="1597">
        <v>18126628</v>
      </c>
      <c r="G94" s="2095" t="s">
        <v>319</v>
      </c>
      <c r="H94" s="1613" t="s">
        <v>320</v>
      </c>
      <c r="I94" s="2125">
        <v>41767</v>
      </c>
      <c r="J94" s="2091">
        <v>130000000</v>
      </c>
      <c r="K94" s="1599">
        <v>41898</v>
      </c>
      <c r="L94" s="1613" t="s">
        <v>446</v>
      </c>
      <c r="M94" s="1613" t="s">
        <v>321</v>
      </c>
      <c r="N94" s="2162" t="s">
        <v>52</v>
      </c>
      <c r="O94" s="1599">
        <v>41898</v>
      </c>
      <c r="P94" s="2091">
        <v>129732332</v>
      </c>
      <c r="Q94" s="1599">
        <v>41906</v>
      </c>
      <c r="R94" s="1599">
        <v>41906</v>
      </c>
      <c r="S94" s="1597">
        <v>3</v>
      </c>
      <c r="T94" s="1609">
        <v>129732332</v>
      </c>
      <c r="U94" s="2092"/>
      <c r="V94" s="2092"/>
      <c r="W94" s="1715"/>
      <c r="X94" s="2092"/>
      <c r="Y94" s="2093"/>
      <c r="Z94" s="1612">
        <v>41982</v>
      </c>
      <c r="AA94" s="1612">
        <v>41990</v>
      </c>
      <c r="AB94" s="2078" t="s">
        <v>322</v>
      </c>
      <c r="AC94" s="1596" t="s">
        <v>181</v>
      </c>
      <c r="AD94" s="2088"/>
      <c r="AE94" s="2088"/>
      <c r="AF94" s="2088"/>
      <c r="AG94" s="2091">
        <v>65150575</v>
      </c>
      <c r="AH94" s="1612">
        <v>41934</v>
      </c>
      <c r="AI94" s="1613" t="s">
        <v>536</v>
      </c>
      <c r="AJ94" s="2091"/>
      <c r="AK94" s="2088"/>
      <c r="AL94" s="2088"/>
      <c r="AM94" s="2088"/>
      <c r="AN94" s="2088"/>
      <c r="AO94" s="2088"/>
      <c r="AP94" s="2088"/>
      <c r="AQ94" s="2088"/>
      <c r="AR94" s="2088"/>
      <c r="AS94" s="2183"/>
      <c r="AT94" s="2088"/>
      <c r="AU94" s="2088"/>
      <c r="AV94" s="2091">
        <v>64581757</v>
      </c>
      <c r="AW94" s="1612">
        <v>41992</v>
      </c>
      <c r="AX94" s="1613" t="s">
        <v>445</v>
      </c>
      <c r="AY94" s="2126"/>
      <c r="AZ94" s="2088"/>
    </row>
    <row r="95" spans="1:52" s="215" customFormat="1" ht="4.5" customHeight="1" x14ac:dyDescent="0.25">
      <c r="A95" s="2184"/>
      <c r="B95" s="2185"/>
      <c r="C95" s="2186"/>
      <c r="D95" s="2184"/>
      <c r="E95" s="2184"/>
      <c r="F95" s="2185"/>
      <c r="G95" s="2187"/>
      <c r="H95" s="2188"/>
      <c r="I95" s="2189"/>
      <c r="J95" s="2128"/>
      <c r="K95" s="2185"/>
      <c r="L95" s="1948"/>
      <c r="M95" s="2188"/>
      <c r="N95" s="2190"/>
      <c r="O95" s="2185"/>
      <c r="P95" s="2127"/>
      <c r="Q95" s="2185"/>
      <c r="R95" s="2185"/>
      <c r="S95" s="2185"/>
      <c r="T95" s="2191"/>
      <c r="U95" s="2129"/>
      <c r="V95" s="2129"/>
      <c r="W95" s="1951"/>
      <c r="X95" s="2129"/>
      <c r="Y95" s="2130"/>
      <c r="Z95" s="2127"/>
      <c r="AA95" s="2127"/>
      <c r="AB95" s="2186"/>
      <c r="AC95" s="2185"/>
      <c r="AD95" s="2127"/>
      <c r="AE95" s="2127"/>
      <c r="AF95" s="2127"/>
      <c r="AG95" s="2128"/>
      <c r="AH95" s="2127"/>
      <c r="AI95" s="2127"/>
      <c r="AJ95" s="2128"/>
      <c r="AK95" s="2127"/>
      <c r="AL95" s="2127"/>
      <c r="AM95" s="2127"/>
      <c r="AN95" s="2127"/>
      <c r="AO95" s="2127"/>
      <c r="AP95" s="2127"/>
      <c r="AQ95" s="2127"/>
      <c r="AR95" s="2127"/>
      <c r="AS95" s="2127"/>
      <c r="AT95" s="2127"/>
      <c r="AU95" s="2127"/>
      <c r="AV95" s="2128"/>
      <c r="AW95" s="2127"/>
      <c r="AX95" s="2127"/>
      <c r="AY95" s="2128"/>
      <c r="AZ95" s="2127"/>
    </row>
    <row r="96" spans="1:52" s="215" customFormat="1" ht="56.25" customHeight="1" x14ac:dyDescent="0.25">
      <c r="A96" s="1596" t="s">
        <v>1751</v>
      </c>
      <c r="B96" s="1597" t="s">
        <v>382</v>
      </c>
      <c r="C96" s="2078" t="s">
        <v>383</v>
      </c>
      <c r="D96" s="1596" t="s">
        <v>384</v>
      </c>
      <c r="E96" s="1596" t="s">
        <v>385</v>
      </c>
      <c r="F96" s="1597" t="s">
        <v>102</v>
      </c>
      <c r="G96" s="2095" t="s">
        <v>50</v>
      </c>
      <c r="H96" s="1613" t="s">
        <v>386</v>
      </c>
      <c r="I96" s="2125">
        <v>41814</v>
      </c>
      <c r="J96" s="2091">
        <v>17200000</v>
      </c>
      <c r="K96" s="1599">
        <v>41900</v>
      </c>
      <c r="L96" s="1613" t="s">
        <v>440</v>
      </c>
      <c r="M96" s="1613" t="s">
        <v>50</v>
      </c>
      <c r="N96" s="2162" t="s">
        <v>52</v>
      </c>
      <c r="O96" s="1599">
        <v>41900</v>
      </c>
      <c r="P96" s="2091">
        <v>17198814.870000001</v>
      </c>
      <c r="Q96" s="1599">
        <v>41904</v>
      </c>
      <c r="R96" s="1599">
        <v>41904</v>
      </c>
      <c r="S96" s="1597">
        <v>1</v>
      </c>
      <c r="T96" s="1609">
        <v>17198814.870000001</v>
      </c>
      <c r="U96" s="2092"/>
      <c r="V96" s="2092"/>
      <c r="W96" s="1715"/>
      <c r="X96" s="2092"/>
      <c r="Y96" s="2093"/>
      <c r="Z96" s="1612">
        <v>41921</v>
      </c>
      <c r="AA96" s="1612">
        <v>41934</v>
      </c>
      <c r="AB96" s="2078" t="s">
        <v>387</v>
      </c>
      <c r="AC96" s="1596" t="s">
        <v>181</v>
      </c>
      <c r="AD96" s="2088"/>
      <c r="AE96" s="2088"/>
      <c r="AF96" s="2088"/>
      <c r="AG96" s="2091"/>
      <c r="AH96" s="2088"/>
      <c r="AI96" s="2088"/>
      <c r="AJ96" s="2091"/>
      <c r="AK96" s="2088"/>
      <c r="AL96" s="2088"/>
      <c r="AM96" s="2088"/>
      <c r="AN96" s="2088"/>
      <c r="AO96" s="2088"/>
      <c r="AP96" s="2088"/>
      <c r="AQ96" s="2088"/>
      <c r="AR96" s="2088"/>
      <c r="AS96" s="2088"/>
      <c r="AT96" s="2088"/>
      <c r="AU96" s="2088"/>
      <c r="AV96" s="2091">
        <v>17198814.870000001</v>
      </c>
      <c r="AW96" s="1612">
        <v>41942</v>
      </c>
      <c r="AX96" s="1613" t="s">
        <v>544</v>
      </c>
      <c r="AY96" s="2091"/>
      <c r="AZ96" s="2088"/>
    </row>
    <row r="97" spans="1:52" s="215" customFormat="1" ht="6.75" customHeight="1" x14ac:dyDescent="0.25">
      <c r="A97" s="1610"/>
      <c r="B97" s="2192"/>
      <c r="C97" s="2148"/>
      <c r="D97" s="1610"/>
      <c r="E97" s="1610"/>
      <c r="F97" s="2192"/>
      <c r="G97" s="2193"/>
      <c r="H97" s="2194"/>
      <c r="I97" s="2195"/>
      <c r="J97" s="2196"/>
      <c r="K97" s="2192"/>
      <c r="L97" s="2072"/>
      <c r="M97" s="2194"/>
      <c r="N97" s="2197"/>
      <c r="O97" s="2192"/>
      <c r="P97" s="2196"/>
      <c r="Q97" s="2192"/>
      <c r="R97" s="2192"/>
      <c r="S97" s="2192"/>
      <c r="T97" s="2198"/>
      <c r="U97" s="2199"/>
      <c r="V97" s="2199"/>
      <c r="W97" s="2075"/>
      <c r="X97" s="2199"/>
      <c r="Y97" s="2200"/>
      <c r="Z97" s="2173"/>
      <c r="AA97" s="2173"/>
      <c r="AB97" s="2148"/>
      <c r="AC97" s="2192"/>
      <c r="AD97" s="2173"/>
      <c r="AE97" s="2173"/>
      <c r="AF97" s="2173"/>
      <c r="AG97" s="2196"/>
      <c r="AH97" s="2173"/>
      <c r="AI97" s="2173"/>
      <c r="AJ97" s="2196"/>
      <c r="AK97" s="2173"/>
      <c r="AL97" s="2173"/>
      <c r="AM97" s="2173"/>
      <c r="AN97" s="2173"/>
      <c r="AO97" s="2173"/>
      <c r="AP97" s="2173"/>
      <c r="AQ97" s="2173"/>
      <c r="AR97" s="2173"/>
      <c r="AS97" s="2173"/>
      <c r="AT97" s="2173"/>
      <c r="AU97" s="2173"/>
      <c r="AV97" s="2196"/>
      <c r="AW97" s="2173"/>
      <c r="AX97" s="2173"/>
      <c r="AY97" s="2196"/>
      <c r="AZ97" s="2173"/>
    </row>
    <row r="98" spans="1:52" s="215" customFormat="1" ht="45" customHeight="1" x14ac:dyDescent="0.25">
      <c r="A98" s="1554" t="s">
        <v>1752</v>
      </c>
      <c r="B98" s="1614" t="s">
        <v>303</v>
      </c>
      <c r="C98" s="2078" t="s">
        <v>308</v>
      </c>
      <c r="D98" s="1554" t="s">
        <v>304</v>
      </c>
      <c r="E98" s="1554" t="s">
        <v>305</v>
      </c>
      <c r="F98" s="1553" t="s">
        <v>306</v>
      </c>
      <c r="G98" s="2095" t="s">
        <v>309</v>
      </c>
      <c r="H98" s="1613" t="s">
        <v>311</v>
      </c>
      <c r="I98" s="2125">
        <v>41787</v>
      </c>
      <c r="J98" s="2091">
        <v>61000000</v>
      </c>
      <c r="K98" s="1637">
        <v>41901</v>
      </c>
      <c r="L98" s="1613" t="s">
        <v>444</v>
      </c>
      <c r="M98" s="1613" t="s">
        <v>309</v>
      </c>
      <c r="N98" s="2162" t="s">
        <v>313</v>
      </c>
      <c r="O98" s="1637">
        <v>41901</v>
      </c>
      <c r="P98" s="2091">
        <v>60907922</v>
      </c>
      <c r="Q98" s="1637">
        <v>41906</v>
      </c>
      <c r="R98" s="1637">
        <v>41906</v>
      </c>
      <c r="S98" s="1553">
        <v>3</v>
      </c>
      <c r="T98" s="1648">
        <v>120392486</v>
      </c>
      <c r="U98" s="2092"/>
      <c r="V98" s="2092"/>
      <c r="W98" s="1715"/>
      <c r="X98" s="2092"/>
      <c r="Y98" s="2093"/>
      <c r="Z98" s="1637">
        <v>41954</v>
      </c>
      <c r="AA98" s="1637">
        <v>41976</v>
      </c>
      <c r="AB98" s="2078" t="s">
        <v>314</v>
      </c>
      <c r="AC98" s="1554" t="s">
        <v>270</v>
      </c>
      <c r="AD98" s="2088"/>
      <c r="AE98" s="2088"/>
      <c r="AF98" s="2088"/>
      <c r="AG98" s="2091">
        <v>36492335</v>
      </c>
      <c r="AH98" s="1686">
        <v>41934</v>
      </c>
      <c r="AI98" s="1613" t="s">
        <v>537</v>
      </c>
      <c r="AJ98" s="2091"/>
      <c r="AK98" s="1553"/>
      <c r="AL98" s="2088"/>
      <c r="AM98" s="2088"/>
      <c r="AN98" s="2088"/>
      <c r="AO98" s="2088"/>
      <c r="AP98" s="2088"/>
      <c r="AQ98" s="2088"/>
      <c r="AR98" s="2088"/>
      <c r="AS98" s="2088"/>
      <c r="AT98" s="2088"/>
      <c r="AU98" s="2088"/>
      <c r="AV98" s="2091">
        <v>24415587</v>
      </c>
      <c r="AW98" s="1956">
        <v>41992</v>
      </c>
      <c r="AX98" s="1613" t="s">
        <v>1239</v>
      </c>
      <c r="AY98" s="2126"/>
      <c r="AZ98" s="2088"/>
    </row>
    <row r="99" spans="1:52" s="215" customFormat="1" ht="68.25" customHeight="1" x14ac:dyDescent="0.25">
      <c r="A99" s="1565"/>
      <c r="B99" s="1761"/>
      <c r="C99" s="2078" t="s">
        <v>307</v>
      </c>
      <c r="D99" s="1565"/>
      <c r="E99" s="1565"/>
      <c r="F99" s="1564"/>
      <c r="G99" s="2095" t="s">
        <v>310</v>
      </c>
      <c r="H99" s="1613" t="s">
        <v>312</v>
      </c>
      <c r="I99" s="2125">
        <v>41752</v>
      </c>
      <c r="J99" s="2091">
        <v>60000000</v>
      </c>
      <c r="K99" s="1564"/>
      <c r="L99" s="1613" t="s">
        <v>445</v>
      </c>
      <c r="M99" s="1613" t="s">
        <v>310</v>
      </c>
      <c r="N99" s="2162" t="s">
        <v>52</v>
      </c>
      <c r="O99" s="1564"/>
      <c r="P99" s="2091">
        <v>59484564</v>
      </c>
      <c r="Q99" s="1564"/>
      <c r="R99" s="1564"/>
      <c r="S99" s="1564"/>
      <c r="T99" s="1661"/>
      <c r="U99" s="2092"/>
      <c r="V99" s="2092"/>
      <c r="W99" s="1715"/>
      <c r="X99" s="2092"/>
      <c r="Y99" s="2093"/>
      <c r="Z99" s="1564"/>
      <c r="AA99" s="1564"/>
      <c r="AB99" s="2078" t="s">
        <v>315</v>
      </c>
      <c r="AC99" s="1565"/>
      <c r="AD99" s="2088"/>
      <c r="AE99" s="2088"/>
      <c r="AF99" s="2088"/>
      <c r="AG99" s="2091">
        <v>30108880</v>
      </c>
      <c r="AH99" s="1686">
        <v>41934</v>
      </c>
      <c r="AI99" s="1613" t="s">
        <v>538</v>
      </c>
      <c r="AJ99" s="2091"/>
      <c r="AK99" s="1564"/>
      <c r="AL99" s="2088"/>
      <c r="AM99" s="2088"/>
      <c r="AN99" s="2088"/>
      <c r="AO99" s="2088"/>
      <c r="AP99" s="2088"/>
      <c r="AQ99" s="2088"/>
      <c r="AR99" s="2088"/>
      <c r="AS99" s="2088"/>
      <c r="AT99" s="2088"/>
      <c r="AU99" s="2088"/>
      <c r="AV99" s="2091">
        <v>29375684</v>
      </c>
      <c r="AW99" s="1661"/>
      <c r="AX99" s="1613" t="s">
        <v>1240</v>
      </c>
      <c r="AY99" s="2126"/>
      <c r="AZ99" s="2088"/>
    </row>
    <row r="100" spans="1:52" s="215" customFormat="1" ht="6.75" customHeight="1" x14ac:dyDescent="0.25">
      <c r="A100" s="1574"/>
      <c r="B100" s="1575"/>
      <c r="C100" s="2201"/>
      <c r="D100" s="1574"/>
      <c r="E100" s="1574"/>
      <c r="F100" s="1575"/>
      <c r="G100" s="2202"/>
      <c r="H100" s="1592"/>
      <c r="I100" s="2203"/>
      <c r="J100" s="2204"/>
      <c r="K100" s="1575"/>
      <c r="L100" s="2205"/>
      <c r="M100" s="1592"/>
      <c r="N100" s="2206"/>
      <c r="O100" s="1575"/>
      <c r="P100" s="2204"/>
      <c r="Q100" s="1575"/>
      <c r="R100" s="1575"/>
      <c r="S100" s="1575"/>
      <c r="T100" s="1589"/>
      <c r="U100" s="2207"/>
      <c r="V100" s="2207"/>
      <c r="W100" s="2208"/>
      <c r="X100" s="2207"/>
      <c r="Y100" s="2209"/>
      <c r="Z100" s="2210"/>
      <c r="AA100" s="2210"/>
      <c r="AB100" s="2201"/>
      <c r="AC100" s="1575"/>
      <c r="AD100" s="2210"/>
      <c r="AE100" s="2210"/>
      <c r="AF100" s="2210"/>
      <c r="AG100" s="2204"/>
      <c r="AH100" s="2210"/>
      <c r="AI100" s="2210"/>
      <c r="AJ100" s="2204"/>
      <c r="AK100" s="2210"/>
      <c r="AL100" s="2210"/>
      <c r="AM100" s="2210"/>
      <c r="AN100" s="2210"/>
      <c r="AO100" s="2210"/>
      <c r="AP100" s="2210"/>
      <c r="AQ100" s="2210"/>
      <c r="AR100" s="2210"/>
      <c r="AS100" s="2210"/>
      <c r="AT100" s="2210"/>
      <c r="AU100" s="2210"/>
      <c r="AV100" s="2204"/>
      <c r="AW100" s="2210"/>
      <c r="AX100" s="2210"/>
      <c r="AY100" s="2204"/>
      <c r="AZ100" s="2210"/>
    </row>
    <row r="101" spans="1:52" s="215" customFormat="1" ht="79.5" customHeight="1" x14ac:dyDescent="0.25">
      <c r="A101" s="1596" t="s">
        <v>1753</v>
      </c>
      <c r="B101" s="1597" t="s">
        <v>388</v>
      </c>
      <c r="C101" s="2078" t="s">
        <v>389</v>
      </c>
      <c r="D101" s="1596" t="s">
        <v>390</v>
      </c>
      <c r="E101" s="1596" t="s">
        <v>276</v>
      </c>
      <c r="F101" s="1597" t="s">
        <v>205</v>
      </c>
      <c r="G101" s="2095" t="s">
        <v>391</v>
      </c>
      <c r="H101" s="1613" t="s">
        <v>392</v>
      </c>
      <c r="I101" s="2125">
        <v>41752</v>
      </c>
      <c r="J101" s="2091">
        <v>17000000</v>
      </c>
      <c r="K101" s="1599">
        <v>41904</v>
      </c>
      <c r="L101" s="1613" t="s">
        <v>454</v>
      </c>
      <c r="M101" s="1613" t="s">
        <v>391</v>
      </c>
      <c r="N101" s="2162" t="s">
        <v>52</v>
      </c>
      <c r="O101" s="1599">
        <v>41904</v>
      </c>
      <c r="P101" s="2091">
        <v>17000000</v>
      </c>
      <c r="Q101" s="1599">
        <v>41905</v>
      </c>
      <c r="R101" s="1599">
        <v>41905</v>
      </c>
      <c r="S101" s="1597">
        <v>1</v>
      </c>
      <c r="T101" s="1609">
        <v>17000000</v>
      </c>
      <c r="U101" s="2092"/>
      <c r="V101" s="2092"/>
      <c r="W101" s="1715"/>
      <c r="X101" s="2092"/>
      <c r="Y101" s="2093"/>
      <c r="Z101" s="2125">
        <v>41935</v>
      </c>
      <c r="AA101" s="2125">
        <v>41995</v>
      </c>
      <c r="AB101" s="2078" t="s">
        <v>387</v>
      </c>
      <c r="AC101" s="1596" t="s">
        <v>181</v>
      </c>
      <c r="AD101" s="2088"/>
      <c r="AE101" s="2088"/>
      <c r="AF101" s="2088"/>
      <c r="AG101" s="2091"/>
      <c r="AH101" s="2088"/>
      <c r="AI101" s="2088"/>
      <c r="AJ101" s="2091"/>
      <c r="AK101" s="2088"/>
      <c r="AL101" s="2088"/>
      <c r="AM101" s="2088"/>
      <c r="AN101" s="2088"/>
      <c r="AO101" s="2088"/>
      <c r="AP101" s="2088"/>
      <c r="AQ101" s="2088"/>
      <c r="AR101" s="2088"/>
      <c r="AS101" s="2088"/>
      <c r="AT101" s="2088"/>
      <c r="AU101" s="2088"/>
      <c r="AV101" s="2091">
        <v>17000000</v>
      </c>
      <c r="AW101" s="1612">
        <v>41999</v>
      </c>
      <c r="AX101" s="1613" t="s">
        <v>1059</v>
      </c>
      <c r="AY101" s="2091"/>
      <c r="AZ101" s="2088"/>
    </row>
    <row r="102" spans="1:52" s="215" customFormat="1" ht="6.75" customHeight="1" x14ac:dyDescent="0.25">
      <c r="A102" s="2211"/>
      <c r="B102" s="2212"/>
      <c r="C102" s="2213"/>
      <c r="D102" s="2211"/>
      <c r="E102" s="2211"/>
      <c r="F102" s="2212"/>
      <c r="G102" s="2214"/>
      <c r="H102" s="1828"/>
      <c r="I102" s="2215"/>
      <c r="J102" s="2216"/>
      <c r="K102" s="2212"/>
      <c r="L102" s="1827"/>
      <c r="M102" s="1828"/>
      <c r="N102" s="2217"/>
      <c r="O102" s="2212"/>
      <c r="P102" s="2216"/>
      <c r="Q102" s="2212"/>
      <c r="R102" s="2212"/>
      <c r="S102" s="2212"/>
      <c r="T102" s="2218"/>
      <c r="U102" s="2219"/>
      <c r="V102" s="2219"/>
      <c r="W102" s="2220"/>
      <c r="X102" s="2219"/>
      <c r="Y102" s="2221"/>
      <c r="Z102" s="2222"/>
      <c r="AA102" s="2222"/>
      <c r="AB102" s="2213"/>
      <c r="AC102" s="2212"/>
      <c r="AD102" s="2222"/>
      <c r="AE102" s="2222"/>
      <c r="AF102" s="2222"/>
      <c r="AG102" s="2216"/>
      <c r="AH102" s="2222"/>
      <c r="AI102" s="2222"/>
      <c r="AJ102" s="2216"/>
      <c r="AK102" s="2222"/>
      <c r="AL102" s="2222"/>
      <c r="AM102" s="2222"/>
      <c r="AN102" s="2222"/>
      <c r="AO102" s="2222"/>
      <c r="AP102" s="2222"/>
      <c r="AQ102" s="2222"/>
      <c r="AR102" s="2222"/>
      <c r="AS102" s="2222"/>
      <c r="AT102" s="2222"/>
      <c r="AU102" s="2222"/>
      <c r="AV102" s="2216"/>
      <c r="AW102" s="2222"/>
      <c r="AX102" s="2222"/>
      <c r="AY102" s="2216"/>
      <c r="AZ102" s="2222"/>
    </row>
    <row r="103" spans="1:52" s="215" customFormat="1" ht="63" customHeight="1" x14ac:dyDescent="0.25">
      <c r="A103" s="1596" t="s">
        <v>1754</v>
      </c>
      <c r="B103" s="1597" t="s">
        <v>447</v>
      </c>
      <c r="C103" s="1554" t="s">
        <v>461</v>
      </c>
      <c r="D103" s="1554" t="s">
        <v>462</v>
      </c>
      <c r="E103" s="1554" t="s">
        <v>463</v>
      </c>
      <c r="F103" s="1553" t="s">
        <v>464</v>
      </c>
      <c r="G103" s="2095" t="s">
        <v>376</v>
      </c>
      <c r="H103" s="1613" t="s">
        <v>465</v>
      </c>
      <c r="I103" s="1612">
        <v>41800</v>
      </c>
      <c r="J103" s="2091">
        <v>383440450</v>
      </c>
      <c r="K103" s="1599">
        <v>41905</v>
      </c>
      <c r="L103" s="1613" t="s">
        <v>466</v>
      </c>
      <c r="M103" s="1613" t="s">
        <v>376</v>
      </c>
      <c r="N103" s="2162" t="s">
        <v>113</v>
      </c>
      <c r="O103" s="1599">
        <v>41905</v>
      </c>
      <c r="P103" s="2091">
        <v>383430028</v>
      </c>
      <c r="Q103" s="1599">
        <v>41907</v>
      </c>
      <c r="R103" s="1599">
        <v>41907</v>
      </c>
      <c r="S103" s="1597">
        <v>3</v>
      </c>
      <c r="T103" s="1609">
        <v>383430028</v>
      </c>
      <c r="U103" s="2223" t="s">
        <v>1593</v>
      </c>
      <c r="V103" s="2223" t="s">
        <v>1594</v>
      </c>
      <c r="W103" s="2065" t="s">
        <v>1593</v>
      </c>
      <c r="X103" s="2224">
        <v>42095</v>
      </c>
      <c r="Y103" s="2146">
        <v>191715014</v>
      </c>
      <c r="Z103" s="1637">
        <v>42359</v>
      </c>
      <c r="AA103" s="1637">
        <v>42368</v>
      </c>
      <c r="AB103" s="2078" t="s">
        <v>467</v>
      </c>
      <c r="AC103" s="1596" t="s">
        <v>468</v>
      </c>
      <c r="AD103" s="2088"/>
      <c r="AE103" s="2088"/>
      <c r="AF103" s="2088"/>
      <c r="AG103" s="2091">
        <v>191715014</v>
      </c>
      <c r="AH103" s="2125">
        <v>41984</v>
      </c>
      <c r="AI103" s="2095" t="s">
        <v>1681</v>
      </c>
      <c r="AJ103" s="2091">
        <v>124301504</v>
      </c>
      <c r="AK103" s="2095" t="s">
        <v>1680</v>
      </c>
      <c r="AL103" s="2088"/>
      <c r="AM103" s="2147"/>
      <c r="AN103" s="2088"/>
      <c r="AO103" s="2088"/>
      <c r="AP103" s="2088"/>
      <c r="AQ103" s="2088"/>
      <c r="AR103" s="2088"/>
      <c r="AS103" s="2088"/>
      <c r="AT103" s="2088"/>
      <c r="AU103" s="2088"/>
      <c r="AV103" s="1648">
        <v>251558697</v>
      </c>
      <c r="AW103" s="1553"/>
      <c r="AX103" s="2088"/>
      <c r="AY103" s="2091"/>
      <c r="AZ103" s="2088"/>
    </row>
    <row r="104" spans="1:52" s="215" customFormat="1" ht="63" customHeight="1" x14ac:dyDescent="0.25">
      <c r="A104" s="1554" t="s">
        <v>1755</v>
      </c>
      <c r="B104" s="1553"/>
      <c r="C104" s="1649"/>
      <c r="D104" s="1649"/>
      <c r="E104" s="1649"/>
      <c r="F104" s="1650"/>
      <c r="G104" s="2095" t="s">
        <v>1638</v>
      </c>
      <c r="H104" s="1764" t="s">
        <v>1640</v>
      </c>
      <c r="I104" s="1637">
        <v>42247</v>
      </c>
      <c r="J104" s="2091">
        <v>95746432.200000003</v>
      </c>
      <c r="K104" s="1637">
        <v>42306</v>
      </c>
      <c r="L104" s="1764" t="s">
        <v>529</v>
      </c>
      <c r="M104" s="2095" t="s">
        <v>1638</v>
      </c>
      <c r="N104" s="2162" t="s">
        <v>1636</v>
      </c>
      <c r="O104" s="1637">
        <v>42306</v>
      </c>
      <c r="P104" s="2091">
        <v>95746432.200000003</v>
      </c>
      <c r="Q104" s="1843"/>
      <c r="R104" s="1637"/>
      <c r="S104" s="1553"/>
      <c r="T104" s="1609"/>
      <c r="U104" s="2223"/>
      <c r="V104" s="2223"/>
      <c r="W104" s="2065"/>
      <c r="X104" s="2224"/>
      <c r="Y104" s="2146"/>
      <c r="Z104" s="1650"/>
      <c r="AA104" s="1650"/>
      <c r="AB104" s="2078" t="s">
        <v>1642</v>
      </c>
      <c r="AC104" s="1554"/>
      <c r="AD104" s="2088"/>
      <c r="AE104" s="2088"/>
      <c r="AF104" s="2088"/>
      <c r="AG104" s="2091"/>
      <c r="AH104" s="2088"/>
      <c r="AI104" s="2088"/>
      <c r="AJ104" s="2091"/>
      <c r="AK104" s="2088"/>
      <c r="AL104" s="2088"/>
      <c r="AM104" s="2088"/>
      <c r="AN104" s="2088"/>
      <c r="AO104" s="2088"/>
      <c r="AP104" s="2088"/>
      <c r="AQ104" s="2088"/>
      <c r="AR104" s="2088"/>
      <c r="AS104" s="2088"/>
      <c r="AT104" s="2088"/>
      <c r="AU104" s="2088"/>
      <c r="AV104" s="1661"/>
      <c r="AW104" s="1650"/>
      <c r="AX104" s="2088"/>
      <c r="AY104" s="2091"/>
      <c r="AZ104" s="2088"/>
    </row>
    <row r="105" spans="1:52" s="215" customFormat="1" ht="63" customHeight="1" x14ac:dyDescent="0.25">
      <c r="A105" s="1565"/>
      <c r="B105" s="1564"/>
      <c r="C105" s="1565"/>
      <c r="D105" s="1565"/>
      <c r="E105" s="1565"/>
      <c r="F105" s="1564"/>
      <c r="G105" s="2095" t="s">
        <v>1639</v>
      </c>
      <c r="H105" s="1873"/>
      <c r="I105" s="1651"/>
      <c r="J105" s="2091">
        <v>88398753.799999997</v>
      </c>
      <c r="K105" s="1651"/>
      <c r="L105" s="1873"/>
      <c r="M105" s="2095" t="s">
        <v>1639</v>
      </c>
      <c r="N105" s="2162" t="s">
        <v>1641</v>
      </c>
      <c r="O105" s="1651"/>
      <c r="P105" s="2091">
        <v>88398753.799999997</v>
      </c>
      <c r="Q105" s="1846"/>
      <c r="R105" s="1651"/>
      <c r="S105" s="1564"/>
      <c r="T105" s="1609"/>
      <c r="U105" s="2223"/>
      <c r="V105" s="2223"/>
      <c r="W105" s="2065"/>
      <c r="X105" s="2224"/>
      <c r="Y105" s="2146"/>
      <c r="Z105" s="1564"/>
      <c r="AA105" s="1564"/>
      <c r="AB105" s="2078" t="s">
        <v>1643</v>
      </c>
      <c r="AC105" s="1565"/>
      <c r="AD105" s="2088"/>
      <c r="AE105" s="2088"/>
      <c r="AF105" s="2088"/>
      <c r="AG105" s="2091"/>
      <c r="AH105" s="2088"/>
      <c r="AI105" s="2088"/>
      <c r="AJ105" s="2091"/>
      <c r="AK105" s="2088"/>
      <c r="AL105" s="2088"/>
      <c r="AM105" s="2088"/>
      <c r="AN105" s="2088"/>
      <c r="AO105" s="2088"/>
      <c r="AP105" s="2088"/>
      <c r="AQ105" s="2088"/>
      <c r="AR105" s="2088"/>
      <c r="AS105" s="2088"/>
      <c r="AT105" s="2088"/>
      <c r="AU105" s="2088"/>
      <c r="AV105" s="2091"/>
      <c r="AW105" s="1564"/>
      <c r="AX105" s="2088"/>
      <c r="AY105" s="2091"/>
      <c r="AZ105" s="2088"/>
    </row>
    <row r="106" spans="1:52" s="215" customFormat="1" ht="6" customHeight="1" x14ac:dyDescent="0.25">
      <c r="A106" s="2225"/>
      <c r="B106" s="2226"/>
      <c r="C106" s="2227"/>
      <c r="D106" s="2225"/>
      <c r="E106" s="2225"/>
      <c r="F106" s="2226"/>
      <c r="G106" s="2228"/>
      <c r="H106" s="2229"/>
      <c r="I106" s="2230"/>
      <c r="J106" s="2231"/>
      <c r="K106" s="2226"/>
      <c r="L106" s="2232"/>
      <c r="M106" s="2229"/>
      <c r="N106" s="2233"/>
      <c r="O106" s="2226"/>
      <c r="P106" s="2231"/>
      <c r="Q106" s="2226"/>
      <c r="R106" s="2226"/>
      <c r="S106" s="2226"/>
      <c r="T106" s="2234"/>
      <c r="U106" s="2235"/>
      <c r="V106" s="2235"/>
      <c r="W106" s="2236"/>
      <c r="X106" s="2235"/>
      <c r="Y106" s="2237"/>
      <c r="Z106" s="2238"/>
      <c r="AA106" s="2238"/>
      <c r="AB106" s="2227"/>
      <c r="AC106" s="2226"/>
      <c r="AD106" s="2238"/>
      <c r="AE106" s="2238"/>
      <c r="AF106" s="2238"/>
      <c r="AG106" s="2231"/>
      <c r="AH106" s="2238"/>
      <c r="AI106" s="2238"/>
      <c r="AJ106" s="2231"/>
      <c r="AK106" s="2238"/>
      <c r="AL106" s="2238"/>
      <c r="AM106" s="2238"/>
      <c r="AN106" s="2238"/>
      <c r="AO106" s="2238"/>
      <c r="AP106" s="2238"/>
      <c r="AQ106" s="2238"/>
      <c r="AR106" s="2238"/>
      <c r="AS106" s="2238"/>
      <c r="AT106" s="2238"/>
      <c r="AU106" s="2238"/>
      <c r="AV106" s="2231"/>
      <c r="AW106" s="2238"/>
      <c r="AX106" s="2238"/>
      <c r="AY106" s="2231"/>
      <c r="AZ106" s="2238"/>
    </row>
    <row r="107" spans="1:52" s="215" customFormat="1" ht="82.5" customHeight="1" x14ac:dyDescent="0.25">
      <c r="A107" s="1595" t="s">
        <v>1756</v>
      </c>
      <c r="B107" s="1553" t="s">
        <v>324</v>
      </c>
      <c r="C107" s="1554" t="s">
        <v>1257</v>
      </c>
      <c r="D107" s="1554" t="s">
        <v>326</v>
      </c>
      <c r="E107" s="1554" t="s">
        <v>327</v>
      </c>
      <c r="F107" s="1553" t="s">
        <v>328</v>
      </c>
      <c r="G107" s="2095" t="s">
        <v>329</v>
      </c>
      <c r="H107" s="1613" t="s">
        <v>330</v>
      </c>
      <c r="I107" s="2125">
        <v>41800</v>
      </c>
      <c r="J107" s="2091">
        <v>339448054</v>
      </c>
      <c r="K107" s="1612">
        <v>41905</v>
      </c>
      <c r="L107" s="1613" t="s">
        <v>453</v>
      </c>
      <c r="M107" s="1613" t="s">
        <v>329</v>
      </c>
      <c r="N107" s="2162" t="s">
        <v>113</v>
      </c>
      <c r="O107" s="1612">
        <v>41905</v>
      </c>
      <c r="P107" s="2091">
        <v>339442701</v>
      </c>
      <c r="Q107" s="1612">
        <v>41907</v>
      </c>
      <c r="R107" s="1612">
        <v>41907</v>
      </c>
      <c r="S107" s="1562">
        <v>3</v>
      </c>
      <c r="T107" s="1570">
        <v>339442701</v>
      </c>
      <c r="U107" s="2145" t="s">
        <v>1501</v>
      </c>
      <c r="V107" s="2145" t="s">
        <v>1500</v>
      </c>
      <c r="W107" s="1945" t="s">
        <v>1502</v>
      </c>
      <c r="X107" s="2224">
        <v>42095</v>
      </c>
      <c r="Y107" s="2146">
        <v>169721351</v>
      </c>
      <c r="Z107" s="1637">
        <v>42314</v>
      </c>
      <c r="AA107" s="1637">
        <v>42360</v>
      </c>
      <c r="AB107" s="2078" t="s">
        <v>331</v>
      </c>
      <c r="AC107" s="1595" t="s">
        <v>381</v>
      </c>
      <c r="AD107" s="2088"/>
      <c r="AE107" s="2088"/>
      <c r="AF107" s="2088"/>
      <c r="AG107" s="2091">
        <v>169721350</v>
      </c>
      <c r="AH107" s="2173"/>
      <c r="AI107" s="2173"/>
      <c r="AJ107" s="2091"/>
      <c r="AK107" s="2088"/>
      <c r="AL107" s="2088"/>
      <c r="AM107" s="2088"/>
      <c r="AN107" s="2088"/>
      <c r="AO107" s="2088"/>
      <c r="AP107" s="2088"/>
      <c r="AQ107" s="2088"/>
      <c r="AR107" s="2088"/>
      <c r="AS107" s="2088"/>
      <c r="AT107" s="2088"/>
      <c r="AU107" s="2088"/>
      <c r="AV107" s="2091"/>
      <c r="AW107" s="2088"/>
      <c r="AX107" s="2088"/>
      <c r="AY107" s="2126"/>
      <c r="AZ107" s="2088"/>
    </row>
    <row r="108" spans="1:52" s="215" customFormat="1" ht="76.5" customHeight="1" x14ac:dyDescent="0.25">
      <c r="A108" s="1595" t="s">
        <v>1633</v>
      </c>
      <c r="B108" s="1564"/>
      <c r="C108" s="1565"/>
      <c r="D108" s="1565"/>
      <c r="E108" s="1565"/>
      <c r="F108" s="1564"/>
      <c r="G108" s="2095" t="s">
        <v>1634</v>
      </c>
      <c r="H108" s="1613" t="s">
        <v>1635</v>
      </c>
      <c r="I108" s="2125">
        <v>42247</v>
      </c>
      <c r="J108" s="2091">
        <v>169669309</v>
      </c>
      <c r="K108" s="1612">
        <v>42263</v>
      </c>
      <c r="L108" s="1613" t="s">
        <v>454</v>
      </c>
      <c r="M108" s="1613" t="s">
        <v>1634</v>
      </c>
      <c r="N108" s="2162" t="s">
        <v>1636</v>
      </c>
      <c r="O108" s="1612">
        <v>42263</v>
      </c>
      <c r="P108" s="2091">
        <v>169669309</v>
      </c>
      <c r="Q108" s="1612"/>
      <c r="R108" s="1612"/>
      <c r="S108" s="1562"/>
      <c r="T108" s="1570">
        <v>169669309</v>
      </c>
      <c r="U108" s="2145"/>
      <c r="V108" s="2145"/>
      <c r="W108" s="1945"/>
      <c r="X108" s="2224"/>
      <c r="Y108" s="2146"/>
      <c r="Z108" s="1564"/>
      <c r="AA108" s="1564"/>
      <c r="AB108" s="2078" t="s">
        <v>1637</v>
      </c>
      <c r="AC108" s="2239"/>
      <c r="AD108" s="2088"/>
      <c r="AE108" s="2088"/>
      <c r="AF108" s="2088"/>
      <c r="AG108" s="2091"/>
      <c r="AH108" s="2173"/>
      <c r="AI108" s="2173"/>
      <c r="AJ108" s="2091"/>
      <c r="AK108" s="2088"/>
      <c r="AL108" s="2088"/>
      <c r="AM108" s="2088"/>
      <c r="AN108" s="2088"/>
      <c r="AO108" s="2088"/>
      <c r="AP108" s="2088"/>
      <c r="AQ108" s="2088"/>
      <c r="AR108" s="2088"/>
      <c r="AS108" s="2088"/>
      <c r="AT108" s="2088"/>
      <c r="AU108" s="2088"/>
      <c r="AV108" s="2091"/>
      <c r="AW108" s="2088"/>
      <c r="AX108" s="2088"/>
      <c r="AY108" s="2126"/>
      <c r="AZ108" s="2088"/>
    </row>
    <row r="109" spans="1:52" s="215" customFormat="1" ht="3.75" customHeight="1" x14ac:dyDescent="0.25">
      <c r="A109" s="2240"/>
      <c r="B109" s="2241"/>
      <c r="C109" s="2242"/>
      <c r="D109" s="2240"/>
      <c r="E109" s="2240"/>
      <c r="F109" s="2241"/>
      <c r="G109" s="2243"/>
      <c r="H109" s="2244"/>
      <c r="I109" s="2245"/>
      <c r="J109" s="2246"/>
      <c r="K109" s="2241"/>
      <c r="L109" s="2241"/>
      <c r="M109" s="2244"/>
      <c r="N109" s="2247"/>
      <c r="O109" s="2241"/>
      <c r="P109" s="2246"/>
      <c r="Q109" s="2241"/>
      <c r="R109" s="2241"/>
      <c r="S109" s="2241"/>
      <c r="T109" s="2248"/>
      <c r="U109" s="2249"/>
      <c r="V109" s="2249"/>
      <c r="W109" s="2250"/>
      <c r="X109" s="2249"/>
      <c r="Y109" s="2251"/>
      <c r="Z109" s="2252"/>
      <c r="AA109" s="2252"/>
      <c r="AB109" s="2242"/>
      <c r="AC109" s="2241"/>
      <c r="AD109" s="2252"/>
      <c r="AE109" s="2252"/>
      <c r="AF109" s="2252"/>
      <c r="AG109" s="2246"/>
      <c r="AH109" s="2252"/>
      <c r="AI109" s="2252"/>
      <c r="AJ109" s="2246"/>
      <c r="AK109" s="2252"/>
      <c r="AL109" s="2252"/>
      <c r="AM109" s="2252"/>
      <c r="AN109" s="2252"/>
      <c r="AO109" s="2252"/>
      <c r="AP109" s="2252"/>
      <c r="AQ109" s="2252"/>
      <c r="AR109" s="2252"/>
      <c r="AS109" s="2252"/>
      <c r="AT109" s="2252"/>
      <c r="AU109" s="2252"/>
      <c r="AV109" s="2246"/>
      <c r="AW109" s="2252"/>
      <c r="AX109" s="2252"/>
      <c r="AY109" s="2246"/>
      <c r="AZ109" s="2252"/>
    </row>
    <row r="110" spans="1:52" s="215" customFormat="1" ht="61.5" customHeight="1" x14ac:dyDescent="0.25">
      <c r="A110" s="1595" t="s">
        <v>1757</v>
      </c>
      <c r="B110" s="1562" t="s">
        <v>479</v>
      </c>
      <c r="C110" s="2078" t="s">
        <v>480</v>
      </c>
      <c r="D110" s="1596" t="s">
        <v>481</v>
      </c>
      <c r="E110" s="1595" t="s">
        <v>474</v>
      </c>
      <c r="F110" s="1562" t="s">
        <v>49</v>
      </c>
      <c r="G110" s="2095" t="s">
        <v>482</v>
      </c>
      <c r="H110" s="1613" t="s">
        <v>483</v>
      </c>
      <c r="I110" s="2125">
        <v>41822</v>
      </c>
      <c r="J110" s="2091">
        <v>10000000</v>
      </c>
      <c r="K110" s="1612">
        <v>41907</v>
      </c>
      <c r="L110" s="1613" t="s">
        <v>484</v>
      </c>
      <c r="M110" s="1613" t="s">
        <v>482</v>
      </c>
      <c r="N110" s="2162" t="s">
        <v>367</v>
      </c>
      <c r="O110" s="1612">
        <v>41907</v>
      </c>
      <c r="P110" s="2091">
        <v>9978320</v>
      </c>
      <c r="Q110" s="1612">
        <v>41918</v>
      </c>
      <c r="R110" s="1612">
        <v>41918</v>
      </c>
      <c r="S110" s="1562">
        <v>15</v>
      </c>
      <c r="T110" s="1570">
        <v>9978320</v>
      </c>
      <c r="U110" s="2092"/>
      <c r="V110" s="2092"/>
      <c r="W110" s="1715"/>
      <c r="X110" s="2092"/>
      <c r="Y110" s="2093"/>
      <c r="Z110" s="2125">
        <v>41922</v>
      </c>
      <c r="AA110" s="2125">
        <v>41939</v>
      </c>
      <c r="AB110" s="2078" t="s">
        <v>478</v>
      </c>
      <c r="AC110" s="1595" t="s">
        <v>270</v>
      </c>
      <c r="AD110" s="2088"/>
      <c r="AE110" s="2088"/>
      <c r="AF110" s="2088"/>
      <c r="AG110" s="2091"/>
      <c r="AH110" s="2088"/>
      <c r="AI110" s="2088"/>
      <c r="AJ110" s="2091"/>
      <c r="AK110" s="2088"/>
      <c r="AL110" s="2088"/>
      <c r="AM110" s="2088"/>
      <c r="AN110" s="2088"/>
      <c r="AO110" s="2088"/>
      <c r="AP110" s="2088"/>
      <c r="AQ110" s="2088"/>
      <c r="AR110" s="2088"/>
      <c r="AS110" s="2088"/>
      <c r="AT110" s="2088"/>
      <c r="AU110" s="2088"/>
      <c r="AV110" s="2091">
        <f>T110</f>
        <v>9978320</v>
      </c>
      <c r="AW110" s="2173"/>
      <c r="AX110" s="2173"/>
      <c r="AY110" s="2091"/>
      <c r="AZ110" s="2088"/>
    </row>
    <row r="111" spans="1:52" s="215" customFormat="1" ht="6.75" customHeight="1" x14ac:dyDescent="0.25">
      <c r="A111" s="2253"/>
      <c r="B111" s="2098"/>
      <c r="C111" s="2254"/>
      <c r="D111" s="2255"/>
      <c r="E111" s="2253"/>
      <c r="F111" s="2098"/>
      <c r="G111" s="2256"/>
      <c r="H111" s="2257"/>
      <c r="I111" s="2258"/>
      <c r="J111" s="2259"/>
      <c r="K111" s="2098"/>
      <c r="L111" s="2098"/>
      <c r="M111" s="2257"/>
      <c r="N111" s="2260"/>
      <c r="O111" s="2098"/>
      <c r="P111" s="2259"/>
      <c r="Q111" s="2098"/>
      <c r="R111" s="2098"/>
      <c r="S111" s="2098"/>
      <c r="T111" s="2261"/>
      <c r="U111" s="2262"/>
      <c r="V111" s="2262"/>
      <c r="W111" s="2103"/>
      <c r="X111" s="2262"/>
      <c r="Y111" s="2263"/>
      <c r="Z111" s="2264"/>
      <c r="AA111" s="2264"/>
      <c r="AB111" s="2254"/>
      <c r="AC111" s="2098"/>
      <c r="AD111" s="2264"/>
      <c r="AE111" s="2264"/>
      <c r="AF111" s="2264"/>
      <c r="AG111" s="2259"/>
      <c r="AH111" s="2264"/>
      <c r="AI111" s="2264"/>
      <c r="AJ111" s="2259"/>
      <c r="AK111" s="2264"/>
      <c r="AL111" s="2264"/>
      <c r="AM111" s="2264"/>
      <c r="AN111" s="2264"/>
      <c r="AO111" s="2264"/>
      <c r="AP111" s="2264"/>
      <c r="AQ111" s="2264"/>
      <c r="AR111" s="2264"/>
      <c r="AS111" s="2264"/>
      <c r="AT111" s="2264"/>
      <c r="AU111" s="2264"/>
      <c r="AV111" s="2259"/>
      <c r="AW111" s="2264"/>
      <c r="AX111" s="2264"/>
      <c r="AY111" s="2259"/>
      <c r="AZ111" s="2264"/>
    </row>
    <row r="112" spans="1:52" s="215" customFormat="1" ht="71.25" customHeight="1" x14ac:dyDescent="0.25">
      <c r="A112" s="1595" t="s">
        <v>1758</v>
      </c>
      <c r="B112" s="1562" t="s">
        <v>471</v>
      </c>
      <c r="C112" s="2078" t="s">
        <v>472</v>
      </c>
      <c r="D112" s="1596" t="s">
        <v>473</v>
      </c>
      <c r="E112" s="1595" t="s">
        <v>474</v>
      </c>
      <c r="F112" s="1562" t="s">
        <v>49</v>
      </c>
      <c r="G112" s="2095" t="s">
        <v>475</v>
      </c>
      <c r="H112" s="1613" t="s">
        <v>476</v>
      </c>
      <c r="I112" s="2125">
        <v>41822</v>
      </c>
      <c r="J112" s="2091">
        <v>10000000</v>
      </c>
      <c r="K112" s="1612">
        <v>41908</v>
      </c>
      <c r="L112" s="1613" t="s">
        <v>477</v>
      </c>
      <c r="M112" s="1613" t="s">
        <v>475</v>
      </c>
      <c r="N112" s="2162" t="s">
        <v>367</v>
      </c>
      <c r="O112" s="1612">
        <v>41908</v>
      </c>
      <c r="P112" s="2091">
        <v>9730000</v>
      </c>
      <c r="Q112" s="1612">
        <v>41918</v>
      </c>
      <c r="R112" s="1612">
        <v>41918</v>
      </c>
      <c r="S112" s="1562">
        <v>15</v>
      </c>
      <c r="T112" s="1570">
        <v>9730000</v>
      </c>
      <c r="U112" s="2092"/>
      <c r="V112" s="2092"/>
      <c r="W112" s="1715"/>
      <c r="X112" s="2092"/>
      <c r="Y112" s="2093"/>
      <c r="Z112" s="1612">
        <v>41922</v>
      </c>
      <c r="AA112" s="1612">
        <v>41939</v>
      </c>
      <c r="AB112" s="2078" t="s">
        <v>478</v>
      </c>
      <c r="AC112" s="1595" t="s">
        <v>270</v>
      </c>
      <c r="AD112" s="2088"/>
      <c r="AE112" s="2088"/>
      <c r="AF112" s="2088"/>
      <c r="AG112" s="2091"/>
      <c r="AH112" s="2088"/>
      <c r="AI112" s="2088"/>
      <c r="AJ112" s="2091"/>
      <c r="AK112" s="2088"/>
      <c r="AL112" s="2088"/>
      <c r="AM112" s="2088"/>
      <c r="AN112" s="2088"/>
      <c r="AO112" s="2088"/>
      <c r="AP112" s="2088"/>
      <c r="AQ112" s="2088"/>
      <c r="AR112" s="2088"/>
      <c r="AS112" s="2088"/>
      <c r="AT112" s="2088"/>
      <c r="AU112" s="2088"/>
      <c r="AV112" s="2091">
        <v>9730000</v>
      </c>
      <c r="AW112" s="1612">
        <v>41950</v>
      </c>
      <c r="AX112" s="1613" t="s">
        <v>594</v>
      </c>
      <c r="AY112" s="2091"/>
      <c r="AZ112" s="2088"/>
    </row>
    <row r="113" spans="1:52" s="215" customFormat="1" ht="4.5" customHeight="1" x14ac:dyDescent="0.25">
      <c r="A113" s="2265"/>
      <c r="B113" s="2176"/>
      <c r="C113" s="2266"/>
      <c r="D113" s="2265"/>
      <c r="E113" s="2265"/>
      <c r="F113" s="2176"/>
      <c r="G113" s="2267"/>
      <c r="H113" s="2268"/>
      <c r="I113" s="2269"/>
      <c r="J113" s="2177"/>
      <c r="K113" s="2176"/>
      <c r="L113" s="2176"/>
      <c r="M113" s="2268"/>
      <c r="N113" s="2270"/>
      <c r="O113" s="2176"/>
      <c r="P113" s="2177"/>
      <c r="Q113" s="2176"/>
      <c r="R113" s="2176"/>
      <c r="S113" s="2176"/>
      <c r="T113" s="2271"/>
      <c r="U113" s="2180"/>
      <c r="V113" s="2180"/>
      <c r="W113" s="2181"/>
      <c r="X113" s="2180"/>
      <c r="Y113" s="2182"/>
      <c r="Z113" s="2175"/>
      <c r="AA113" s="2175"/>
      <c r="AB113" s="2266"/>
      <c r="AC113" s="2176"/>
      <c r="AD113" s="2175"/>
      <c r="AE113" s="2175"/>
      <c r="AF113" s="2175"/>
      <c r="AG113" s="2177"/>
      <c r="AH113" s="2175"/>
      <c r="AI113" s="2175"/>
      <c r="AJ113" s="2177"/>
      <c r="AK113" s="2175"/>
      <c r="AL113" s="2175"/>
      <c r="AM113" s="2175"/>
      <c r="AN113" s="2175"/>
      <c r="AO113" s="2175"/>
      <c r="AP113" s="2175"/>
      <c r="AQ113" s="2175"/>
      <c r="AR113" s="2175"/>
      <c r="AS113" s="2175"/>
      <c r="AT113" s="2175"/>
      <c r="AU113" s="2175"/>
      <c r="AV113" s="2177"/>
      <c r="AW113" s="2175"/>
      <c r="AX113" s="2175"/>
      <c r="AY113" s="2177"/>
      <c r="AZ113" s="2175"/>
    </row>
    <row r="114" spans="1:52" s="21" customFormat="1" ht="45" x14ac:dyDescent="0.25">
      <c r="A114" s="1559" t="s">
        <v>1759</v>
      </c>
      <c r="B114" s="1614" t="s">
        <v>516</v>
      </c>
      <c r="C114" s="1559" t="s">
        <v>520</v>
      </c>
      <c r="D114" s="1559" t="s">
        <v>521</v>
      </c>
      <c r="E114" s="1559" t="s">
        <v>265</v>
      </c>
      <c r="F114" s="1614">
        <v>79607176</v>
      </c>
      <c r="G114" s="1898" t="s">
        <v>418</v>
      </c>
      <c r="H114" s="1613" t="s">
        <v>517</v>
      </c>
      <c r="I114" s="1612">
        <v>41752</v>
      </c>
      <c r="J114" s="1608">
        <v>95689214</v>
      </c>
      <c r="K114" s="1612">
        <v>41919</v>
      </c>
      <c r="L114" s="1613" t="s">
        <v>518</v>
      </c>
      <c r="M114" s="1613" t="s">
        <v>418</v>
      </c>
      <c r="N114" s="2162" t="s">
        <v>313</v>
      </c>
      <c r="O114" s="1686">
        <v>41919</v>
      </c>
      <c r="P114" s="1608">
        <v>95689214</v>
      </c>
      <c r="Q114" s="1686">
        <v>41929</v>
      </c>
      <c r="R114" s="1612">
        <v>41926</v>
      </c>
      <c r="S114" s="1562">
        <v>30</v>
      </c>
      <c r="T114" s="1608">
        <v>95689214</v>
      </c>
      <c r="U114" s="1714"/>
      <c r="V114" s="1714"/>
      <c r="W114" s="1715"/>
      <c r="X114" s="1714"/>
      <c r="Y114" s="1716"/>
      <c r="Z114" s="1686">
        <v>41987</v>
      </c>
      <c r="AA114" s="1686">
        <v>41995</v>
      </c>
      <c r="AB114" s="1559" t="s">
        <v>519</v>
      </c>
      <c r="AC114" s="2078" t="s">
        <v>30</v>
      </c>
      <c r="AD114" s="1608">
        <v>47844607</v>
      </c>
      <c r="AE114" s="1612">
        <v>41942</v>
      </c>
      <c r="AF114" s="1613" t="s">
        <v>563</v>
      </c>
      <c r="AG114" s="1608"/>
      <c r="AH114" s="1614"/>
      <c r="AI114" s="1614"/>
      <c r="AJ114" s="1608"/>
      <c r="AK114" s="1614"/>
      <c r="AL114" s="1614"/>
      <c r="AM114" s="1614"/>
      <c r="AN114" s="1614"/>
      <c r="AO114" s="1614"/>
      <c r="AP114" s="1614"/>
      <c r="AQ114" s="1614"/>
      <c r="AR114" s="1614"/>
      <c r="AS114" s="1614"/>
      <c r="AT114" s="1614"/>
      <c r="AU114" s="1614"/>
      <c r="AV114" s="1608">
        <v>47844607</v>
      </c>
      <c r="AW114" s="1761"/>
      <c r="AX114" s="1761"/>
      <c r="AY114" s="1608"/>
      <c r="AZ114" s="1614"/>
    </row>
    <row r="115" spans="1:52" ht="3.75" customHeight="1" x14ac:dyDescent="0.2">
      <c r="A115" s="2096"/>
      <c r="B115" s="2096"/>
      <c r="C115" s="2096"/>
      <c r="D115" s="2096"/>
      <c r="E115" s="2096"/>
      <c r="F115" s="2096"/>
      <c r="G115" s="2096"/>
      <c r="H115" s="2098"/>
      <c r="I115" s="2098"/>
      <c r="J115" s="2101"/>
      <c r="K115" s="2100"/>
      <c r="L115" s="2098"/>
      <c r="M115" s="2098"/>
      <c r="N115" s="2260"/>
      <c r="O115" s="2096"/>
      <c r="P115" s="2101"/>
      <c r="Q115" s="2096"/>
      <c r="R115" s="2098"/>
      <c r="S115" s="2100"/>
      <c r="T115" s="2096"/>
      <c r="U115" s="2102"/>
      <c r="V115" s="2102"/>
      <c r="W115" s="2103"/>
      <c r="X115" s="2102"/>
      <c r="Y115" s="2104"/>
      <c r="Z115" s="2096"/>
      <c r="AA115" s="2096"/>
      <c r="AB115" s="2096"/>
      <c r="AC115" s="2096"/>
      <c r="AD115" s="2096"/>
      <c r="AE115" s="2096"/>
      <c r="AF115" s="2096"/>
      <c r="AG115" s="2101"/>
      <c r="AH115" s="2096"/>
      <c r="AI115" s="2096"/>
      <c r="AJ115" s="2101"/>
      <c r="AK115" s="2096"/>
      <c r="AL115" s="2096"/>
      <c r="AM115" s="2096"/>
      <c r="AN115" s="2096"/>
      <c r="AO115" s="2096"/>
      <c r="AP115" s="2096"/>
      <c r="AQ115" s="2096"/>
      <c r="AR115" s="2096"/>
      <c r="AS115" s="2096"/>
      <c r="AT115" s="2096"/>
      <c r="AU115" s="2096"/>
      <c r="AV115" s="2099"/>
      <c r="AW115" s="2096"/>
      <c r="AX115" s="2096"/>
      <c r="AY115" s="2101"/>
      <c r="AZ115" s="2096"/>
    </row>
    <row r="116" spans="1:52" s="21" customFormat="1" ht="56.25" customHeight="1" x14ac:dyDescent="0.25">
      <c r="A116" s="1554" t="s">
        <v>1760</v>
      </c>
      <c r="B116" s="2272"/>
      <c r="C116" s="1554" t="s">
        <v>426</v>
      </c>
      <c r="D116" s="1554" t="s">
        <v>429</v>
      </c>
      <c r="E116" s="1554" t="s">
        <v>558</v>
      </c>
      <c r="F116" s="1553" t="s">
        <v>559</v>
      </c>
      <c r="G116" s="1898" t="s">
        <v>86</v>
      </c>
      <c r="H116" s="1613" t="s">
        <v>427</v>
      </c>
      <c r="I116" s="2273">
        <v>41788</v>
      </c>
      <c r="J116" s="1608">
        <v>95000000</v>
      </c>
      <c r="K116" s="1637">
        <v>41919</v>
      </c>
      <c r="L116" s="1613" t="s">
        <v>560</v>
      </c>
      <c r="M116" s="1613" t="s">
        <v>86</v>
      </c>
      <c r="N116" s="2162" t="s">
        <v>52</v>
      </c>
      <c r="O116" s="1712">
        <v>41919</v>
      </c>
      <c r="P116" s="1608">
        <v>95000000</v>
      </c>
      <c r="Q116" s="1637">
        <v>41929</v>
      </c>
      <c r="R116" s="1637">
        <v>41932</v>
      </c>
      <c r="S116" s="1553">
        <v>30</v>
      </c>
      <c r="T116" s="1570">
        <v>95000000</v>
      </c>
      <c r="U116" s="1715"/>
      <c r="V116" s="1715"/>
      <c r="W116" s="1715"/>
      <c r="X116" s="1715"/>
      <c r="Y116" s="1981"/>
      <c r="Z116" s="1637">
        <v>41954</v>
      </c>
      <c r="AA116" s="1637">
        <v>41969</v>
      </c>
      <c r="AB116" s="1559" t="s">
        <v>428</v>
      </c>
      <c r="AC116" s="1559" t="s">
        <v>30</v>
      </c>
      <c r="AD116" s="1614"/>
      <c r="AE116" s="1614"/>
      <c r="AF116" s="1614"/>
      <c r="AG116" s="1608"/>
      <c r="AH116" s="1614"/>
      <c r="AI116" s="1614"/>
      <c r="AJ116" s="1608"/>
      <c r="AK116" s="1614"/>
      <c r="AL116" s="1614"/>
      <c r="AM116" s="1614"/>
      <c r="AN116" s="1614"/>
      <c r="AO116" s="1614"/>
      <c r="AP116" s="1614"/>
      <c r="AQ116" s="1614"/>
      <c r="AR116" s="1614"/>
      <c r="AS116" s="1614"/>
      <c r="AT116" s="1614"/>
      <c r="AU116" s="1614"/>
      <c r="AV116" s="1608">
        <v>95000000</v>
      </c>
      <c r="AW116" s="1637">
        <v>41977</v>
      </c>
      <c r="AX116" s="1764" t="s">
        <v>1054</v>
      </c>
      <c r="AY116" s="1608"/>
      <c r="AZ116" s="1614"/>
    </row>
    <row r="117" spans="1:52" ht="45" x14ac:dyDescent="0.2">
      <c r="A117" s="1565"/>
      <c r="B117" s="2274"/>
      <c r="C117" s="1565"/>
      <c r="D117" s="1565"/>
      <c r="E117" s="1565"/>
      <c r="F117" s="1564"/>
      <c r="G117" s="2275" t="s">
        <v>84</v>
      </c>
      <c r="H117" s="1613" t="s">
        <v>430</v>
      </c>
      <c r="I117" s="2273">
        <v>41788</v>
      </c>
      <c r="J117" s="1932">
        <v>5000000</v>
      </c>
      <c r="K117" s="1564"/>
      <c r="L117" s="1613" t="s">
        <v>561</v>
      </c>
      <c r="M117" s="1613" t="s">
        <v>84</v>
      </c>
      <c r="N117" s="1562">
        <v>10001</v>
      </c>
      <c r="O117" s="1712">
        <v>41919</v>
      </c>
      <c r="P117" s="1608">
        <v>5000000</v>
      </c>
      <c r="Q117" s="1564"/>
      <c r="R117" s="1564"/>
      <c r="S117" s="1564"/>
      <c r="T117" s="1570">
        <v>5000000</v>
      </c>
      <c r="U117" s="1715"/>
      <c r="V117" s="1715"/>
      <c r="W117" s="1715"/>
      <c r="X117" s="1715"/>
      <c r="Y117" s="1981"/>
      <c r="Z117" s="1564"/>
      <c r="AA117" s="1564"/>
      <c r="AB117" s="2105" t="s">
        <v>91</v>
      </c>
      <c r="AC117" s="1559" t="s">
        <v>30</v>
      </c>
      <c r="AD117" s="1918"/>
      <c r="AE117" s="1918"/>
      <c r="AF117" s="1918"/>
      <c r="AG117" s="1932"/>
      <c r="AH117" s="1918"/>
      <c r="AI117" s="1918"/>
      <c r="AJ117" s="1932"/>
      <c r="AK117" s="1918"/>
      <c r="AL117" s="1918"/>
      <c r="AM117" s="1918"/>
      <c r="AN117" s="1918"/>
      <c r="AO117" s="1918"/>
      <c r="AP117" s="1918"/>
      <c r="AQ117" s="1918"/>
      <c r="AR117" s="1918"/>
      <c r="AS117" s="1918"/>
      <c r="AT117" s="1918"/>
      <c r="AU117" s="1918"/>
      <c r="AV117" s="1608">
        <v>5000000</v>
      </c>
      <c r="AW117" s="1564"/>
      <c r="AX117" s="1873"/>
      <c r="AY117" s="1932"/>
      <c r="AZ117" s="1918"/>
    </row>
    <row r="118" spans="1:52" ht="7.5" customHeight="1" x14ac:dyDescent="0.2">
      <c r="A118" s="2276"/>
      <c r="B118" s="2276"/>
      <c r="C118" s="2276"/>
      <c r="D118" s="2276"/>
      <c r="E118" s="2276"/>
      <c r="F118" s="2276"/>
      <c r="G118" s="2276"/>
      <c r="H118" s="1720"/>
      <c r="I118" s="1720"/>
      <c r="J118" s="2277"/>
      <c r="K118" s="2278"/>
      <c r="L118" s="1720"/>
      <c r="M118" s="1720"/>
      <c r="N118" s="2279"/>
      <c r="O118" s="2276"/>
      <c r="P118" s="2277"/>
      <c r="Q118" s="2276"/>
      <c r="R118" s="1720"/>
      <c r="S118" s="2278"/>
      <c r="T118" s="2276"/>
      <c r="U118" s="2280"/>
      <c r="V118" s="2280"/>
      <c r="W118" s="2280"/>
      <c r="X118" s="2280"/>
      <c r="Y118" s="2281"/>
      <c r="Z118" s="2276"/>
      <c r="AA118" s="2276"/>
      <c r="AB118" s="2276"/>
      <c r="AC118" s="2276"/>
      <c r="AD118" s="2276"/>
      <c r="AE118" s="2276"/>
      <c r="AF118" s="2276"/>
      <c r="AG118" s="2277"/>
      <c r="AH118" s="2276"/>
      <c r="AI118" s="2276"/>
      <c r="AJ118" s="2277"/>
      <c r="AK118" s="2276"/>
      <c r="AL118" s="2276"/>
      <c r="AM118" s="2276"/>
      <c r="AN118" s="2276"/>
      <c r="AO118" s="2276"/>
      <c r="AP118" s="2276"/>
      <c r="AQ118" s="2276"/>
      <c r="AR118" s="2276"/>
      <c r="AS118" s="2276"/>
      <c r="AT118" s="2276"/>
      <c r="AU118" s="2276"/>
      <c r="AV118" s="1733"/>
      <c r="AW118" s="2276"/>
      <c r="AX118" s="2276"/>
      <c r="AY118" s="2277"/>
      <c r="AZ118" s="2276"/>
    </row>
    <row r="119" spans="1:52" s="21" customFormat="1" ht="78" customHeight="1" x14ac:dyDescent="0.25">
      <c r="A119" s="1559" t="s">
        <v>1761</v>
      </c>
      <c r="B119" s="1761"/>
      <c r="C119" s="1559" t="s">
        <v>522</v>
      </c>
      <c r="D119" s="2282" t="s">
        <v>523</v>
      </c>
      <c r="E119" s="1559" t="s">
        <v>463</v>
      </c>
      <c r="F119" s="1614" t="s">
        <v>464</v>
      </c>
      <c r="G119" s="1898" t="s">
        <v>524</v>
      </c>
      <c r="H119" s="1613" t="s">
        <v>525</v>
      </c>
      <c r="I119" s="1612">
        <v>41800</v>
      </c>
      <c r="J119" s="1608">
        <v>195641969</v>
      </c>
      <c r="K119" s="1612">
        <v>41919</v>
      </c>
      <c r="L119" s="1613" t="s">
        <v>525</v>
      </c>
      <c r="M119" s="1613" t="s">
        <v>524</v>
      </c>
      <c r="N119" s="2162" t="s">
        <v>526</v>
      </c>
      <c r="O119" s="1686">
        <v>41919</v>
      </c>
      <c r="P119" s="1608">
        <v>195638974</v>
      </c>
      <c r="Q119" s="1686">
        <v>41920</v>
      </c>
      <c r="R119" s="1612">
        <v>41926</v>
      </c>
      <c r="S119" s="1595" t="s">
        <v>527</v>
      </c>
      <c r="T119" s="1608">
        <v>195638974</v>
      </c>
      <c r="U119" s="2065" t="s">
        <v>1436</v>
      </c>
      <c r="V119" s="2065" t="s">
        <v>1437</v>
      </c>
      <c r="W119" s="2065" t="s">
        <v>1438</v>
      </c>
      <c r="X119" s="2283">
        <v>42062</v>
      </c>
      <c r="Y119" s="1821">
        <v>19571116</v>
      </c>
      <c r="Z119" s="1686">
        <v>41984</v>
      </c>
      <c r="AA119" s="1686">
        <v>42069</v>
      </c>
      <c r="AB119" s="1559" t="s">
        <v>528</v>
      </c>
      <c r="AC119" s="2078" t="s">
        <v>30</v>
      </c>
      <c r="AD119" s="1614"/>
      <c r="AE119" s="1614"/>
      <c r="AF119" s="1614"/>
      <c r="AG119" s="1608">
        <v>78990188</v>
      </c>
      <c r="AH119" s="1761"/>
      <c r="AI119" s="1761"/>
      <c r="AJ119" s="1608">
        <v>97077670</v>
      </c>
      <c r="AK119" s="1761"/>
      <c r="AL119" s="1761"/>
      <c r="AM119" s="1614"/>
      <c r="AN119" s="1614"/>
      <c r="AO119" s="1614"/>
      <c r="AP119" s="1614"/>
      <c r="AQ119" s="1614"/>
      <c r="AR119" s="1614"/>
      <c r="AS119" s="1614"/>
      <c r="AT119" s="1614"/>
      <c r="AU119" s="1614"/>
      <c r="AV119" s="1608"/>
      <c r="AW119" s="1614"/>
      <c r="AX119" s="1614"/>
      <c r="AY119" s="1608"/>
      <c r="AZ119" s="1614"/>
    </row>
    <row r="120" spans="1:52" ht="7.5" customHeight="1" x14ac:dyDescent="0.2">
      <c r="A120" s="2284"/>
      <c r="B120" s="2284"/>
      <c r="C120" s="2284"/>
      <c r="D120" s="2285"/>
      <c r="E120" s="2284"/>
      <c r="F120" s="2284"/>
      <c r="G120" s="2284"/>
      <c r="H120" s="2286"/>
      <c r="I120" s="2286"/>
      <c r="J120" s="2287"/>
      <c r="K120" s="2288"/>
      <c r="L120" s="2286"/>
      <c r="M120" s="2286"/>
      <c r="N120" s="2289"/>
      <c r="O120" s="2284"/>
      <c r="P120" s="2287"/>
      <c r="Q120" s="2284"/>
      <c r="R120" s="2286"/>
      <c r="S120" s="2288"/>
      <c r="T120" s="2284"/>
      <c r="U120" s="2290"/>
      <c r="V120" s="2290"/>
      <c r="W120" s="2290"/>
      <c r="X120" s="2290"/>
      <c r="Y120" s="2291"/>
      <c r="Z120" s="2284"/>
      <c r="AA120" s="2284"/>
      <c r="AB120" s="2284"/>
      <c r="AC120" s="2284"/>
      <c r="AD120" s="2284"/>
      <c r="AE120" s="2284"/>
      <c r="AF120" s="2284"/>
      <c r="AG120" s="2287"/>
      <c r="AH120" s="2284"/>
      <c r="AI120" s="2284"/>
      <c r="AJ120" s="2287"/>
      <c r="AK120" s="2284"/>
      <c r="AL120" s="2284"/>
      <c r="AM120" s="2284"/>
      <c r="AN120" s="2284"/>
      <c r="AO120" s="2284"/>
      <c r="AP120" s="2284"/>
      <c r="AQ120" s="2284"/>
      <c r="AR120" s="2284"/>
      <c r="AS120" s="2284"/>
      <c r="AT120" s="2284"/>
      <c r="AU120" s="2284"/>
      <c r="AV120" s="1630"/>
      <c r="AW120" s="2284"/>
      <c r="AX120" s="2284"/>
      <c r="AY120" s="2287"/>
      <c r="AZ120" s="2284"/>
    </row>
    <row r="121" spans="1:52" ht="58.5" customHeight="1" x14ac:dyDescent="0.2">
      <c r="A121" s="1559" t="s">
        <v>1762</v>
      </c>
      <c r="B121" s="1614" t="s">
        <v>431</v>
      </c>
      <c r="C121" s="2292" t="s">
        <v>432</v>
      </c>
      <c r="D121" s="2282" t="s">
        <v>433</v>
      </c>
      <c r="E121" s="1559" t="s">
        <v>539</v>
      </c>
      <c r="F121" s="1614" t="s">
        <v>540</v>
      </c>
      <c r="G121" s="1898" t="s">
        <v>418</v>
      </c>
      <c r="H121" s="1613" t="s">
        <v>434</v>
      </c>
      <c r="I121" s="2273">
        <v>41742</v>
      </c>
      <c r="J121" s="1570">
        <v>148000000</v>
      </c>
      <c r="K121" s="1612">
        <v>41926</v>
      </c>
      <c r="L121" s="1613" t="s">
        <v>541</v>
      </c>
      <c r="M121" s="1613" t="s">
        <v>418</v>
      </c>
      <c r="N121" s="2162" t="s">
        <v>313</v>
      </c>
      <c r="O121" s="1686">
        <v>41926</v>
      </c>
      <c r="P121" s="1608">
        <v>147874736</v>
      </c>
      <c r="Q121" s="1686">
        <v>41929</v>
      </c>
      <c r="R121" s="1612">
        <v>41940</v>
      </c>
      <c r="S121" s="1562">
        <v>3</v>
      </c>
      <c r="T121" s="1608">
        <v>147874736</v>
      </c>
      <c r="U121" s="2065" t="s">
        <v>1411</v>
      </c>
      <c r="V121" s="2065" t="s">
        <v>1412</v>
      </c>
      <c r="W121" s="2065" t="s">
        <v>1413</v>
      </c>
      <c r="X121" s="2065"/>
      <c r="Y121" s="1821">
        <v>21980500</v>
      </c>
      <c r="Z121" s="1686">
        <v>41999</v>
      </c>
      <c r="AA121" s="1686">
        <v>42136</v>
      </c>
      <c r="AB121" s="1559" t="s">
        <v>269</v>
      </c>
      <c r="AC121" s="1559" t="s">
        <v>30</v>
      </c>
      <c r="AD121" s="1918"/>
      <c r="AE121" s="1918"/>
      <c r="AF121" s="1918"/>
      <c r="AG121" s="1608">
        <v>125894236</v>
      </c>
      <c r="AH121" s="1686">
        <v>41962</v>
      </c>
      <c r="AI121" s="1613" t="s">
        <v>669</v>
      </c>
      <c r="AJ121" s="1932"/>
      <c r="AK121" s="1918"/>
      <c r="AL121" s="1918"/>
      <c r="AM121" s="1925"/>
      <c r="AN121" s="1918"/>
      <c r="AO121" s="1918"/>
      <c r="AP121" s="1918"/>
      <c r="AQ121" s="1918"/>
      <c r="AR121" s="1918"/>
      <c r="AS121" s="1918"/>
      <c r="AT121" s="1918"/>
      <c r="AU121" s="1918"/>
      <c r="AV121" s="1608"/>
      <c r="AW121" s="1918"/>
      <c r="AX121" s="1918"/>
      <c r="AY121" s="1932"/>
      <c r="AZ121" s="1918"/>
    </row>
    <row r="122" spans="1:52" ht="5.25" customHeight="1" x14ac:dyDescent="0.2">
      <c r="A122" s="2293"/>
      <c r="B122" s="2293"/>
      <c r="C122" s="2293"/>
      <c r="D122" s="2293"/>
      <c r="E122" s="2294"/>
      <c r="F122" s="2293"/>
      <c r="G122" s="2295"/>
      <c r="H122" s="2296"/>
      <c r="I122" s="2296"/>
      <c r="J122" s="2297"/>
      <c r="K122" s="2298"/>
      <c r="L122" s="2296"/>
      <c r="M122" s="2296"/>
      <c r="N122" s="2299"/>
      <c r="O122" s="2293"/>
      <c r="P122" s="2297"/>
      <c r="Q122" s="2293"/>
      <c r="R122" s="2300"/>
      <c r="S122" s="2298"/>
      <c r="T122" s="2293"/>
      <c r="U122" s="2301"/>
      <c r="V122" s="2301"/>
      <c r="W122" s="2301"/>
      <c r="X122" s="2301"/>
      <c r="Y122" s="2302"/>
      <c r="Z122" s="2303"/>
      <c r="AA122" s="2303"/>
      <c r="AB122" s="2295"/>
      <c r="AC122" s="2293"/>
      <c r="AD122" s="2295"/>
      <c r="AE122" s="2295"/>
      <c r="AF122" s="2295"/>
      <c r="AG122" s="2297"/>
      <c r="AH122" s="2295"/>
      <c r="AI122" s="2295"/>
      <c r="AJ122" s="2297"/>
      <c r="AK122" s="2295"/>
      <c r="AL122" s="2295"/>
      <c r="AM122" s="2295"/>
      <c r="AN122" s="2295"/>
      <c r="AO122" s="2295"/>
      <c r="AP122" s="2295"/>
      <c r="AQ122" s="2295"/>
      <c r="AR122" s="2295"/>
      <c r="AS122" s="2295"/>
      <c r="AT122" s="2295"/>
      <c r="AU122" s="2295"/>
      <c r="AV122" s="2304"/>
      <c r="AW122" s="2295"/>
      <c r="AX122" s="2295"/>
      <c r="AY122" s="2297"/>
      <c r="AZ122" s="2295"/>
    </row>
    <row r="123" spans="1:52" ht="45" customHeight="1" x14ac:dyDescent="0.2">
      <c r="A123" s="1554" t="s">
        <v>1763</v>
      </c>
      <c r="B123" s="1553" t="s">
        <v>435</v>
      </c>
      <c r="C123" s="1554" t="s">
        <v>436</v>
      </c>
      <c r="D123" s="1554" t="s">
        <v>438</v>
      </c>
      <c r="E123" s="2305" t="s">
        <v>117</v>
      </c>
      <c r="F123" s="1553" t="s">
        <v>294</v>
      </c>
      <c r="G123" s="1898" t="s">
        <v>267</v>
      </c>
      <c r="H123" s="1613" t="s">
        <v>437</v>
      </c>
      <c r="I123" s="2273">
        <v>41752</v>
      </c>
      <c r="J123" s="1608">
        <v>38969076</v>
      </c>
      <c r="K123" s="1637">
        <v>41926</v>
      </c>
      <c r="L123" s="1613" t="s">
        <v>530</v>
      </c>
      <c r="M123" s="1613" t="s">
        <v>267</v>
      </c>
      <c r="N123" s="1562">
        <v>10006</v>
      </c>
      <c r="O123" s="1637">
        <v>41926</v>
      </c>
      <c r="P123" s="1608">
        <v>38937860</v>
      </c>
      <c r="Q123" s="1637">
        <v>41932</v>
      </c>
      <c r="R123" s="1637">
        <v>41932</v>
      </c>
      <c r="S123" s="1554" t="s">
        <v>240</v>
      </c>
      <c r="T123" s="1648">
        <v>50057368</v>
      </c>
      <c r="U123" s="2065" t="s">
        <v>1513</v>
      </c>
      <c r="V123" s="2065" t="s">
        <v>1514</v>
      </c>
      <c r="W123" s="2065" t="s">
        <v>51</v>
      </c>
      <c r="X123" s="2306">
        <v>42093</v>
      </c>
      <c r="Y123" s="1821">
        <v>5018389</v>
      </c>
      <c r="Z123" s="1637">
        <v>42003</v>
      </c>
      <c r="AA123" s="1637">
        <v>42234</v>
      </c>
      <c r="AB123" s="1559" t="s">
        <v>269</v>
      </c>
      <c r="AC123" s="1554" t="s">
        <v>30</v>
      </c>
      <c r="AD123" s="1918"/>
      <c r="AE123" s="1918"/>
      <c r="AF123" s="1918"/>
      <c r="AG123" s="1570">
        <v>26078768</v>
      </c>
      <c r="AH123" s="1612">
        <v>41969</v>
      </c>
      <c r="AI123" s="1613" t="s">
        <v>348</v>
      </c>
      <c r="AJ123" s="1608">
        <v>7840703</v>
      </c>
      <c r="AK123" s="1924">
        <v>41996</v>
      </c>
      <c r="AL123" s="1764" t="s">
        <v>1253</v>
      </c>
      <c r="AM123" s="1918"/>
      <c r="AN123" s="1918"/>
      <c r="AO123" s="1918"/>
      <c r="AP123" s="1918"/>
      <c r="AQ123" s="1918"/>
      <c r="AR123" s="1918"/>
      <c r="AS123" s="1918"/>
      <c r="AT123" s="1918"/>
      <c r="AU123" s="1918"/>
      <c r="AV123" s="1608">
        <v>213598</v>
      </c>
      <c r="AW123" s="1612">
        <v>42303</v>
      </c>
      <c r="AX123" s="1613" t="s">
        <v>1644</v>
      </c>
      <c r="AY123" s="1570">
        <v>4804791</v>
      </c>
      <c r="AZ123" s="1918"/>
    </row>
    <row r="124" spans="1:52" ht="45" x14ac:dyDescent="0.2">
      <c r="A124" s="1565"/>
      <c r="B124" s="1564"/>
      <c r="C124" s="1565"/>
      <c r="D124" s="1565"/>
      <c r="E124" s="2307"/>
      <c r="F124" s="1564"/>
      <c r="G124" s="2275" t="s">
        <v>309</v>
      </c>
      <c r="H124" s="1613" t="s">
        <v>439</v>
      </c>
      <c r="I124" s="2273">
        <v>41752</v>
      </c>
      <c r="J124" s="1932">
        <v>11119508</v>
      </c>
      <c r="K124" s="1564"/>
      <c r="L124" s="1613" t="s">
        <v>529</v>
      </c>
      <c r="M124" s="1613" t="s">
        <v>309</v>
      </c>
      <c r="N124" s="1562">
        <v>10006</v>
      </c>
      <c r="O124" s="1564"/>
      <c r="P124" s="1608">
        <v>11119508</v>
      </c>
      <c r="Q124" s="1564"/>
      <c r="R124" s="1564"/>
      <c r="S124" s="1565"/>
      <c r="T124" s="1661"/>
      <c r="U124" s="1945"/>
      <c r="V124" s="2151"/>
      <c r="W124" s="1945"/>
      <c r="X124" s="1945"/>
      <c r="Y124" s="1821"/>
      <c r="Z124" s="1564"/>
      <c r="AA124" s="1564"/>
      <c r="AB124" s="1559" t="s">
        <v>269</v>
      </c>
      <c r="AC124" s="1565"/>
      <c r="AD124" s="1918"/>
      <c r="AE124" s="1918"/>
      <c r="AF124" s="1918"/>
      <c r="AG124" s="1932"/>
      <c r="AH124" s="1918"/>
      <c r="AI124" s="1918"/>
      <c r="AJ124" s="1608">
        <v>11119508</v>
      </c>
      <c r="AK124" s="1564"/>
      <c r="AL124" s="1564"/>
      <c r="AM124" s="1925"/>
      <c r="AN124" s="1918"/>
      <c r="AO124" s="1918"/>
      <c r="AP124" s="1918"/>
      <c r="AQ124" s="1918"/>
      <c r="AR124" s="1918"/>
      <c r="AS124" s="1918"/>
      <c r="AT124" s="1918"/>
      <c r="AU124" s="1918"/>
      <c r="AV124" s="1608"/>
      <c r="AW124" s="1918"/>
      <c r="AX124" s="1918"/>
      <c r="AY124" s="1932"/>
      <c r="AZ124" s="1918"/>
    </row>
    <row r="125" spans="1:52" ht="5.25" customHeight="1" x14ac:dyDescent="0.2">
      <c r="A125" s="2308"/>
      <c r="B125" s="2308"/>
      <c r="C125" s="2308"/>
      <c r="D125" s="2308"/>
      <c r="E125" s="2308"/>
      <c r="F125" s="2308"/>
      <c r="G125" s="2308"/>
      <c r="H125" s="2241"/>
      <c r="I125" s="2241"/>
      <c r="J125" s="2309"/>
      <c r="K125" s="2310"/>
      <c r="L125" s="2241"/>
      <c r="M125" s="2241"/>
      <c r="N125" s="2247"/>
      <c r="O125" s="2308"/>
      <c r="P125" s="2309"/>
      <c r="Q125" s="2308"/>
      <c r="R125" s="2241"/>
      <c r="S125" s="2310"/>
      <c r="T125" s="2308"/>
      <c r="U125" s="2250"/>
      <c r="V125" s="2250"/>
      <c r="W125" s="2250"/>
      <c r="X125" s="2250"/>
      <c r="Y125" s="2311"/>
      <c r="Z125" s="2308"/>
      <c r="AA125" s="2308"/>
      <c r="AB125" s="2308"/>
      <c r="AC125" s="2308"/>
      <c r="AD125" s="2308"/>
      <c r="AE125" s="2308"/>
      <c r="AF125" s="2308"/>
      <c r="AG125" s="2309"/>
      <c r="AH125" s="2308"/>
      <c r="AI125" s="2308"/>
      <c r="AJ125" s="2309"/>
      <c r="AK125" s="2308"/>
      <c r="AL125" s="2308"/>
      <c r="AM125" s="2308"/>
      <c r="AN125" s="2308"/>
      <c r="AO125" s="2308"/>
      <c r="AP125" s="2308"/>
      <c r="AQ125" s="2308"/>
      <c r="AR125" s="2308"/>
      <c r="AS125" s="2308"/>
      <c r="AT125" s="2308"/>
      <c r="AU125" s="2308"/>
      <c r="AV125" s="2312"/>
      <c r="AW125" s="2308"/>
      <c r="AX125" s="2308"/>
      <c r="AY125" s="2309"/>
      <c r="AZ125" s="2308"/>
    </row>
    <row r="126" spans="1:52" s="215" customFormat="1" ht="58.5" customHeight="1" x14ac:dyDescent="0.25">
      <c r="A126" s="2078" t="s">
        <v>1764</v>
      </c>
      <c r="B126" s="2088" t="s">
        <v>455</v>
      </c>
      <c r="C126" s="1554" t="s">
        <v>456</v>
      </c>
      <c r="D126" s="1554" t="s">
        <v>457</v>
      </c>
      <c r="E126" s="1554" t="s">
        <v>553</v>
      </c>
      <c r="F126" s="1553" t="s">
        <v>554</v>
      </c>
      <c r="G126" s="2095" t="s">
        <v>458</v>
      </c>
      <c r="H126" s="1613" t="s">
        <v>459</v>
      </c>
      <c r="I126" s="1612">
        <v>41772</v>
      </c>
      <c r="J126" s="2091">
        <v>40000000</v>
      </c>
      <c r="K126" s="1612">
        <v>41939</v>
      </c>
      <c r="L126" s="1613" t="s">
        <v>555</v>
      </c>
      <c r="M126" s="1613" t="s">
        <v>458</v>
      </c>
      <c r="N126" s="2162" t="s">
        <v>361</v>
      </c>
      <c r="O126" s="2125">
        <v>41939</v>
      </c>
      <c r="P126" s="2091">
        <v>39999120</v>
      </c>
      <c r="Q126" s="2125">
        <v>41940</v>
      </c>
      <c r="R126" s="1637">
        <v>41940</v>
      </c>
      <c r="S126" s="1562">
        <v>30</v>
      </c>
      <c r="T126" s="2091">
        <v>39999120</v>
      </c>
      <c r="U126" s="1715"/>
      <c r="V126" s="1715"/>
      <c r="W126" s="1715"/>
      <c r="X126" s="1715"/>
      <c r="Y126" s="1981"/>
      <c r="Z126" s="1637">
        <v>41977</v>
      </c>
      <c r="AA126" s="1637">
        <v>41978</v>
      </c>
      <c r="AB126" s="2078" t="s">
        <v>106</v>
      </c>
      <c r="AC126" s="1554" t="s">
        <v>30</v>
      </c>
      <c r="AD126" s="2088"/>
      <c r="AE126" s="2088"/>
      <c r="AF126" s="2088"/>
      <c r="AG126" s="2091"/>
      <c r="AH126" s="2088"/>
      <c r="AI126" s="2088"/>
      <c r="AJ126" s="2091"/>
      <c r="AK126" s="2088"/>
      <c r="AL126" s="2088"/>
      <c r="AM126" s="2088"/>
      <c r="AN126" s="2088"/>
      <c r="AO126" s="2088"/>
      <c r="AP126" s="2088"/>
      <c r="AQ126" s="2088"/>
      <c r="AR126" s="2088"/>
      <c r="AS126" s="2088"/>
      <c r="AT126" s="2088"/>
      <c r="AU126" s="2088"/>
      <c r="AV126" s="1570">
        <v>39999120</v>
      </c>
      <c r="AW126" s="1637">
        <v>41988</v>
      </c>
      <c r="AX126" s="1613" t="s">
        <v>1236</v>
      </c>
      <c r="AY126" s="2091"/>
      <c r="AZ126" s="2088"/>
    </row>
    <row r="127" spans="1:52" s="215" customFormat="1" ht="55.5" customHeight="1" x14ac:dyDescent="0.25">
      <c r="A127" s="2078" t="s">
        <v>1765</v>
      </c>
      <c r="B127" s="2088"/>
      <c r="C127" s="1565"/>
      <c r="D127" s="1565"/>
      <c r="E127" s="1565"/>
      <c r="F127" s="1564"/>
      <c r="G127" s="2095" t="s">
        <v>662</v>
      </c>
      <c r="H127" s="1613" t="s">
        <v>725</v>
      </c>
      <c r="I127" s="1612">
        <v>41954</v>
      </c>
      <c r="J127" s="2091">
        <v>6000000</v>
      </c>
      <c r="K127" s="1612">
        <v>41971</v>
      </c>
      <c r="L127" s="1613" t="s">
        <v>762</v>
      </c>
      <c r="M127" s="1613" t="s">
        <v>662</v>
      </c>
      <c r="N127" s="2162" t="s">
        <v>367</v>
      </c>
      <c r="O127" s="2125">
        <v>41971</v>
      </c>
      <c r="P127" s="2091">
        <v>5976320</v>
      </c>
      <c r="Q127" s="2125">
        <v>41976</v>
      </c>
      <c r="R127" s="1651"/>
      <c r="S127" s="1562">
        <v>8</v>
      </c>
      <c r="T127" s="2091">
        <v>5976320</v>
      </c>
      <c r="U127" s="1715"/>
      <c r="V127" s="1715"/>
      <c r="W127" s="1715"/>
      <c r="X127" s="1715"/>
      <c r="Y127" s="1981"/>
      <c r="Z127" s="1564"/>
      <c r="AA127" s="1564"/>
      <c r="AB127" s="2078" t="s">
        <v>591</v>
      </c>
      <c r="AC127" s="1565"/>
      <c r="AD127" s="2088"/>
      <c r="AE127" s="2088"/>
      <c r="AF127" s="2088"/>
      <c r="AG127" s="2091"/>
      <c r="AH127" s="2088"/>
      <c r="AI127" s="2088"/>
      <c r="AJ127" s="2091"/>
      <c r="AK127" s="2088"/>
      <c r="AL127" s="2088"/>
      <c r="AM127" s="2088"/>
      <c r="AN127" s="2088"/>
      <c r="AO127" s="2088"/>
      <c r="AP127" s="2088"/>
      <c r="AQ127" s="2088"/>
      <c r="AR127" s="2088"/>
      <c r="AS127" s="2088"/>
      <c r="AT127" s="2088"/>
      <c r="AU127" s="2088"/>
      <c r="AV127" s="1570">
        <v>5976320</v>
      </c>
      <c r="AW127" s="1564"/>
      <c r="AX127" s="1613" t="s">
        <v>1237</v>
      </c>
      <c r="AY127" s="2091"/>
      <c r="AZ127" s="2088"/>
    </row>
    <row r="128" spans="1:52" s="215" customFormat="1" ht="6" customHeight="1" x14ac:dyDescent="0.25">
      <c r="A128" s="2313"/>
      <c r="B128" s="2110"/>
      <c r="C128" s="2314"/>
      <c r="D128" s="2313"/>
      <c r="E128" s="2313"/>
      <c r="F128" s="2110"/>
      <c r="G128" s="2315"/>
      <c r="H128" s="2316"/>
      <c r="I128" s="2317"/>
      <c r="J128" s="2318"/>
      <c r="K128" s="2110"/>
      <c r="L128" s="2110"/>
      <c r="M128" s="2316"/>
      <c r="N128" s="2319"/>
      <c r="O128" s="2110"/>
      <c r="P128" s="2318"/>
      <c r="Q128" s="2110"/>
      <c r="R128" s="2110"/>
      <c r="S128" s="2110"/>
      <c r="T128" s="2320"/>
      <c r="U128" s="2321"/>
      <c r="V128" s="2321"/>
      <c r="W128" s="2115"/>
      <c r="X128" s="2321"/>
      <c r="Y128" s="2322"/>
      <c r="Z128" s="2323"/>
      <c r="AA128" s="2323"/>
      <c r="AB128" s="2314"/>
      <c r="AC128" s="2110"/>
      <c r="AD128" s="2323"/>
      <c r="AE128" s="2323"/>
      <c r="AF128" s="2323"/>
      <c r="AG128" s="2318"/>
      <c r="AH128" s="2323"/>
      <c r="AI128" s="2323"/>
      <c r="AJ128" s="2318"/>
      <c r="AK128" s="2323"/>
      <c r="AL128" s="2323"/>
      <c r="AM128" s="2323"/>
      <c r="AN128" s="2323"/>
      <c r="AO128" s="2323"/>
      <c r="AP128" s="2323"/>
      <c r="AQ128" s="2323"/>
      <c r="AR128" s="2323"/>
      <c r="AS128" s="2323"/>
      <c r="AT128" s="2323"/>
      <c r="AU128" s="2323"/>
      <c r="AV128" s="2318"/>
      <c r="AW128" s="2323"/>
      <c r="AX128" s="2323"/>
      <c r="AY128" s="2318"/>
      <c r="AZ128" s="2323"/>
    </row>
    <row r="129" spans="1:52" s="215" customFormat="1" ht="87" customHeight="1" x14ac:dyDescent="0.25">
      <c r="A129" s="1595" t="s">
        <v>1766</v>
      </c>
      <c r="B129" s="1562" t="s">
        <v>589</v>
      </c>
      <c r="C129" s="2078" t="s">
        <v>545</v>
      </c>
      <c r="D129" s="1595" t="s">
        <v>546</v>
      </c>
      <c r="E129" s="1596" t="s">
        <v>276</v>
      </c>
      <c r="F129" s="1562" t="s">
        <v>205</v>
      </c>
      <c r="G129" s="2095" t="s">
        <v>547</v>
      </c>
      <c r="H129" s="1613" t="s">
        <v>548</v>
      </c>
      <c r="I129" s="1612">
        <v>41891</v>
      </c>
      <c r="J129" s="2091">
        <v>6700000</v>
      </c>
      <c r="K129" s="1612">
        <v>41947</v>
      </c>
      <c r="L129" s="1613" t="s">
        <v>590</v>
      </c>
      <c r="M129" s="1613" t="s">
        <v>547</v>
      </c>
      <c r="N129" s="2162" t="s">
        <v>367</v>
      </c>
      <c r="O129" s="1612">
        <v>41947</v>
      </c>
      <c r="P129" s="2091">
        <v>6700000</v>
      </c>
      <c r="Q129" s="1612">
        <v>41947</v>
      </c>
      <c r="R129" s="1612">
        <v>41947</v>
      </c>
      <c r="S129" s="1562">
        <v>1</v>
      </c>
      <c r="T129" s="1570">
        <v>6700000</v>
      </c>
      <c r="U129" s="2092"/>
      <c r="V129" s="2092"/>
      <c r="W129" s="1715"/>
      <c r="X129" s="2092"/>
      <c r="Y129" s="2093"/>
      <c r="Z129" s="1612">
        <v>41977</v>
      </c>
      <c r="AA129" s="1612">
        <v>41995</v>
      </c>
      <c r="AB129" s="2078" t="s">
        <v>591</v>
      </c>
      <c r="AC129" s="1559" t="s">
        <v>30</v>
      </c>
      <c r="AD129" s="2088"/>
      <c r="AE129" s="2088"/>
      <c r="AF129" s="2088"/>
      <c r="AG129" s="2091"/>
      <c r="AH129" s="2088"/>
      <c r="AI129" s="2088"/>
      <c r="AJ129" s="2091"/>
      <c r="AK129" s="2088"/>
      <c r="AL129" s="2088"/>
      <c r="AM129" s="2088"/>
      <c r="AN129" s="2088"/>
      <c r="AO129" s="2088"/>
      <c r="AP129" s="2088"/>
      <c r="AQ129" s="2088"/>
      <c r="AR129" s="2088"/>
      <c r="AS129" s="2088"/>
      <c r="AT129" s="2088"/>
      <c r="AU129" s="2088"/>
      <c r="AV129" s="2091">
        <v>6700000</v>
      </c>
      <c r="AW129" s="2125">
        <v>42003</v>
      </c>
      <c r="AX129" s="2095" t="s">
        <v>1057</v>
      </c>
      <c r="AY129" s="2091"/>
      <c r="AZ129" s="2088"/>
    </row>
    <row r="130" spans="1:52" s="215" customFormat="1" ht="3.75" customHeight="1" x14ac:dyDescent="0.25">
      <c r="A130" s="2324"/>
      <c r="B130" s="2232"/>
      <c r="C130" s="2227"/>
      <c r="D130" s="2324"/>
      <c r="E130" s="2225"/>
      <c r="F130" s="2232"/>
      <c r="G130" s="2228"/>
      <c r="H130" s="2229"/>
      <c r="I130" s="2230"/>
      <c r="J130" s="2231"/>
      <c r="K130" s="2325"/>
      <c r="L130" s="2232"/>
      <c r="M130" s="2229"/>
      <c r="N130" s="2233"/>
      <c r="O130" s="2325"/>
      <c r="P130" s="2231"/>
      <c r="Q130" s="2232"/>
      <c r="R130" s="2232"/>
      <c r="S130" s="2232"/>
      <c r="T130" s="2326"/>
      <c r="U130" s="2235"/>
      <c r="V130" s="2235"/>
      <c r="W130" s="2236"/>
      <c r="X130" s="2235"/>
      <c r="Y130" s="2237"/>
      <c r="Z130" s="2238"/>
      <c r="AA130" s="2238"/>
      <c r="AB130" s="2227"/>
      <c r="AC130" s="2327"/>
      <c r="AD130" s="2238"/>
      <c r="AE130" s="2238"/>
      <c r="AF130" s="2238"/>
      <c r="AG130" s="2231"/>
      <c r="AH130" s="2238"/>
      <c r="AI130" s="2238"/>
      <c r="AJ130" s="2231"/>
      <c r="AK130" s="2238"/>
      <c r="AL130" s="2238"/>
      <c r="AM130" s="2238"/>
      <c r="AN130" s="2238"/>
      <c r="AO130" s="2238"/>
      <c r="AP130" s="2238"/>
      <c r="AQ130" s="2238"/>
      <c r="AR130" s="2238"/>
      <c r="AS130" s="2238"/>
      <c r="AT130" s="2238"/>
      <c r="AU130" s="2238"/>
      <c r="AV130" s="2231"/>
      <c r="AW130" s="2238"/>
      <c r="AX130" s="2238"/>
      <c r="AY130" s="2231"/>
      <c r="AZ130" s="2238"/>
    </row>
    <row r="131" spans="1:52" s="215" customFormat="1" ht="86.25" customHeight="1" x14ac:dyDescent="0.25">
      <c r="A131" s="1595" t="s">
        <v>1767</v>
      </c>
      <c r="B131" s="1562" t="s">
        <v>592</v>
      </c>
      <c r="C131" s="2078" t="s">
        <v>549</v>
      </c>
      <c r="D131" s="1595" t="s">
        <v>550</v>
      </c>
      <c r="E131" s="1596" t="s">
        <v>276</v>
      </c>
      <c r="F131" s="1562" t="s">
        <v>205</v>
      </c>
      <c r="G131" s="2095" t="s">
        <v>551</v>
      </c>
      <c r="H131" s="1613" t="s">
        <v>552</v>
      </c>
      <c r="I131" s="2125">
        <v>41822</v>
      </c>
      <c r="J131" s="2091">
        <v>16067948</v>
      </c>
      <c r="K131" s="1612">
        <v>41947</v>
      </c>
      <c r="L131" s="1613" t="s">
        <v>593</v>
      </c>
      <c r="M131" s="1613" t="s">
        <v>551</v>
      </c>
      <c r="N131" s="2162" t="s">
        <v>367</v>
      </c>
      <c r="O131" s="1612">
        <v>41947</v>
      </c>
      <c r="P131" s="2091">
        <v>16067948</v>
      </c>
      <c r="Q131" s="1612">
        <v>41947</v>
      </c>
      <c r="R131" s="1612">
        <v>41947</v>
      </c>
      <c r="S131" s="1562">
        <v>1</v>
      </c>
      <c r="T131" s="1570">
        <v>16067948</v>
      </c>
      <c r="U131" s="2092"/>
      <c r="V131" s="2092"/>
      <c r="W131" s="1715"/>
      <c r="X131" s="2092"/>
      <c r="Y131" s="2093"/>
      <c r="Z131" s="2125">
        <v>41977</v>
      </c>
      <c r="AA131" s="2125">
        <v>41992</v>
      </c>
      <c r="AB131" s="2078" t="s">
        <v>591</v>
      </c>
      <c r="AC131" s="1559" t="s">
        <v>30</v>
      </c>
      <c r="AD131" s="2088"/>
      <c r="AE131" s="2088"/>
      <c r="AF131" s="2088"/>
      <c r="AG131" s="2091"/>
      <c r="AH131" s="2088"/>
      <c r="AI131" s="2088"/>
      <c r="AJ131" s="2091"/>
      <c r="AK131" s="2088"/>
      <c r="AL131" s="2088"/>
      <c r="AM131" s="2088"/>
      <c r="AN131" s="2088"/>
      <c r="AO131" s="2088"/>
      <c r="AP131" s="2088"/>
      <c r="AQ131" s="2088"/>
      <c r="AR131" s="2088"/>
      <c r="AS131" s="2088"/>
      <c r="AT131" s="2088"/>
      <c r="AU131" s="2088"/>
      <c r="AV131" s="2091">
        <v>16067948</v>
      </c>
      <c r="AW131" s="2125">
        <v>41999</v>
      </c>
      <c r="AX131" s="2095" t="s">
        <v>1058</v>
      </c>
      <c r="AY131" s="2091"/>
      <c r="AZ131" s="2088"/>
    </row>
    <row r="132" spans="1:52" s="215" customFormat="1" ht="6.75" customHeight="1" x14ac:dyDescent="0.25">
      <c r="A132" s="2253"/>
      <c r="B132" s="2098"/>
      <c r="C132" s="2254"/>
      <c r="D132" s="2253"/>
      <c r="E132" s="2255"/>
      <c r="F132" s="2098"/>
      <c r="G132" s="2256"/>
      <c r="H132" s="2257"/>
      <c r="I132" s="2258"/>
      <c r="J132" s="2259"/>
      <c r="K132" s="2328"/>
      <c r="L132" s="2098"/>
      <c r="M132" s="2257"/>
      <c r="N132" s="2260"/>
      <c r="O132" s="2328"/>
      <c r="P132" s="2259"/>
      <c r="Q132" s="2098"/>
      <c r="R132" s="2098"/>
      <c r="S132" s="2098"/>
      <c r="T132" s="2261"/>
      <c r="U132" s="2262"/>
      <c r="V132" s="2262"/>
      <c r="W132" s="2103"/>
      <c r="X132" s="2262"/>
      <c r="Y132" s="2263"/>
      <c r="Z132" s="2264"/>
      <c r="AA132" s="2264"/>
      <c r="AB132" s="2254"/>
      <c r="AC132" s="2329"/>
      <c r="AD132" s="2264"/>
      <c r="AE132" s="2264"/>
      <c r="AF132" s="2264"/>
      <c r="AG132" s="2259"/>
      <c r="AH132" s="2264"/>
      <c r="AI132" s="2264"/>
      <c r="AJ132" s="2259"/>
      <c r="AK132" s="2264"/>
      <c r="AL132" s="2264"/>
      <c r="AM132" s="2264"/>
      <c r="AN132" s="2264"/>
      <c r="AO132" s="2264"/>
      <c r="AP132" s="2264"/>
      <c r="AQ132" s="2264"/>
      <c r="AR132" s="2264"/>
      <c r="AS132" s="2264"/>
      <c r="AT132" s="2264"/>
      <c r="AU132" s="2264"/>
      <c r="AV132" s="2259"/>
      <c r="AW132" s="2264"/>
      <c r="AX132" s="2264"/>
      <c r="AY132" s="2259"/>
      <c r="AZ132" s="2264"/>
    </row>
    <row r="133" spans="1:52" s="215" customFormat="1" ht="60.75" customHeight="1" x14ac:dyDescent="0.25">
      <c r="A133" s="1554" t="s">
        <v>1768</v>
      </c>
      <c r="B133" s="1553" t="s">
        <v>599</v>
      </c>
      <c r="C133" s="1554" t="s">
        <v>600</v>
      </c>
      <c r="D133" s="1554" t="s">
        <v>601</v>
      </c>
      <c r="E133" s="1554" t="s">
        <v>193</v>
      </c>
      <c r="F133" s="1553" t="s">
        <v>73</v>
      </c>
      <c r="G133" s="2095" t="s">
        <v>602</v>
      </c>
      <c r="H133" s="1764" t="s">
        <v>604</v>
      </c>
      <c r="I133" s="1637">
        <v>41885</v>
      </c>
      <c r="J133" s="2091">
        <v>1663449</v>
      </c>
      <c r="K133" s="1637">
        <v>41948</v>
      </c>
      <c r="L133" s="1764" t="s">
        <v>650</v>
      </c>
      <c r="M133" s="1613" t="s">
        <v>602</v>
      </c>
      <c r="N133" s="2162" t="s">
        <v>605</v>
      </c>
      <c r="O133" s="1637">
        <v>41948</v>
      </c>
      <c r="P133" s="1608">
        <v>1663449</v>
      </c>
      <c r="Q133" s="1637">
        <v>41957</v>
      </c>
      <c r="R133" s="1637">
        <v>41961</v>
      </c>
      <c r="S133" s="1553">
        <v>1</v>
      </c>
      <c r="T133" s="1648">
        <v>11663449</v>
      </c>
      <c r="U133" s="2145"/>
      <c r="V133" s="2145"/>
      <c r="W133" s="1945"/>
      <c r="X133" s="2145"/>
      <c r="Y133" s="2146"/>
      <c r="Z133" s="1637">
        <v>41999</v>
      </c>
      <c r="AA133" s="1637">
        <v>42135</v>
      </c>
      <c r="AB133" s="2078" t="s">
        <v>607</v>
      </c>
      <c r="AC133" s="1554" t="s">
        <v>30</v>
      </c>
      <c r="AD133" s="2088"/>
      <c r="AE133" s="2088"/>
      <c r="AF133" s="2088"/>
      <c r="AG133" s="2091">
        <v>1663449</v>
      </c>
      <c r="AH133" s="1637">
        <v>41999</v>
      </c>
      <c r="AI133" s="2095" t="s">
        <v>1096</v>
      </c>
      <c r="AJ133" s="2091"/>
      <c r="AK133" s="2088"/>
      <c r="AL133" s="2088"/>
      <c r="AM133" s="2088"/>
      <c r="AN133" s="2088"/>
      <c r="AO133" s="2088"/>
      <c r="AP133" s="2088"/>
      <c r="AQ133" s="2088"/>
      <c r="AR133" s="2088"/>
      <c r="AS133" s="2088"/>
      <c r="AT133" s="2088"/>
      <c r="AU133" s="2088"/>
      <c r="AV133" s="2091"/>
      <c r="AW133" s="2088"/>
      <c r="AX133" s="2088"/>
      <c r="AY133" s="2091"/>
      <c r="AZ133" s="2088"/>
    </row>
    <row r="134" spans="1:52" s="215" customFormat="1" ht="60.75" customHeight="1" x14ac:dyDescent="0.25">
      <c r="A134" s="1565"/>
      <c r="B134" s="1650"/>
      <c r="C134" s="1649"/>
      <c r="D134" s="1565"/>
      <c r="E134" s="1649"/>
      <c r="F134" s="1650"/>
      <c r="G134" s="2095" t="s">
        <v>603</v>
      </c>
      <c r="H134" s="1873"/>
      <c r="I134" s="1651"/>
      <c r="J134" s="2091">
        <v>10000000</v>
      </c>
      <c r="K134" s="1651"/>
      <c r="L134" s="1564"/>
      <c r="M134" s="1613" t="s">
        <v>603</v>
      </c>
      <c r="N134" s="2162" t="s">
        <v>606</v>
      </c>
      <c r="O134" s="1651"/>
      <c r="P134" s="1608">
        <v>10000000</v>
      </c>
      <c r="Q134" s="1564"/>
      <c r="R134" s="1652"/>
      <c r="S134" s="1564"/>
      <c r="T134" s="1661"/>
      <c r="U134" s="2145"/>
      <c r="V134" s="2145"/>
      <c r="W134" s="1945"/>
      <c r="X134" s="2145"/>
      <c r="Y134" s="2146"/>
      <c r="Z134" s="1650"/>
      <c r="AA134" s="1650"/>
      <c r="AB134" s="2078" t="s">
        <v>608</v>
      </c>
      <c r="AC134" s="1649"/>
      <c r="AD134" s="2088"/>
      <c r="AE134" s="2088"/>
      <c r="AF134" s="2088"/>
      <c r="AG134" s="2091">
        <v>10000000</v>
      </c>
      <c r="AH134" s="1650"/>
      <c r="AI134" s="2095" t="s">
        <v>1097</v>
      </c>
      <c r="AJ134" s="2091"/>
      <c r="AK134" s="2088"/>
      <c r="AL134" s="2088"/>
      <c r="AM134" s="2088"/>
      <c r="AN134" s="2088"/>
      <c r="AO134" s="2088"/>
      <c r="AP134" s="2088"/>
      <c r="AQ134" s="2088"/>
      <c r="AR134" s="2088"/>
      <c r="AS134" s="2088"/>
      <c r="AT134" s="2088"/>
      <c r="AU134" s="2088"/>
      <c r="AV134" s="2091"/>
      <c r="AW134" s="2088"/>
      <c r="AX134" s="2088"/>
      <c r="AY134" s="2091"/>
      <c r="AZ134" s="2088"/>
    </row>
    <row r="135" spans="1:52" s="215" customFormat="1" ht="87" customHeight="1" x14ac:dyDescent="0.25">
      <c r="A135" s="1596" t="s">
        <v>1769</v>
      </c>
      <c r="B135" s="1564"/>
      <c r="C135" s="1565"/>
      <c r="D135" s="1596"/>
      <c r="E135" s="1565"/>
      <c r="F135" s="1564"/>
      <c r="G135" s="2095" t="s">
        <v>674</v>
      </c>
      <c r="H135" s="1598" t="s">
        <v>917</v>
      </c>
      <c r="I135" s="1599">
        <v>38302</v>
      </c>
      <c r="J135" s="2091">
        <v>5000000</v>
      </c>
      <c r="K135" s="1599">
        <v>41988</v>
      </c>
      <c r="L135" s="1598" t="s">
        <v>918</v>
      </c>
      <c r="M135" s="2095" t="s">
        <v>674</v>
      </c>
      <c r="N135" s="2162" t="s">
        <v>367</v>
      </c>
      <c r="O135" s="1599">
        <v>41988</v>
      </c>
      <c r="P135" s="1608">
        <v>4996508.4000000004</v>
      </c>
      <c r="Q135" s="1599">
        <v>41995</v>
      </c>
      <c r="R135" s="1651"/>
      <c r="S135" s="1597">
        <v>10</v>
      </c>
      <c r="T135" s="1609">
        <v>4996508.4000000004</v>
      </c>
      <c r="U135" s="2223" t="s">
        <v>517</v>
      </c>
      <c r="V135" s="2223" t="s">
        <v>1449</v>
      </c>
      <c r="W135" s="2065" t="s">
        <v>338</v>
      </c>
      <c r="X135" s="2224">
        <v>42093</v>
      </c>
      <c r="Y135" s="2146">
        <v>1665493.7</v>
      </c>
      <c r="Z135" s="1564"/>
      <c r="AA135" s="1564"/>
      <c r="AB135" s="2078" t="s">
        <v>607</v>
      </c>
      <c r="AC135" s="1565"/>
      <c r="AD135" s="2088"/>
      <c r="AE135" s="2088"/>
      <c r="AF135" s="2088"/>
      <c r="AG135" s="2091">
        <v>3331014.7</v>
      </c>
      <c r="AH135" s="1564"/>
      <c r="AI135" s="2095" t="s">
        <v>1098</v>
      </c>
      <c r="AJ135" s="2091"/>
      <c r="AK135" s="2088"/>
      <c r="AL135" s="2088"/>
      <c r="AM135" s="2088"/>
      <c r="AN135" s="2088"/>
      <c r="AO135" s="2088"/>
      <c r="AP135" s="2088"/>
      <c r="AQ135" s="2088"/>
      <c r="AR135" s="2088"/>
      <c r="AS135" s="2088"/>
      <c r="AT135" s="2088"/>
      <c r="AU135" s="2088"/>
      <c r="AV135" s="2091">
        <v>1665493.7</v>
      </c>
      <c r="AW135" s="2125">
        <v>42151</v>
      </c>
      <c r="AX135" s="2095" t="s">
        <v>1614</v>
      </c>
      <c r="AY135" s="2091"/>
      <c r="AZ135" s="2088"/>
    </row>
    <row r="136" spans="1:52" s="215" customFormat="1" ht="6" customHeight="1" x14ac:dyDescent="0.25">
      <c r="A136" s="2330"/>
      <c r="B136" s="2081"/>
      <c r="C136" s="2331"/>
      <c r="D136" s="2330"/>
      <c r="E136" s="2330"/>
      <c r="F136" s="2081"/>
      <c r="G136" s="2332"/>
      <c r="H136" s="2333"/>
      <c r="I136" s="2334"/>
      <c r="J136" s="2132"/>
      <c r="K136" s="2335"/>
      <c r="L136" s="2081"/>
      <c r="M136" s="2333"/>
      <c r="N136" s="2336"/>
      <c r="O136" s="2335"/>
      <c r="P136" s="2132"/>
      <c r="Q136" s="2081"/>
      <c r="R136" s="2081"/>
      <c r="S136" s="2081"/>
      <c r="T136" s="2337"/>
      <c r="U136" s="2133"/>
      <c r="V136" s="2133"/>
      <c r="W136" s="2086"/>
      <c r="X136" s="2133"/>
      <c r="Y136" s="2134"/>
      <c r="Z136" s="2131"/>
      <c r="AA136" s="2131"/>
      <c r="AB136" s="2331"/>
      <c r="AC136" s="2338"/>
      <c r="AD136" s="2131"/>
      <c r="AE136" s="2131"/>
      <c r="AF136" s="2131"/>
      <c r="AG136" s="2132"/>
      <c r="AH136" s="2131"/>
      <c r="AI136" s="2131"/>
      <c r="AJ136" s="2132"/>
      <c r="AK136" s="2131"/>
      <c r="AL136" s="2131"/>
      <c r="AM136" s="2131"/>
      <c r="AN136" s="2131"/>
      <c r="AO136" s="2131"/>
      <c r="AP136" s="2131"/>
      <c r="AQ136" s="2131"/>
      <c r="AR136" s="2131"/>
      <c r="AS136" s="2131"/>
      <c r="AT136" s="2131"/>
      <c r="AU136" s="2131"/>
      <c r="AV136" s="2132"/>
      <c r="AW136" s="2131"/>
      <c r="AX136" s="2131"/>
      <c r="AY136" s="2132"/>
      <c r="AZ136" s="2131"/>
    </row>
    <row r="137" spans="1:52" s="215" customFormat="1" ht="78" customHeight="1" x14ac:dyDescent="0.25">
      <c r="A137" s="1595" t="s">
        <v>1770</v>
      </c>
      <c r="B137" s="1562" t="s">
        <v>592</v>
      </c>
      <c r="C137" s="2078" t="s">
        <v>609</v>
      </c>
      <c r="D137" s="1595" t="s">
        <v>610</v>
      </c>
      <c r="E137" s="1595" t="s">
        <v>193</v>
      </c>
      <c r="F137" s="1562" t="s">
        <v>73</v>
      </c>
      <c r="G137" s="2095" t="s">
        <v>611</v>
      </c>
      <c r="H137" s="1613" t="s">
        <v>612</v>
      </c>
      <c r="I137" s="2125">
        <v>41891</v>
      </c>
      <c r="J137" s="2091">
        <v>17200000</v>
      </c>
      <c r="K137" s="1612">
        <v>38296</v>
      </c>
      <c r="L137" s="1613" t="s">
        <v>651</v>
      </c>
      <c r="M137" s="2095" t="s">
        <v>611</v>
      </c>
      <c r="N137" s="2162" t="s">
        <v>367</v>
      </c>
      <c r="O137" s="1612">
        <v>41948</v>
      </c>
      <c r="P137" s="2091">
        <v>17200000</v>
      </c>
      <c r="Q137" s="1612">
        <v>41957</v>
      </c>
      <c r="R137" s="1612">
        <v>41957</v>
      </c>
      <c r="S137" s="1562">
        <v>1</v>
      </c>
      <c r="T137" s="1570">
        <v>17200000</v>
      </c>
      <c r="U137" s="2092"/>
      <c r="V137" s="2092"/>
      <c r="W137" s="1715"/>
      <c r="X137" s="2092"/>
      <c r="Y137" s="2093"/>
      <c r="Z137" s="2125">
        <v>41974</v>
      </c>
      <c r="AA137" s="2125">
        <v>41995</v>
      </c>
      <c r="AB137" s="2078" t="s">
        <v>613</v>
      </c>
      <c r="AC137" s="1559" t="s">
        <v>30</v>
      </c>
      <c r="AD137" s="2088"/>
      <c r="AE137" s="2088"/>
      <c r="AF137" s="2088"/>
      <c r="AG137" s="2091"/>
      <c r="AH137" s="2088"/>
      <c r="AI137" s="2088"/>
      <c r="AJ137" s="2091"/>
      <c r="AK137" s="2088"/>
      <c r="AL137" s="2088"/>
      <c r="AM137" s="2088"/>
      <c r="AN137" s="2088"/>
      <c r="AO137" s="2088"/>
      <c r="AP137" s="2088"/>
      <c r="AQ137" s="2088"/>
      <c r="AR137" s="2088"/>
      <c r="AS137" s="2088"/>
      <c r="AT137" s="2088"/>
      <c r="AU137" s="2088"/>
      <c r="AV137" s="2091">
        <v>17200000</v>
      </c>
      <c r="AW137" s="1612">
        <v>41997</v>
      </c>
      <c r="AX137" s="1613" t="s">
        <v>1095</v>
      </c>
      <c r="AY137" s="2091"/>
      <c r="AZ137" s="2088"/>
    </row>
    <row r="138" spans="1:52" s="215" customFormat="1" ht="5.25" customHeight="1" x14ac:dyDescent="0.25">
      <c r="A138" s="2239"/>
      <c r="B138" s="2072"/>
      <c r="C138" s="2148"/>
      <c r="D138" s="2239"/>
      <c r="E138" s="2339"/>
      <c r="F138" s="2340"/>
      <c r="G138" s="2193"/>
      <c r="H138" s="2194"/>
      <c r="I138" s="2195"/>
      <c r="J138" s="2196"/>
      <c r="K138" s="1646"/>
      <c r="L138" s="2072"/>
      <c r="M138" s="2194"/>
      <c r="N138" s="2197"/>
      <c r="O138" s="1646"/>
      <c r="P138" s="2196"/>
      <c r="Q138" s="2072"/>
      <c r="R138" s="2072"/>
      <c r="S138" s="2072"/>
      <c r="T138" s="2069"/>
      <c r="U138" s="2199"/>
      <c r="V138" s="2199"/>
      <c r="W138" s="2075"/>
      <c r="X138" s="2199"/>
      <c r="Y138" s="2200"/>
      <c r="Z138" s="2173"/>
      <c r="AA138" s="2173"/>
      <c r="AB138" s="2148"/>
      <c r="AC138" s="2341"/>
      <c r="AD138" s="2173"/>
      <c r="AE138" s="2173"/>
      <c r="AF138" s="2173"/>
      <c r="AG138" s="2196"/>
      <c r="AH138" s="2173"/>
      <c r="AI138" s="2173"/>
      <c r="AJ138" s="2196"/>
      <c r="AK138" s="2173"/>
      <c r="AL138" s="2173"/>
      <c r="AM138" s="2173"/>
      <c r="AN138" s="2173"/>
      <c r="AO138" s="2173"/>
      <c r="AP138" s="2173"/>
      <c r="AQ138" s="2173"/>
      <c r="AR138" s="2173"/>
      <c r="AS138" s="2173"/>
      <c r="AT138" s="2173"/>
      <c r="AU138" s="2173"/>
      <c r="AV138" s="2196"/>
      <c r="AW138" s="2173"/>
      <c r="AX138" s="2173"/>
      <c r="AY138" s="2196"/>
      <c r="AZ138" s="2173"/>
    </row>
    <row r="139" spans="1:52" s="215" customFormat="1" ht="36.75" customHeight="1" x14ac:dyDescent="0.25">
      <c r="A139" s="1554" t="s">
        <v>1771</v>
      </c>
      <c r="B139" s="1553" t="s">
        <v>614</v>
      </c>
      <c r="C139" s="1554" t="s">
        <v>615</v>
      </c>
      <c r="D139" s="1554" t="s">
        <v>616</v>
      </c>
      <c r="E139" s="2342" t="s">
        <v>276</v>
      </c>
      <c r="F139" s="1614" t="s">
        <v>205</v>
      </c>
      <c r="G139" s="2095" t="s">
        <v>617</v>
      </c>
      <c r="H139" s="1764" t="s">
        <v>619</v>
      </c>
      <c r="I139" s="1637">
        <v>41891</v>
      </c>
      <c r="J139" s="2091">
        <v>9395076</v>
      </c>
      <c r="K139" s="1637">
        <v>41949</v>
      </c>
      <c r="L139" s="1764" t="s">
        <v>652</v>
      </c>
      <c r="M139" s="2095" t="s">
        <v>617</v>
      </c>
      <c r="N139" s="2162" t="s">
        <v>620</v>
      </c>
      <c r="O139" s="1637">
        <v>41949</v>
      </c>
      <c r="P139" s="2091">
        <v>9395076</v>
      </c>
      <c r="Q139" s="1637">
        <v>41949</v>
      </c>
      <c r="R139" s="1637">
        <v>41949</v>
      </c>
      <c r="S139" s="1553">
        <v>1</v>
      </c>
      <c r="T139" s="1648">
        <v>15056002</v>
      </c>
      <c r="U139" s="2092"/>
      <c r="V139" s="2092"/>
      <c r="W139" s="1715"/>
      <c r="X139" s="2092"/>
      <c r="Y139" s="2093"/>
      <c r="Z139" s="1637">
        <v>41968</v>
      </c>
      <c r="AA139" s="1637">
        <v>41991</v>
      </c>
      <c r="AB139" s="2078" t="s">
        <v>622</v>
      </c>
      <c r="AC139" s="1554" t="s">
        <v>30</v>
      </c>
      <c r="AD139" s="2088"/>
      <c r="AE139" s="2088"/>
      <c r="AF139" s="2088"/>
      <c r="AG139" s="2091"/>
      <c r="AH139" s="2088"/>
      <c r="AI139" s="2088"/>
      <c r="AJ139" s="2091"/>
      <c r="AK139" s="2088"/>
      <c r="AL139" s="2088"/>
      <c r="AM139" s="2088"/>
      <c r="AN139" s="2088"/>
      <c r="AO139" s="2088"/>
      <c r="AP139" s="2088"/>
      <c r="AQ139" s="2088"/>
      <c r="AR139" s="2088"/>
      <c r="AS139" s="2088"/>
      <c r="AT139" s="2088"/>
      <c r="AU139" s="2088"/>
      <c r="AV139" s="2091">
        <v>9395076</v>
      </c>
      <c r="AW139" s="1637">
        <v>41999</v>
      </c>
      <c r="AX139" s="1613" t="s">
        <v>1060</v>
      </c>
      <c r="AY139" s="2091"/>
      <c r="AZ139" s="2088"/>
    </row>
    <row r="140" spans="1:52" s="215" customFormat="1" ht="47.25" customHeight="1" x14ac:dyDescent="0.25">
      <c r="A140" s="1565"/>
      <c r="B140" s="1564"/>
      <c r="C140" s="1565"/>
      <c r="D140" s="1565"/>
      <c r="E140" s="2343"/>
      <c r="F140" s="1614"/>
      <c r="G140" s="2095" t="s">
        <v>618</v>
      </c>
      <c r="H140" s="1873"/>
      <c r="I140" s="1651"/>
      <c r="J140" s="2091">
        <v>6000000</v>
      </c>
      <c r="K140" s="1651"/>
      <c r="L140" s="1564"/>
      <c r="M140" s="2095" t="s">
        <v>618</v>
      </c>
      <c r="N140" s="2162" t="s">
        <v>621</v>
      </c>
      <c r="O140" s="1651"/>
      <c r="P140" s="2091">
        <v>5660926</v>
      </c>
      <c r="Q140" s="1564"/>
      <c r="R140" s="1564"/>
      <c r="S140" s="1564"/>
      <c r="T140" s="1661"/>
      <c r="U140" s="2092"/>
      <c r="V140" s="2092"/>
      <c r="W140" s="1715"/>
      <c r="X140" s="2092"/>
      <c r="Y140" s="2093"/>
      <c r="Z140" s="1564"/>
      <c r="AA140" s="1564"/>
      <c r="AB140" s="2078" t="s">
        <v>623</v>
      </c>
      <c r="AC140" s="1565"/>
      <c r="AD140" s="2088"/>
      <c r="AE140" s="2088"/>
      <c r="AF140" s="2088"/>
      <c r="AG140" s="2091"/>
      <c r="AH140" s="2088"/>
      <c r="AI140" s="2088"/>
      <c r="AJ140" s="2091"/>
      <c r="AK140" s="2088"/>
      <c r="AL140" s="2088"/>
      <c r="AM140" s="2088"/>
      <c r="AN140" s="2088"/>
      <c r="AO140" s="2088"/>
      <c r="AP140" s="2088"/>
      <c r="AQ140" s="2088"/>
      <c r="AR140" s="2088"/>
      <c r="AS140" s="2088"/>
      <c r="AT140" s="2088"/>
      <c r="AU140" s="2088"/>
      <c r="AV140" s="2091">
        <v>5660926</v>
      </c>
      <c r="AW140" s="1564"/>
      <c r="AX140" s="1613" t="s">
        <v>1249</v>
      </c>
      <c r="AY140" s="2091"/>
      <c r="AZ140" s="2088"/>
    </row>
    <row r="141" spans="1:52" s="215" customFormat="1" ht="5.25" customHeight="1" x14ac:dyDescent="0.25">
      <c r="A141" s="2344"/>
      <c r="B141" s="1948"/>
      <c r="C141" s="2186"/>
      <c r="D141" s="2344"/>
      <c r="E141" s="2345"/>
      <c r="F141" s="2346"/>
      <c r="G141" s="2187"/>
      <c r="H141" s="2188"/>
      <c r="I141" s="2189"/>
      <c r="J141" s="2128"/>
      <c r="K141" s="2347"/>
      <c r="L141" s="1948"/>
      <c r="M141" s="2188"/>
      <c r="N141" s="2190"/>
      <c r="O141" s="2347"/>
      <c r="P141" s="2128"/>
      <c r="Q141" s="1948"/>
      <c r="R141" s="1948"/>
      <c r="S141" s="1948"/>
      <c r="T141" s="2348"/>
      <c r="U141" s="2129"/>
      <c r="V141" s="2129"/>
      <c r="W141" s="1951"/>
      <c r="X141" s="2129"/>
      <c r="Y141" s="2130"/>
      <c r="Z141" s="2127"/>
      <c r="AA141" s="2127"/>
      <c r="AB141" s="2186"/>
      <c r="AC141" s="2349"/>
      <c r="AD141" s="2127"/>
      <c r="AE141" s="2127"/>
      <c r="AF141" s="2127"/>
      <c r="AG141" s="2128"/>
      <c r="AH141" s="2127"/>
      <c r="AI141" s="2127"/>
      <c r="AJ141" s="2128"/>
      <c r="AK141" s="2127"/>
      <c r="AL141" s="2127"/>
      <c r="AM141" s="2127"/>
      <c r="AN141" s="2127"/>
      <c r="AO141" s="2127"/>
      <c r="AP141" s="2127"/>
      <c r="AQ141" s="2127"/>
      <c r="AR141" s="2127"/>
      <c r="AS141" s="2127"/>
      <c r="AT141" s="2127"/>
      <c r="AU141" s="2127"/>
      <c r="AV141" s="2128"/>
      <c r="AW141" s="2127"/>
      <c r="AX141" s="2127"/>
      <c r="AY141" s="2128"/>
      <c r="AZ141" s="2127"/>
    </row>
    <row r="142" spans="1:52" s="215" customFormat="1" ht="75" customHeight="1" x14ac:dyDescent="0.25">
      <c r="A142" s="1595" t="s">
        <v>1772</v>
      </c>
      <c r="B142" s="1562" t="s">
        <v>624</v>
      </c>
      <c r="C142" s="2078" t="s">
        <v>625</v>
      </c>
      <c r="D142" s="1595" t="s">
        <v>626</v>
      </c>
      <c r="E142" s="1595" t="s">
        <v>627</v>
      </c>
      <c r="F142" s="2350" t="s">
        <v>628</v>
      </c>
      <c r="G142" s="2095" t="s">
        <v>629</v>
      </c>
      <c r="H142" s="1613" t="s">
        <v>630</v>
      </c>
      <c r="I142" s="2125">
        <v>41880</v>
      </c>
      <c r="J142" s="2091">
        <v>16714583</v>
      </c>
      <c r="K142" s="1612">
        <v>41949</v>
      </c>
      <c r="L142" s="1613" t="s">
        <v>653</v>
      </c>
      <c r="M142" s="2095" t="s">
        <v>629</v>
      </c>
      <c r="N142" s="2162" t="s">
        <v>631</v>
      </c>
      <c r="O142" s="1612">
        <v>41949</v>
      </c>
      <c r="P142" s="2091">
        <v>16510306</v>
      </c>
      <c r="Q142" s="1612">
        <v>41949</v>
      </c>
      <c r="R142" s="1612">
        <v>41957</v>
      </c>
      <c r="S142" s="1562">
        <v>1</v>
      </c>
      <c r="T142" s="1570">
        <v>16510306</v>
      </c>
      <c r="U142" s="2223" t="s">
        <v>1468</v>
      </c>
      <c r="V142" s="2223" t="s">
        <v>1469</v>
      </c>
      <c r="W142" s="2065" t="s">
        <v>1457</v>
      </c>
      <c r="X142" s="2224">
        <v>42062</v>
      </c>
      <c r="Y142" s="2146">
        <v>1654640</v>
      </c>
      <c r="Z142" s="2125">
        <v>41985</v>
      </c>
      <c r="AA142" s="2125">
        <v>42144</v>
      </c>
      <c r="AB142" s="2078" t="s">
        <v>632</v>
      </c>
      <c r="AC142" s="1559" t="s">
        <v>30</v>
      </c>
      <c r="AD142" s="2088"/>
      <c r="AE142" s="2088"/>
      <c r="AF142" s="2088"/>
      <c r="AG142" s="2091">
        <v>14855666</v>
      </c>
      <c r="AH142" s="1612">
        <v>41999</v>
      </c>
      <c r="AI142" s="1613" t="s">
        <v>1248</v>
      </c>
      <c r="AJ142" s="2091"/>
      <c r="AK142" s="2088"/>
      <c r="AL142" s="2088"/>
      <c r="AM142" s="2088"/>
      <c r="AN142" s="2088"/>
      <c r="AO142" s="2088"/>
      <c r="AP142" s="2088"/>
      <c r="AQ142" s="2088"/>
      <c r="AR142" s="2088"/>
      <c r="AS142" s="2088"/>
      <c r="AT142" s="2088"/>
      <c r="AU142" s="2088"/>
      <c r="AV142" s="2091">
        <v>1654640</v>
      </c>
      <c r="AW142" s="2125">
        <v>42178</v>
      </c>
      <c r="AX142" s="2095" t="s">
        <v>1615</v>
      </c>
      <c r="AY142" s="2091"/>
      <c r="AZ142" s="2088"/>
    </row>
    <row r="143" spans="1:52" s="215" customFormat="1" ht="7.5" customHeight="1" x14ac:dyDescent="0.25">
      <c r="A143" s="2330"/>
      <c r="B143" s="2081"/>
      <c r="C143" s="2331"/>
      <c r="D143" s="2330"/>
      <c r="E143" s="2330"/>
      <c r="F143" s="2351"/>
      <c r="G143" s="2332"/>
      <c r="H143" s="2333"/>
      <c r="I143" s="2334"/>
      <c r="J143" s="2132"/>
      <c r="K143" s="2335"/>
      <c r="L143" s="2081"/>
      <c r="M143" s="2333"/>
      <c r="N143" s="2336"/>
      <c r="O143" s="2335"/>
      <c r="P143" s="2132"/>
      <c r="Q143" s="2081"/>
      <c r="R143" s="2081"/>
      <c r="S143" s="2081"/>
      <c r="T143" s="2337"/>
      <c r="U143" s="2133"/>
      <c r="V143" s="2133"/>
      <c r="W143" s="2086"/>
      <c r="X143" s="2133"/>
      <c r="Y143" s="2134"/>
      <c r="Z143" s="2131"/>
      <c r="AA143" s="2131"/>
      <c r="AB143" s="2331"/>
      <c r="AC143" s="2338"/>
      <c r="AD143" s="2131"/>
      <c r="AE143" s="2131"/>
      <c r="AF143" s="2131"/>
      <c r="AG143" s="2132"/>
      <c r="AH143" s="2131"/>
      <c r="AI143" s="2131"/>
      <c r="AJ143" s="2132"/>
      <c r="AK143" s="2131"/>
      <c r="AL143" s="2131"/>
      <c r="AM143" s="2131"/>
      <c r="AN143" s="2131"/>
      <c r="AO143" s="2131"/>
      <c r="AP143" s="2131"/>
      <c r="AQ143" s="2131"/>
      <c r="AR143" s="2131"/>
      <c r="AS143" s="2131"/>
      <c r="AT143" s="2131"/>
      <c r="AU143" s="2131"/>
      <c r="AV143" s="2132"/>
      <c r="AW143" s="2131"/>
      <c r="AX143" s="2131"/>
      <c r="AY143" s="2132"/>
      <c r="AZ143" s="2131"/>
    </row>
    <row r="144" spans="1:52" s="215" customFormat="1" ht="85.5" customHeight="1" x14ac:dyDescent="0.25">
      <c r="A144" s="1595" t="s">
        <v>1773</v>
      </c>
      <c r="B144" s="1562" t="s">
        <v>633</v>
      </c>
      <c r="C144" s="2078" t="s">
        <v>634</v>
      </c>
      <c r="D144" s="1595" t="s">
        <v>635</v>
      </c>
      <c r="E144" s="1596" t="s">
        <v>276</v>
      </c>
      <c r="F144" s="1562" t="s">
        <v>205</v>
      </c>
      <c r="G144" s="2095" t="s">
        <v>636</v>
      </c>
      <c r="H144" s="1613" t="s">
        <v>642</v>
      </c>
      <c r="I144" s="2125">
        <v>41891</v>
      </c>
      <c r="J144" s="2091">
        <v>17000000</v>
      </c>
      <c r="K144" s="1612">
        <v>41949</v>
      </c>
      <c r="L144" s="1613" t="s">
        <v>654</v>
      </c>
      <c r="M144" s="2095" t="s">
        <v>636</v>
      </c>
      <c r="N144" s="2162" t="s">
        <v>367</v>
      </c>
      <c r="O144" s="1612">
        <v>41949</v>
      </c>
      <c r="P144" s="2091">
        <v>17000000</v>
      </c>
      <c r="Q144" s="1612">
        <v>41949</v>
      </c>
      <c r="R144" s="1612">
        <v>41949</v>
      </c>
      <c r="S144" s="1562">
        <v>1</v>
      </c>
      <c r="T144" s="1570">
        <v>17000000</v>
      </c>
      <c r="U144" s="2092"/>
      <c r="V144" s="2092"/>
      <c r="W144" s="1715"/>
      <c r="X144" s="2092"/>
      <c r="Y144" s="2093"/>
      <c r="Z144" s="1612">
        <v>41979</v>
      </c>
      <c r="AA144" s="1612">
        <v>41992</v>
      </c>
      <c r="AB144" s="2078" t="s">
        <v>637</v>
      </c>
      <c r="AC144" s="1559" t="s">
        <v>30</v>
      </c>
      <c r="AD144" s="2088"/>
      <c r="AE144" s="2088"/>
      <c r="AF144" s="2088"/>
      <c r="AG144" s="2091"/>
      <c r="AH144" s="2088"/>
      <c r="AI144" s="2088"/>
      <c r="AJ144" s="2091"/>
      <c r="AK144" s="2088"/>
      <c r="AL144" s="2088"/>
      <c r="AM144" s="2088"/>
      <c r="AN144" s="2088"/>
      <c r="AO144" s="2088"/>
      <c r="AP144" s="2088"/>
      <c r="AQ144" s="2088"/>
      <c r="AR144" s="2088"/>
      <c r="AS144" s="2088"/>
      <c r="AT144" s="2088"/>
      <c r="AU144" s="2088"/>
      <c r="AV144" s="2091">
        <v>17000000</v>
      </c>
      <c r="AW144" s="1612">
        <v>41999</v>
      </c>
      <c r="AX144" s="1613" t="s">
        <v>1061</v>
      </c>
      <c r="AY144" s="2091"/>
      <c r="AZ144" s="2088"/>
    </row>
    <row r="145" spans="1:52" s="215" customFormat="1" ht="7.5" customHeight="1" x14ac:dyDescent="0.25">
      <c r="A145" s="2253"/>
      <c r="B145" s="2098"/>
      <c r="C145" s="2254"/>
      <c r="D145" s="2253"/>
      <c r="E145" s="2253"/>
      <c r="F145" s="2352"/>
      <c r="G145" s="2256"/>
      <c r="H145" s="2257"/>
      <c r="I145" s="2258"/>
      <c r="J145" s="2259"/>
      <c r="K145" s="2328"/>
      <c r="L145" s="2098"/>
      <c r="M145" s="2257"/>
      <c r="N145" s="2260"/>
      <c r="O145" s="2328"/>
      <c r="P145" s="2259"/>
      <c r="Q145" s="2098"/>
      <c r="R145" s="2098"/>
      <c r="S145" s="2098"/>
      <c r="T145" s="2261"/>
      <c r="U145" s="2262"/>
      <c r="V145" s="2262"/>
      <c r="W145" s="2103"/>
      <c r="X145" s="2262"/>
      <c r="Y145" s="2263"/>
      <c r="Z145" s="2264"/>
      <c r="AA145" s="2264"/>
      <c r="AB145" s="2254"/>
      <c r="AC145" s="2329"/>
      <c r="AD145" s="2264"/>
      <c r="AE145" s="2264"/>
      <c r="AF145" s="2264"/>
      <c r="AG145" s="2259"/>
      <c r="AH145" s="2264"/>
      <c r="AI145" s="2264"/>
      <c r="AJ145" s="2259"/>
      <c r="AK145" s="2264"/>
      <c r="AL145" s="2264"/>
      <c r="AM145" s="2264"/>
      <c r="AN145" s="2264"/>
      <c r="AO145" s="2264"/>
      <c r="AP145" s="2264"/>
      <c r="AQ145" s="2264"/>
      <c r="AR145" s="2264"/>
      <c r="AS145" s="2264"/>
      <c r="AT145" s="2264"/>
      <c r="AU145" s="2264"/>
      <c r="AV145" s="2259"/>
      <c r="AW145" s="2264"/>
      <c r="AX145" s="2264"/>
      <c r="AY145" s="2259"/>
      <c r="AZ145" s="2264"/>
    </row>
    <row r="146" spans="1:52" s="215" customFormat="1" ht="87" customHeight="1" x14ac:dyDescent="0.25">
      <c r="A146" s="1595" t="s">
        <v>1774</v>
      </c>
      <c r="B146" s="1562" t="s">
        <v>638</v>
      </c>
      <c r="C146" s="2078" t="s">
        <v>655</v>
      </c>
      <c r="D146" s="1595" t="s">
        <v>639</v>
      </c>
      <c r="E146" s="1596" t="s">
        <v>276</v>
      </c>
      <c r="F146" s="1562" t="s">
        <v>205</v>
      </c>
      <c r="G146" s="2095" t="s">
        <v>640</v>
      </c>
      <c r="H146" s="1613" t="s">
        <v>641</v>
      </c>
      <c r="I146" s="2125">
        <v>41891</v>
      </c>
      <c r="J146" s="2091">
        <v>17128842</v>
      </c>
      <c r="K146" s="1612">
        <v>41949</v>
      </c>
      <c r="L146" s="1613" t="s">
        <v>656</v>
      </c>
      <c r="M146" s="1613" t="s">
        <v>640</v>
      </c>
      <c r="N146" s="2162" t="s">
        <v>367</v>
      </c>
      <c r="O146" s="1612">
        <v>41949</v>
      </c>
      <c r="P146" s="2091">
        <v>17128842</v>
      </c>
      <c r="Q146" s="1612">
        <v>41949</v>
      </c>
      <c r="R146" s="1612">
        <v>41949</v>
      </c>
      <c r="S146" s="1562">
        <v>1</v>
      </c>
      <c r="T146" s="1570">
        <v>17128842</v>
      </c>
      <c r="U146" s="2092"/>
      <c r="V146" s="2092"/>
      <c r="W146" s="1715"/>
      <c r="X146" s="2092"/>
      <c r="Y146" s="2093"/>
      <c r="Z146" s="1612">
        <v>41970</v>
      </c>
      <c r="AA146" s="1612">
        <v>41992</v>
      </c>
      <c r="AB146" s="2078" t="s">
        <v>637</v>
      </c>
      <c r="AC146" s="1559" t="s">
        <v>30</v>
      </c>
      <c r="AD146" s="2088"/>
      <c r="AE146" s="2088"/>
      <c r="AF146" s="2088"/>
      <c r="AG146" s="2091"/>
      <c r="AH146" s="2088"/>
      <c r="AI146" s="2088"/>
      <c r="AJ146" s="2091"/>
      <c r="AK146" s="2088"/>
      <c r="AL146" s="2088"/>
      <c r="AM146" s="2088"/>
      <c r="AN146" s="2088"/>
      <c r="AO146" s="2088"/>
      <c r="AP146" s="2088"/>
      <c r="AQ146" s="2088"/>
      <c r="AR146" s="2088"/>
      <c r="AS146" s="2088"/>
      <c r="AT146" s="2088"/>
      <c r="AU146" s="2088"/>
      <c r="AV146" s="2091">
        <v>17128842</v>
      </c>
      <c r="AW146" s="1612">
        <v>41999</v>
      </c>
      <c r="AX146" s="1613" t="s">
        <v>1062</v>
      </c>
      <c r="AY146" s="2091"/>
      <c r="AZ146" s="2088"/>
    </row>
    <row r="147" spans="1:52" s="215" customFormat="1" ht="10.5" customHeight="1" x14ac:dyDescent="0.25">
      <c r="A147" s="2313"/>
      <c r="B147" s="2110"/>
      <c r="C147" s="2314"/>
      <c r="D147" s="2313"/>
      <c r="E147" s="2313"/>
      <c r="F147" s="2353"/>
      <c r="G147" s="2315"/>
      <c r="H147" s="2316"/>
      <c r="I147" s="2354"/>
      <c r="J147" s="2318"/>
      <c r="K147" s="2317"/>
      <c r="L147" s="2110"/>
      <c r="M147" s="2316"/>
      <c r="N147" s="2319"/>
      <c r="O147" s="2317"/>
      <c r="P147" s="2318"/>
      <c r="Q147" s="2110"/>
      <c r="R147" s="2110"/>
      <c r="S147" s="2110"/>
      <c r="T147" s="2320"/>
      <c r="U147" s="2321"/>
      <c r="V147" s="2321"/>
      <c r="W147" s="2115"/>
      <c r="X147" s="2321"/>
      <c r="Y147" s="2322"/>
      <c r="Z147" s="2323"/>
      <c r="AA147" s="2323"/>
      <c r="AB147" s="2314"/>
      <c r="AC147" s="2355"/>
      <c r="AD147" s="2323"/>
      <c r="AE147" s="2323"/>
      <c r="AF147" s="2323"/>
      <c r="AG147" s="2318"/>
      <c r="AH147" s="2323"/>
      <c r="AI147" s="2323"/>
      <c r="AJ147" s="2318"/>
      <c r="AK147" s="2323"/>
      <c r="AL147" s="2323"/>
      <c r="AM147" s="2323"/>
      <c r="AN147" s="2323"/>
      <c r="AO147" s="2323"/>
      <c r="AP147" s="2323"/>
      <c r="AQ147" s="2323"/>
      <c r="AR147" s="2323"/>
      <c r="AS147" s="2323"/>
      <c r="AT147" s="2323"/>
      <c r="AU147" s="2323"/>
      <c r="AV147" s="2318"/>
      <c r="AW147" s="2323"/>
      <c r="AX147" s="2323"/>
      <c r="AY147" s="2318"/>
      <c r="AZ147" s="2323"/>
    </row>
    <row r="148" spans="1:52" s="215" customFormat="1" ht="56.25" customHeight="1" x14ac:dyDescent="0.25">
      <c r="A148" s="2282" t="s">
        <v>1775</v>
      </c>
      <c r="B148" s="1562" t="s">
        <v>469</v>
      </c>
      <c r="C148" s="2078" t="s">
        <v>412</v>
      </c>
      <c r="D148" s="1595" t="s">
        <v>413</v>
      </c>
      <c r="E148" s="2356" t="s">
        <v>556</v>
      </c>
      <c r="F148" s="2357"/>
      <c r="G148" s="2095" t="s">
        <v>414</v>
      </c>
      <c r="H148" s="1613" t="s">
        <v>415</v>
      </c>
      <c r="I148" s="2125">
        <v>41800</v>
      </c>
      <c r="J148" s="2091">
        <v>86161648</v>
      </c>
      <c r="K148" s="2072"/>
      <c r="L148" s="2072"/>
      <c r="M148" s="1613" t="s">
        <v>414</v>
      </c>
      <c r="N148" s="2162" t="s">
        <v>113</v>
      </c>
      <c r="O148" s="2072"/>
      <c r="P148" s="2091">
        <v>86027661</v>
      </c>
      <c r="Q148" s="2072"/>
      <c r="R148" s="2072"/>
      <c r="S148" s="1595" t="s">
        <v>240</v>
      </c>
      <c r="T148" s="1570">
        <v>86027661</v>
      </c>
      <c r="U148" s="2092"/>
      <c r="V148" s="2092"/>
      <c r="W148" s="1715"/>
      <c r="X148" s="2092"/>
      <c r="Y148" s="2093"/>
      <c r="Z148" s="2088"/>
      <c r="AA148" s="2088"/>
      <c r="AB148" s="2078" t="s">
        <v>114</v>
      </c>
      <c r="AC148" s="1562"/>
      <c r="AD148" s="2088"/>
      <c r="AE148" s="2088"/>
      <c r="AF148" s="2088"/>
      <c r="AG148" s="2091"/>
      <c r="AH148" s="2088"/>
      <c r="AI148" s="2088"/>
      <c r="AJ148" s="2091"/>
      <c r="AK148" s="2088"/>
      <c r="AL148" s="2088"/>
      <c r="AM148" s="2088"/>
      <c r="AN148" s="2088"/>
      <c r="AO148" s="2088"/>
      <c r="AP148" s="2088"/>
      <c r="AQ148" s="2088"/>
      <c r="AR148" s="2088"/>
      <c r="AS148" s="2088"/>
      <c r="AT148" s="2088"/>
      <c r="AU148" s="2088"/>
      <c r="AV148" s="2091"/>
      <c r="AW148" s="2088"/>
      <c r="AX148" s="2088"/>
      <c r="AY148" s="2091"/>
      <c r="AZ148" s="2088"/>
    </row>
    <row r="149" spans="1:52" s="215" customFormat="1" ht="2.25" customHeight="1" x14ac:dyDescent="0.25">
      <c r="A149" s="2358"/>
      <c r="B149" s="2072"/>
      <c r="C149" s="2148"/>
      <c r="D149" s="2239"/>
      <c r="E149" s="2239"/>
      <c r="F149" s="2072"/>
      <c r="G149" s="2193"/>
      <c r="H149" s="2194"/>
      <c r="I149" s="2195"/>
      <c r="J149" s="2196"/>
      <c r="K149" s="2072"/>
      <c r="L149" s="2072"/>
      <c r="M149" s="2194"/>
      <c r="N149" s="2197"/>
      <c r="O149" s="2072"/>
      <c r="P149" s="2196"/>
      <c r="Q149" s="2072"/>
      <c r="R149" s="2072"/>
      <c r="S149" s="2072"/>
      <c r="T149" s="2069"/>
      <c r="U149" s="2092"/>
      <c r="V149" s="2092"/>
      <c r="W149" s="1715"/>
      <c r="X149" s="2092"/>
      <c r="Y149" s="2093"/>
      <c r="Z149" s="2173"/>
      <c r="AA149" s="2173"/>
      <c r="AB149" s="2148"/>
      <c r="AC149" s="2072"/>
      <c r="AD149" s="2173"/>
      <c r="AE149" s="2173"/>
      <c r="AF149" s="2173"/>
      <c r="AG149" s="2196"/>
      <c r="AH149" s="2173"/>
      <c r="AI149" s="2173"/>
      <c r="AJ149" s="2196"/>
      <c r="AK149" s="2173"/>
      <c r="AL149" s="2173"/>
      <c r="AM149" s="2173"/>
      <c r="AN149" s="2173"/>
      <c r="AO149" s="2173"/>
      <c r="AP149" s="2173"/>
      <c r="AQ149" s="2173"/>
      <c r="AR149" s="2173"/>
      <c r="AS149" s="2173"/>
      <c r="AT149" s="2173"/>
      <c r="AU149" s="2173"/>
      <c r="AV149" s="2196"/>
      <c r="AW149" s="2173"/>
      <c r="AX149" s="2173"/>
      <c r="AY149" s="2196"/>
      <c r="AZ149" s="2173"/>
    </row>
    <row r="150" spans="1:52" s="21" customFormat="1" ht="45" customHeight="1" x14ac:dyDescent="0.25">
      <c r="A150" s="1822" t="s">
        <v>416</v>
      </c>
      <c r="B150" s="1761"/>
      <c r="C150" s="1559" t="s">
        <v>417</v>
      </c>
      <c r="D150" s="1595" t="s">
        <v>421</v>
      </c>
      <c r="E150" s="2356" t="s">
        <v>556</v>
      </c>
      <c r="F150" s="2357"/>
      <c r="G150" s="1898" t="s">
        <v>418</v>
      </c>
      <c r="H150" s="1613" t="s">
        <v>460</v>
      </c>
      <c r="I150" s="1612">
        <v>41850</v>
      </c>
      <c r="J150" s="1608">
        <v>35000000</v>
      </c>
      <c r="K150" s="2072"/>
      <c r="L150" s="2072"/>
      <c r="M150" s="1613" t="s">
        <v>418</v>
      </c>
      <c r="N150" s="2162" t="s">
        <v>313</v>
      </c>
      <c r="O150" s="1761"/>
      <c r="P150" s="2077"/>
      <c r="Q150" s="1761"/>
      <c r="R150" s="2072"/>
      <c r="S150" s="1595" t="s">
        <v>240</v>
      </c>
      <c r="T150" s="1608"/>
      <c r="U150" s="1714"/>
      <c r="V150" s="1714"/>
      <c r="W150" s="1715"/>
      <c r="X150" s="1714"/>
      <c r="Y150" s="1716"/>
      <c r="Z150" s="1614"/>
      <c r="AA150" s="1614"/>
      <c r="AB150" s="1559" t="s">
        <v>269</v>
      </c>
      <c r="AC150" s="1559" t="s">
        <v>30</v>
      </c>
      <c r="AD150" s="1614"/>
      <c r="AE150" s="1614"/>
      <c r="AF150" s="1614"/>
      <c r="AG150" s="1608"/>
      <c r="AH150" s="1614"/>
      <c r="AI150" s="1614"/>
      <c r="AJ150" s="1608"/>
      <c r="AK150" s="1614"/>
      <c r="AL150" s="1614"/>
      <c r="AM150" s="1614"/>
      <c r="AN150" s="1614"/>
      <c r="AO150" s="1614"/>
      <c r="AP150" s="1614"/>
      <c r="AQ150" s="1614"/>
      <c r="AR150" s="1614"/>
      <c r="AS150" s="1614"/>
      <c r="AT150" s="1614"/>
      <c r="AU150" s="1614"/>
      <c r="AV150" s="1608"/>
      <c r="AW150" s="1614"/>
      <c r="AX150" s="1614"/>
      <c r="AY150" s="1608"/>
      <c r="AZ150" s="1614"/>
    </row>
    <row r="151" spans="1:52" ht="3" customHeight="1" x14ac:dyDescent="0.2">
      <c r="A151" s="2359"/>
      <c r="B151" s="1947"/>
      <c r="C151" s="1947"/>
      <c r="D151" s="1947"/>
      <c r="E151" s="1947"/>
      <c r="F151" s="1947"/>
      <c r="G151" s="1947"/>
      <c r="H151" s="1948"/>
      <c r="I151" s="1948"/>
      <c r="J151" s="1947"/>
      <c r="K151" s="1949"/>
      <c r="L151" s="1948"/>
      <c r="M151" s="1948"/>
      <c r="N151" s="2190"/>
      <c r="O151" s="1947"/>
      <c r="P151" s="1953"/>
      <c r="Q151" s="1947"/>
      <c r="R151" s="1948"/>
      <c r="S151" s="1949"/>
      <c r="T151" s="1947"/>
      <c r="U151" s="2106"/>
      <c r="V151" s="2106"/>
      <c r="W151" s="1715"/>
      <c r="X151" s="2106"/>
      <c r="Y151" s="2107"/>
      <c r="Z151" s="1947"/>
      <c r="AA151" s="1947"/>
      <c r="AB151" s="1947"/>
      <c r="AC151" s="1947"/>
      <c r="AD151" s="1947"/>
      <c r="AE151" s="1947"/>
      <c r="AF151" s="1947"/>
      <c r="AG151" s="1953"/>
      <c r="AH151" s="1947"/>
      <c r="AI151" s="1947"/>
      <c r="AJ151" s="1953"/>
      <c r="AK151" s="1947"/>
      <c r="AL151" s="1947"/>
      <c r="AM151" s="1947"/>
      <c r="AN151" s="1947"/>
      <c r="AO151" s="1947"/>
      <c r="AP151" s="1947"/>
      <c r="AQ151" s="1947"/>
      <c r="AR151" s="1947"/>
      <c r="AS151" s="1947"/>
      <c r="AT151" s="1947"/>
      <c r="AU151" s="1947"/>
      <c r="AV151" s="1954"/>
      <c r="AW151" s="1947"/>
      <c r="AX151" s="1947"/>
      <c r="AY151" s="1953"/>
      <c r="AZ151" s="1947"/>
    </row>
    <row r="152" spans="1:52" s="21" customFormat="1" ht="67.5" x14ac:dyDescent="0.25">
      <c r="A152" s="1822" t="s">
        <v>107</v>
      </c>
      <c r="B152" s="1614" t="s">
        <v>419</v>
      </c>
      <c r="C152" s="1559" t="s">
        <v>420</v>
      </c>
      <c r="D152" s="1595" t="s">
        <v>422</v>
      </c>
      <c r="E152" s="2356" t="s">
        <v>556</v>
      </c>
      <c r="F152" s="2357"/>
      <c r="G152" s="1898" t="s">
        <v>423</v>
      </c>
      <c r="H152" s="1613" t="s">
        <v>424</v>
      </c>
      <c r="I152" s="2273">
        <v>41752</v>
      </c>
      <c r="J152" s="1608">
        <v>28000000</v>
      </c>
      <c r="K152" s="2072"/>
      <c r="L152" s="2072"/>
      <c r="M152" s="1613" t="s">
        <v>423</v>
      </c>
      <c r="N152" s="2162" t="s">
        <v>52</v>
      </c>
      <c r="O152" s="1761"/>
      <c r="P152" s="2077"/>
      <c r="Q152" s="1761"/>
      <c r="R152" s="2072"/>
      <c r="S152" s="1595" t="s">
        <v>240</v>
      </c>
      <c r="T152" s="1614"/>
      <c r="U152" s="1714"/>
      <c r="V152" s="1714"/>
      <c r="W152" s="1715"/>
      <c r="X152" s="1714"/>
      <c r="Y152" s="1716"/>
      <c r="Z152" s="1614"/>
      <c r="AA152" s="1614"/>
      <c r="AB152" s="1559" t="s">
        <v>425</v>
      </c>
      <c r="AC152" s="1559" t="s">
        <v>30</v>
      </c>
      <c r="AD152" s="1614"/>
      <c r="AE152" s="1614"/>
      <c r="AF152" s="1614"/>
      <c r="AG152" s="1608"/>
      <c r="AH152" s="1614"/>
      <c r="AI152" s="1614"/>
      <c r="AJ152" s="1608"/>
      <c r="AK152" s="1614"/>
      <c r="AL152" s="1614"/>
      <c r="AM152" s="1614"/>
      <c r="AN152" s="1614"/>
      <c r="AO152" s="1614"/>
      <c r="AP152" s="1614"/>
      <c r="AQ152" s="1614"/>
      <c r="AR152" s="1614"/>
      <c r="AS152" s="1614"/>
      <c r="AT152" s="1614"/>
      <c r="AU152" s="1614"/>
      <c r="AV152" s="1608"/>
      <c r="AW152" s="1614"/>
      <c r="AX152" s="1614"/>
      <c r="AY152" s="1608"/>
      <c r="AZ152" s="1614"/>
    </row>
    <row r="153" spans="1:52" ht="3.75" customHeight="1" x14ac:dyDescent="0.2">
      <c r="A153" s="2096"/>
      <c r="B153" s="2096"/>
      <c r="C153" s="2096"/>
      <c r="D153" s="2096"/>
      <c r="E153" s="2096"/>
      <c r="F153" s="2096"/>
      <c r="G153" s="2096"/>
      <c r="H153" s="2098"/>
      <c r="I153" s="2098"/>
      <c r="J153" s="2096"/>
      <c r="K153" s="2100"/>
      <c r="L153" s="2098"/>
      <c r="M153" s="2098"/>
      <c r="N153" s="2260"/>
      <c r="O153" s="2096"/>
      <c r="P153" s="2101"/>
      <c r="Q153" s="2096"/>
      <c r="R153" s="2098"/>
      <c r="S153" s="2100"/>
      <c r="T153" s="2096"/>
      <c r="U153" s="2102"/>
      <c r="V153" s="2102"/>
      <c r="W153" s="2103"/>
      <c r="X153" s="2102"/>
      <c r="Y153" s="2104"/>
      <c r="Z153" s="2096"/>
      <c r="AA153" s="2096"/>
      <c r="AB153" s="2096"/>
      <c r="AC153" s="2096"/>
      <c r="AD153" s="2096"/>
      <c r="AE153" s="2096"/>
      <c r="AF153" s="2096"/>
      <c r="AG153" s="2101"/>
      <c r="AH153" s="2096"/>
      <c r="AI153" s="2096"/>
      <c r="AJ153" s="2101"/>
      <c r="AK153" s="2096"/>
      <c r="AL153" s="2096"/>
      <c r="AM153" s="2096"/>
      <c r="AN153" s="2096"/>
      <c r="AO153" s="2096"/>
      <c r="AP153" s="2096"/>
      <c r="AQ153" s="2096"/>
      <c r="AR153" s="2096"/>
      <c r="AS153" s="2096"/>
      <c r="AT153" s="2096"/>
      <c r="AU153" s="2096"/>
      <c r="AV153" s="2099"/>
      <c r="AW153" s="2096"/>
      <c r="AX153" s="2096"/>
      <c r="AY153" s="2101"/>
      <c r="AZ153" s="2096"/>
    </row>
    <row r="154" spans="1:52" s="21" customFormat="1" ht="98.25" customHeight="1" x14ac:dyDescent="0.25">
      <c r="A154" s="1559" t="s">
        <v>1776</v>
      </c>
      <c r="B154" s="1614" t="s">
        <v>448</v>
      </c>
      <c r="C154" s="1559" t="s">
        <v>657</v>
      </c>
      <c r="D154" s="1559" t="s">
        <v>658</v>
      </c>
      <c r="E154" s="1559" t="s">
        <v>318</v>
      </c>
      <c r="F154" s="1608">
        <v>18126628</v>
      </c>
      <c r="G154" s="1898" t="s">
        <v>379</v>
      </c>
      <c r="H154" s="1613" t="s">
        <v>659</v>
      </c>
      <c r="I154" s="1612">
        <v>41800</v>
      </c>
      <c r="J154" s="1608">
        <v>523659404</v>
      </c>
      <c r="K154" s="1612">
        <v>41953</v>
      </c>
      <c r="L154" s="1613" t="s">
        <v>660</v>
      </c>
      <c r="M154" s="1898" t="s">
        <v>379</v>
      </c>
      <c r="N154" s="2162" t="s">
        <v>113</v>
      </c>
      <c r="O154" s="1686">
        <v>41953</v>
      </c>
      <c r="P154" s="1608">
        <v>523659205</v>
      </c>
      <c r="Q154" s="1686">
        <v>41954</v>
      </c>
      <c r="R154" s="1612">
        <v>41961</v>
      </c>
      <c r="S154" s="1562">
        <v>4</v>
      </c>
      <c r="T154" s="1608">
        <v>523659205</v>
      </c>
      <c r="U154" s="1920" t="s">
        <v>1497</v>
      </c>
      <c r="V154" s="1920" t="s">
        <v>1498</v>
      </c>
      <c r="W154" s="1945" t="s">
        <v>1499</v>
      </c>
      <c r="X154" s="2360">
        <v>42095</v>
      </c>
      <c r="Y154" s="1922">
        <v>261829603</v>
      </c>
      <c r="Z154" s="1686">
        <v>42081</v>
      </c>
      <c r="AA154" s="1686">
        <v>42304</v>
      </c>
      <c r="AB154" s="1559" t="s">
        <v>114</v>
      </c>
      <c r="AC154" s="1559" t="s">
        <v>661</v>
      </c>
      <c r="AD154" s="1614"/>
      <c r="AE154" s="1614"/>
      <c r="AF154" s="1614"/>
      <c r="AG154" s="1608">
        <v>261829602</v>
      </c>
      <c r="AH154" s="1761"/>
      <c r="AI154" s="1761"/>
      <c r="AJ154" s="1608"/>
      <c r="AK154" s="1614"/>
      <c r="AL154" s="1614"/>
      <c r="AM154" s="1614"/>
      <c r="AN154" s="1614"/>
      <c r="AO154" s="1614"/>
      <c r="AP154" s="1614"/>
      <c r="AQ154" s="1614"/>
      <c r="AR154" s="1614"/>
      <c r="AS154" s="1614"/>
      <c r="AT154" s="1614"/>
      <c r="AU154" s="1614"/>
      <c r="AV154" s="1608">
        <v>261829602.5</v>
      </c>
      <c r="AW154" s="1686">
        <v>42307</v>
      </c>
      <c r="AX154" s="2361">
        <v>89</v>
      </c>
      <c r="AY154" s="1608"/>
      <c r="AZ154" s="1614"/>
    </row>
    <row r="155" spans="1:52" ht="6.75" customHeight="1" x14ac:dyDescent="0.2">
      <c r="A155" s="2079"/>
      <c r="B155" s="2079"/>
      <c r="C155" s="2079"/>
      <c r="D155" s="2079"/>
      <c r="E155" s="2079"/>
      <c r="F155" s="2079"/>
      <c r="G155" s="2079"/>
      <c r="H155" s="2081"/>
      <c r="I155" s="2081"/>
      <c r="J155" s="2079"/>
      <c r="K155" s="2083"/>
      <c r="L155" s="2081"/>
      <c r="M155" s="2081"/>
      <c r="N155" s="2336"/>
      <c r="O155" s="2079"/>
      <c r="P155" s="2084"/>
      <c r="Q155" s="2079"/>
      <c r="R155" s="2081"/>
      <c r="S155" s="2083"/>
      <c r="T155" s="2079"/>
      <c r="U155" s="2085"/>
      <c r="V155" s="2085"/>
      <c r="W155" s="2086"/>
      <c r="X155" s="2085"/>
      <c r="Y155" s="2087"/>
      <c r="Z155" s="2079"/>
      <c r="AA155" s="2079"/>
      <c r="AB155" s="2079"/>
      <c r="AC155" s="2079"/>
      <c r="AD155" s="2079"/>
      <c r="AE155" s="2079"/>
      <c r="AF155" s="2079"/>
      <c r="AG155" s="2084"/>
      <c r="AH155" s="2079"/>
      <c r="AI155" s="2079"/>
      <c r="AJ155" s="2084"/>
      <c r="AK155" s="2079"/>
      <c r="AL155" s="2079"/>
      <c r="AM155" s="2079"/>
      <c r="AN155" s="2079"/>
      <c r="AO155" s="2079"/>
      <c r="AP155" s="2079"/>
      <c r="AQ155" s="2079"/>
      <c r="AR155" s="2079"/>
      <c r="AS155" s="2079"/>
      <c r="AT155" s="2079"/>
      <c r="AU155" s="2079"/>
      <c r="AV155" s="2082"/>
      <c r="AW155" s="2079"/>
      <c r="AX155" s="2079"/>
      <c r="AY155" s="2084"/>
      <c r="AZ155" s="2079"/>
    </row>
    <row r="156" spans="1:52" s="21" customFormat="1" ht="77.25" customHeight="1" x14ac:dyDescent="0.25">
      <c r="A156" s="1595" t="s">
        <v>1777</v>
      </c>
      <c r="B156" s="1614" t="s">
        <v>643</v>
      </c>
      <c r="C156" s="1559" t="s">
        <v>644</v>
      </c>
      <c r="D156" s="1595" t="s">
        <v>645</v>
      </c>
      <c r="E156" s="1596" t="s">
        <v>276</v>
      </c>
      <c r="F156" s="1562" t="s">
        <v>205</v>
      </c>
      <c r="G156" s="1898" t="s">
        <v>646</v>
      </c>
      <c r="H156" s="1613" t="s">
        <v>647</v>
      </c>
      <c r="I156" s="1612">
        <v>41907</v>
      </c>
      <c r="J156" s="1608">
        <v>10000000</v>
      </c>
      <c r="K156" s="1612">
        <v>41964</v>
      </c>
      <c r="L156" s="1613" t="s">
        <v>723</v>
      </c>
      <c r="M156" s="1898" t="s">
        <v>646</v>
      </c>
      <c r="N156" s="2162" t="s">
        <v>631</v>
      </c>
      <c r="O156" s="1612">
        <v>41964</v>
      </c>
      <c r="P156" s="1608">
        <v>9999252</v>
      </c>
      <c r="Q156" s="1612">
        <v>41964</v>
      </c>
      <c r="R156" s="1612">
        <v>41964</v>
      </c>
      <c r="S156" s="1562">
        <v>1</v>
      </c>
      <c r="T156" s="1608">
        <v>9999252</v>
      </c>
      <c r="U156" s="1714"/>
      <c r="V156" s="1714"/>
      <c r="W156" s="1715"/>
      <c r="X156" s="1714"/>
      <c r="Y156" s="1716"/>
      <c r="Z156" s="1612">
        <v>41982</v>
      </c>
      <c r="AA156" s="1612">
        <v>41996</v>
      </c>
      <c r="AB156" s="1559" t="s">
        <v>632</v>
      </c>
      <c r="AC156" s="1559" t="s">
        <v>30</v>
      </c>
      <c r="AD156" s="1614"/>
      <c r="AE156" s="1614"/>
      <c r="AF156" s="1614"/>
      <c r="AG156" s="1608"/>
      <c r="AH156" s="1614"/>
      <c r="AI156" s="1614"/>
      <c r="AJ156" s="1608"/>
      <c r="AK156" s="1614"/>
      <c r="AL156" s="1614"/>
      <c r="AM156" s="1614"/>
      <c r="AN156" s="1614"/>
      <c r="AO156" s="1614"/>
      <c r="AP156" s="1614"/>
      <c r="AQ156" s="1614"/>
      <c r="AR156" s="1614"/>
      <c r="AS156" s="1614"/>
      <c r="AT156" s="1614"/>
      <c r="AU156" s="1614"/>
      <c r="AV156" s="1608">
        <v>9999252</v>
      </c>
      <c r="AW156" s="1612">
        <v>41999</v>
      </c>
      <c r="AX156" s="1613" t="s">
        <v>1063</v>
      </c>
      <c r="AY156" s="1608"/>
      <c r="AZ156" s="1614"/>
    </row>
    <row r="157" spans="1:52" s="21" customFormat="1" ht="5.25" customHeight="1" x14ac:dyDescent="0.25">
      <c r="A157" s="2362"/>
      <c r="B157" s="2362"/>
      <c r="C157" s="2362"/>
      <c r="D157" s="2362"/>
      <c r="E157" s="2362"/>
      <c r="F157" s="2362"/>
      <c r="G157" s="2362"/>
      <c r="H157" s="2363"/>
      <c r="I157" s="2363"/>
      <c r="J157" s="2364"/>
      <c r="K157" s="2363"/>
      <c r="L157" s="2363"/>
      <c r="M157" s="2363"/>
      <c r="N157" s="2365"/>
      <c r="O157" s="2362"/>
      <c r="P157" s="2364"/>
      <c r="Q157" s="2362"/>
      <c r="R157" s="2363"/>
      <c r="S157" s="2363"/>
      <c r="T157" s="2362"/>
      <c r="U157" s="2366"/>
      <c r="V157" s="2366"/>
      <c r="W157" s="2367"/>
      <c r="X157" s="2366"/>
      <c r="Y157" s="2368"/>
      <c r="Z157" s="2362"/>
      <c r="AA157" s="2362"/>
      <c r="AB157" s="2362"/>
      <c r="AC157" s="2362"/>
      <c r="AD157" s="2362"/>
      <c r="AE157" s="2362"/>
      <c r="AF157" s="2362"/>
      <c r="AG157" s="2364"/>
      <c r="AH157" s="2362"/>
      <c r="AI157" s="2362"/>
      <c r="AJ157" s="2364"/>
      <c r="AK157" s="2362"/>
      <c r="AL157" s="2362"/>
      <c r="AM157" s="2362"/>
      <c r="AN157" s="2362"/>
      <c r="AO157" s="2362"/>
      <c r="AP157" s="2362"/>
      <c r="AQ157" s="2362"/>
      <c r="AR157" s="2362"/>
      <c r="AS157" s="2362"/>
      <c r="AT157" s="2362"/>
      <c r="AU157" s="2362"/>
      <c r="AV157" s="2364"/>
      <c r="AW157" s="2362"/>
      <c r="AX157" s="2362"/>
      <c r="AY157" s="2364"/>
      <c r="AZ157" s="2362"/>
    </row>
    <row r="158" spans="1:52" s="21" customFormat="1" ht="74.25" customHeight="1" x14ac:dyDescent="0.25">
      <c r="A158" s="1559" t="s">
        <v>1778</v>
      </c>
      <c r="B158" s="1614" t="s">
        <v>449</v>
      </c>
      <c r="C158" s="1559" t="s">
        <v>568</v>
      </c>
      <c r="D158" s="1559" t="s">
        <v>569</v>
      </c>
      <c r="E158" s="1559" t="s">
        <v>570</v>
      </c>
      <c r="F158" s="1614" t="s">
        <v>571</v>
      </c>
      <c r="G158" s="1898" t="s">
        <v>380</v>
      </c>
      <c r="H158" s="1613" t="s">
        <v>572</v>
      </c>
      <c r="I158" s="1612">
        <v>41800</v>
      </c>
      <c r="J158" s="1608">
        <v>361224553</v>
      </c>
      <c r="K158" s="1612">
        <v>41967</v>
      </c>
      <c r="L158" s="1613" t="s">
        <v>819</v>
      </c>
      <c r="M158" s="1898" t="s">
        <v>380</v>
      </c>
      <c r="N158" s="2162" t="s">
        <v>113</v>
      </c>
      <c r="O158" s="1612">
        <v>41967</v>
      </c>
      <c r="P158" s="1608">
        <v>361094346</v>
      </c>
      <c r="Q158" s="1686">
        <v>41967</v>
      </c>
      <c r="R158" s="1612">
        <v>41989</v>
      </c>
      <c r="S158" s="1562">
        <v>3</v>
      </c>
      <c r="T158" s="1608">
        <v>361094346</v>
      </c>
      <c r="U158" s="2064" t="s">
        <v>1612</v>
      </c>
      <c r="V158" s="2064" t="s">
        <v>1613</v>
      </c>
      <c r="W158" s="2065" t="s">
        <v>1612</v>
      </c>
      <c r="X158" s="2360">
        <v>42100</v>
      </c>
      <c r="Y158" s="1922">
        <v>230005033</v>
      </c>
      <c r="Z158" s="1686">
        <v>42076</v>
      </c>
      <c r="AA158" s="1686">
        <v>42167</v>
      </c>
      <c r="AB158" s="1559" t="s">
        <v>573</v>
      </c>
      <c r="AC158" s="1559" t="s">
        <v>574</v>
      </c>
      <c r="AD158" s="1614"/>
      <c r="AE158" s="1614"/>
      <c r="AF158" s="1614"/>
      <c r="AG158" s="1608">
        <v>131089313</v>
      </c>
      <c r="AH158" s="1612">
        <v>42003</v>
      </c>
      <c r="AI158" s="1613" t="s">
        <v>1622</v>
      </c>
      <c r="AJ158" s="1608"/>
      <c r="AK158" s="1614"/>
      <c r="AL158" s="1614"/>
      <c r="AM158" s="1614"/>
      <c r="AN158" s="1614"/>
      <c r="AO158" s="1614"/>
      <c r="AP158" s="1614"/>
      <c r="AQ158" s="1614"/>
      <c r="AR158" s="1614"/>
      <c r="AS158" s="1614"/>
      <c r="AT158" s="1614"/>
      <c r="AU158" s="1614"/>
      <c r="AV158" s="1608">
        <v>229915791</v>
      </c>
      <c r="AW158" s="1686">
        <v>42178</v>
      </c>
      <c r="AX158" s="1898" t="s">
        <v>1623</v>
      </c>
      <c r="AY158" s="1608">
        <v>89242</v>
      </c>
      <c r="AZ158" s="1614"/>
    </row>
    <row r="159" spans="1:52" s="21" customFormat="1" ht="5.25" customHeight="1" x14ac:dyDescent="0.25">
      <c r="A159" s="2369"/>
      <c r="B159" s="2369"/>
      <c r="C159" s="2369"/>
      <c r="D159" s="2369"/>
      <c r="E159" s="2369"/>
      <c r="F159" s="2369"/>
      <c r="G159" s="2370"/>
      <c r="H159" s="2371"/>
      <c r="I159" s="2371"/>
      <c r="J159" s="1635"/>
      <c r="K159" s="2372"/>
      <c r="L159" s="2371"/>
      <c r="M159" s="2371"/>
      <c r="N159" s="2373"/>
      <c r="O159" s="2369"/>
      <c r="P159" s="1635"/>
      <c r="Q159" s="2369"/>
      <c r="R159" s="2372"/>
      <c r="S159" s="2372"/>
      <c r="T159" s="2370"/>
      <c r="U159" s="2374"/>
      <c r="V159" s="2374"/>
      <c r="W159" s="2375"/>
      <c r="X159" s="2374"/>
      <c r="Y159" s="2376"/>
      <c r="Z159" s="2370"/>
      <c r="AA159" s="2370"/>
      <c r="AB159" s="2370"/>
      <c r="AC159" s="2370"/>
      <c r="AD159" s="2370"/>
      <c r="AE159" s="2370"/>
      <c r="AF159" s="2370"/>
      <c r="AG159" s="1635"/>
      <c r="AH159" s="2370"/>
      <c r="AI159" s="2370"/>
      <c r="AJ159" s="1635"/>
      <c r="AK159" s="2370"/>
      <c r="AL159" s="2370"/>
      <c r="AM159" s="2370"/>
      <c r="AN159" s="2370"/>
      <c r="AO159" s="2370"/>
      <c r="AP159" s="2370"/>
      <c r="AQ159" s="2370"/>
      <c r="AR159" s="2370"/>
      <c r="AS159" s="2370"/>
      <c r="AT159" s="2370"/>
      <c r="AU159" s="2370"/>
      <c r="AV159" s="1635"/>
      <c r="AW159" s="2370"/>
      <c r="AX159" s="2370"/>
      <c r="AY159" s="1635"/>
      <c r="AZ159" s="2370"/>
    </row>
    <row r="160" spans="1:52" s="21" customFormat="1" ht="40.5" customHeight="1" x14ac:dyDescent="0.25">
      <c r="A160" s="1554" t="s">
        <v>1779</v>
      </c>
      <c r="B160" s="1553" t="s">
        <v>585</v>
      </c>
      <c r="C160" s="1554" t="s">
        <v>586</v>
      </c>
      <c r="D160" s="1554" t="s">
        <v>587</v>
      </c>
      <c r="E160" s="1554" t="s">
        <v>265</v>
      </c>
      <c r="F160" s="1553">
        <v>79607176</v>
      </c>
      <c r="G160" s="1898" t="s">
        <v>62</v>
      </c>
      <c r="H160" s="1613" t="s">
        <v>778</v>
      </c>
      <c r="I160" s="1612">
        <v>41837</v>
      </c>
      <c r="J160" s="1608">
        <v>34639949</v>
      </c>
      <c r="K160" s="1637">
        <v>41969</v>
      </c>
      <c r="L160" s="1613" t="s">
        <v>779</v>
      </c>
      <c r="M160" s="1898" t="s">
        <v>62</v>
      </c>
      <c r="N160" s="2162" t="s">
        <v>781</v>
      </c>
      <c r="O160" s="1637">
        <v>41969</v>
      </c>
      <c r="P160" s="1608">
        <v>34638361</v>
      </c>
      <c r="Q160" s="1637">
        <v>41978</v>
      </c>
      <c r="R160" s="1637">
        <v>41978</v>
      </c>
      <c r="S160" s="1553">
        <v>2</v>
      </c>
      <c r="T160" s="1608">
        <v>34638361</v>
      </c>
      <c r="U160" s="2064" t="s">
        <v>1567</v>
      </c>
      <c r="V160" s="2064" t="s">
        <v>1549</v>
      </c>
      <c r="W160" s="2065" t="s">
        <v>1568</v>
      </c>
      <c r="X160" s="2360">
        <v>42062</v>
      </c>
      <c r="Y160" s="1922">
        <v>7552626</v>
      </c>
      <c r="Z160" s="1637">
        <v>42040</v>
      </c>
      <c r="AA160" s="1637">
        <v>42069</v>
      </c>
      <c r="AB160" s="1559" t="s">
        <v>782</v>
      </c>
      <c r="AC160" s="1554" t="s">
        <v>30</v>
      </c>
      <c r="AD160" s="1608">
        <v>17319181</v>
      </c>
      <c r="AE160" s="1637">
        <v>41985</v>
      </c>
      <c r="AF160" s="1613" t="s">
        <v>1199</v>
      </c>
      <c r="AG160" s="1570">
        <v>9766555</v>
      </c>
      <c r="AH160" s="1637">
        <v>41985</v>
      </c>
      <c r="AI160" s="1613" t="s">
        <v>1199</v>
      </c>
      <c r="AJ160" s="1608"/>
      <c r="AK160" s="1614"/>
      <c r="AL160" s="1614"/>
      <c r="AM160" s="1614"/>
      <c r="AN160" s="1614"/>
      <c r="AO160" s="1614"/>
      <c r="AP160" s="1614"/>
      <c r="AQ160" s="1614"/>
      <c r="AR160" s="1614"/>
      <c r="AS160" s="1614"/>
      <c r="AT160" s="1614"/>
      <c r="AU160" s="1614"/>
      <c r="AV160" s="1608">
        <v>7552626</v>
      </c>
      <c r="AW160" s="1686">
        <v>42121</v>
      </c>
      <c r="AX160" s="1898" t="s">
        <v>1626</v>
      </c>
      <c r="AY160" s="1608"/>
      <c r="AZ160" s="1614"/>
    </row>
    <row r="161" spans="1:52" s="21" customFormat="1" ht="71.25" customHeight="1" x14ac:dyDescent="0.25">
      <c r="A161" s="1565"/>
      <c r="B161" s="1564"/>
      <c r="C161" s="1565"/>
      <c r="D161" s="1565"/>
      <c r="E161" s="1565"/>
      <c r="F161" s="1564"/>
      <c r="G161" s="1898" t="s">
        <v>776</v>
      </c>
      <c r="H161" s="1613" t="s">
        <v>777</v>
      </c>
      <c r="I161" s="1612">
        <v>41885</v>
      </c>
      <c r="J161" s="1608">
        <v>47554036</v>
      </c>
      <c r="K161" s="1564"/>
      <c r="L161" s="1613" t="s">
        <v>780</v>
      </c>
      <c r="M161" s="1898" t="s">
        <v>776</v>
      </c>
      <c r="N161" s="2162" t="s">
        <v>367</v>
      </c>
      <c r="O161" s="1651"/>
      <c r="P161" s="1608">
        <v>47553697</v>
      </c>
      <c r="Q161" s="1564"/>
      <c r="R161" s="1564"/>
      <c r="S161" s="1564"/>
      <c r="T161" s="1608">
        <v>47553697</v>
      </c>
      <c r="U161" s="2377"/>
      <c r="V161" s="2377">
        <f>AJ162</f>
        <v>0</v>
      </c>
      <c r="W161" s="1945"/>
      <c r="X161" s="1920"/>
      <c r="Y161" s="1922"/>
      <c r="Z161" s="1564"/>
      <c r="AA161" s="1564"/>
      <c r="AB161" s="1559" t="s">
        <v>676</v>
      </c>
      <c r="AC161" s="1565"/>
      <c r="AD161" s="1608">
        <v>23776849</v>
      </c>
      <c r="AE161" s="1564"/>
      <c r="AF161" s="1613" t="s">
        <v>1200</v>
      </c>
      <c r="AG161" s="1570">
        <v>23776849</v>
      </c>
      <c r="AH161" s="1564"/>
      <c r="AI161" s="1613" t="s">
        <v>1200</v>
      </c>
      <c r="AJ161" s="1608"/>
      <c r="AK161" s="1614"/>
      <c r="AL161" s="1614"/>
      <c r="AM161" s="1614"/>
      <c r="AN161" s="1614"/>
      <c r="AO161" s="1614"/>
      <c r="AP161" s="1614"/>
      <c r="AQ161" s="1614"/>
      <c r="AR161" s="1614"/>
      <c r="AS161" s="1614"/>
      <c r="AT161" s="1614"/>
      <c r="AU161" s="1614"/>
      <c r="AV161" s="1608"/>
      <c r="AW161" s="1614"/>
      <c r="AX161" s="1614"/>
      <c r="AY161" s="1608"/>
      <c r="AZ161" s="1614"/>
    </row>
    <row r="162" spans="1:52" s="21" customFormat="1" ht="3.75" customHeight="1" x14ac:dyDescent="0.25">
      <c r="A162" s="2378"/>
      <c r="B162" s="2378"/>
      <c r="C162" s="2378"/>
      <c r="D162" s="2378"/>
      <c r="E162" s="2378"/>
      <c r="F162" s="2378"/>
      <c r="G162" s="2378"/>
      <c r="H162" s="1937"/>
      <c r="I162" s="1937"/>
      <c r="J162" s="1943"/>
      <c r="K162" s="1937"/>
      <c r="L162" s="1937"/>
      <c r="M162" s="1937"/>
      <c r="N162" s="2379"/>
      <c r="O162" s="2378"/>
      <c r="P162" s="1943"/>
      <c r="Q162" s="2378"/>
      <c r="R162" s="1937"/>
      <c r="S162" s="1937"/>
      <c r="T162" s="2378"/>
      <c r="U162" s="2380"/>
      <c r="V162" s="2380"/>
      <c r="W162" s="1940"/>
      <c r="X162" s="2380"/>
      <c r="Y162" s="2381"/>
      <c r="Z162" s="2378"/>
      <c r="AA162" s="2378"/>
      <c r="AB162" s="2378"/>
      <c r="AC162" s="2378"/>
      <c r="AD162" s="1943"/>
      <c r="AE162" s="2378"/>
      <c r="AF162" s="2378"/>
      <c r="AG162" s="1943"/>
      <c r="AH162" s="2378"/>
      <c r="AI162" s="2378"/>
      <c r="AJ162" s="1943"/>
      <c r="AK162" s="2378"/>
      <c r="AL162" s="2378"/>
      <c r="AM162" s="2378"/>
      <c r="AN162" s="2378"/>
      <c r="AO162" s="2378"/>
      <c r="AP162" s="2378"/>
      <c r="AQ162" s="2378"/>
      <c r="AR162" s="2378"/>
      <c r="AS162" s="2378"/>
      <c r="AT162" s="2378"/>
      <c r="AU162" s="2378"/>
      <c r="AV162" s="1943"/>
      <c r="AW162" s="2378"/>
      <c r="AX162" s="2378"/>
      <c r="AY162" s="1943"/>
      <c r="AZ162" s="2378"/>
    </row>
    <row r="163" spans="1:52" s="21" customFormat="1" ht="67.5" x14ac:dyDescent="0.25">
      <c r="A163" s="1559" t="s">
        <v>1780</v>
      </c>
      <c r="B163" s="1614" t="s">
        <v>670</v>
      </c>
      <c r="C163" s="1559" t="s">
        <v>671</v>
      </c>
      <c r="D163" s="1595" t="s">
        <v>672</v>
      </c>
      <c r="E163" s="1559" t="s">
        <v>673</v>
      </c>
      <c r="F163" s="1614" t="s">
        <v>102</v>
      </c>
      <c r="G163" s="1898" t="s">
        <v>674</v>
      </c>
      <c r="H163" s="1613" t="s">
        <v>675</v>
      </c>
      <c r="I163" s="1612">
        <v>41954</v>
      </c>
      <c r="J163" s="1608">
        <v>17000000</v>
      </c>
      <c r="K163" s="1612">
        <v>41975</v>
      </c>
      <c r="L163" s="1613" t="s">
        <v>843</v>
      </c>
      <c r="M163" s="1898" t="s">
        <v>674</v>
      </c>
      <c r="N163" s="2162" t="s">
        <v>367</v>
      </c>
      <c r="O163" s="1686">
        <v>41975</v>
      </c>
      <c r="P163" s="1608">
        <v>16959250</v>
      </c>
      <c r="Q163" s="1686">
        <v>41976</v>
      </c>
      <c r="R163" s="1612">
        <v>41976</v>
      </c>
      <c r="S163" s="1562">
        <v>1</v>
      </c>
      <c r="T163" s="1608">
        <v>16959250</v>
      </c>
      <c r="U163" s="1714"/>
      <c r="V163" s="1763"/>
      <c r="W163" s="1715"/>
      <c r="X163" s="1714"/>
      <c r="Y163" s="1716"/>
      <c r="Z163" s="1612">
        <v>41984</v>
      </c>
      <c r="AA163" s="1612">
        <v>41992</v>
      </c>
      <c r="AB163" s="1559" t="s">
        <v>676</v>
      </c>
      <c r="AC163" s="1559" t="s">
        <v>30</v>
      </c>
      <c r="AD163" s="1608"/>
      <c r="AE163" s="1614"/>
      <c r="AF163" s="1614"/>
      <c r="AG163" s="1608"/>
      <c r="AH163" s="1614"/>
      <c r="AI163" s="1614"/>
      <c r="AJ163" s="1608"/>
      <c r="AK163" s="1614"/>
      <c r="AL163" s="1614"/>
      <c r="AM163" s="1614"/>
      <c r="AN163" s="1614"/>
      <c r="AO163" s="1614"/>
      <c r="AP163" s="1614"/>
      <c r="AQ163" s="1614"/>
      <c r="AR163" s="1614"/>
      <c r="AS163" s="1614"/>
      <c r="AT163" s="1614"/>
      <c r="AU163" s="1614"/>
      <c r="AV163" s="1608">
        <v>16959250</v>
      </c>
      <c r="AW163" s="1612">
        <v>41999</v>
      </c>
      <c r="AX163" s="1613" t="s">
        <v>1080</v>
      </c>
      <c r="AY163" s="1608"/>
      <c r="AZ163" s="1614"/>
    </row>
    <row r="164" spans="1:52" s="21" customFormat="1" ht="5.25" customHeight="1" x14ac:dyDescent="0.25">
      <c r="A164" s="2382"/>
      <c r="B164" s="2382"/>
      <c r="C164" s="2382"/>
      <c r="D164" s="2382"/>
      <c r="E164" s="2382"/>
      <c r="F164" s="2382"/>
      <c r="G164" s="2382"/>
      <c r="H164" s="1948"/>
      <c r="I164" s="1948"/>
      <c r="J164" s="1954"/>
      <c r="K164" s="1948"/>
      <c r="L164" s="1948"/>
      <c r="M164" s="1948"/>
      <c r="N164" s="2190"/>
      <c r="O164" s="2382"/>
      <c r="P164" s="1954"/>
      <c r="Q164" s="2382"/>
      <c r="R164" s="1948"/>
      <c r="S164" s="1948"/>
      <c r="T164" s="1954"/>
      <c r="U164" s="1714"/>
      <c r="V164" s="1714"/>
      <c r="W164" s="1715"/>
      <c r="X164" s="1714"/>
      <c r="Y164" s="1716"/>
      <c r="Z164" s="2382"/>
      <c r="AA164" s="2382"/>
      <c r="AB164" s="2382"/>
      <c r="AC164" s="2382"/>
      <c r="AD164" s="2382"/>
      <c r="AE164" s="2382"/>
      <c r="AF164" s="2382"/>
      <c r="AG164" s="1954"/>
      <c r="AH164" s="2382"/>
      <c r="AI164" s="2382"/>
      <c r="AJ164" s="1954"/>
      <c r="AK164" s="2382"/>
      <c r="AL164" s="2382"/>
      <c r="AM164" s="2382"/>
      <c r="AN164" s="2382"/>
      <c r="AO164" s="2382"/>
      <c r="AP164" s="2382"/>
      <c r="AQ164" s="2382"/>
      <c r="AR164" s="2382"/>
      <c r="AS164" s="2382"/>
      <c r="AT164" s="2382"/>
      <c r="AU164" s="2382"/>
      <c r="AV164" s="1954"/>
      <c r="AW164" s="2382"/>
      <c r="AX164" s="2382"/>
      <c r="AY164" s="1954"/>
      <c r="AZ164" s="2382"/>
    </row>
    <row r="165" spans="1:52" s="21" customFormat="1" ht="74.25" customHeight="1" x14ac:dyDescent="0.25">
      <c r="A165" s="1559" t="s">
        <v>1781</v>
      </c>
      <c r="B165" s="1614" t="s">
        <v>677</v>
      </c>
      <c r="C165" s="1559" t="s">
        <v>678</v>
      </c>
      <c r="D165" s="1595" t="s">
        <v>679</v>
      </c>
      <c r="E165" s="1559" t="s">
        <v>680</v>
      </c>
      <c r="F165" s="1614" t="s">
        <v>73</v>
      </c>
      <c r="G165" s="1898" t="s">
        <v>681</v>
      </c>
      <c r="H165" s="1613" t="s">
        <v>96</v>
      </c>
      <c r="I165" s="1612">
        <v>41954</v>
      </c>
      <c r="J165" s="1608">
        <v>17200000</v>
      </c>
      <c r="K165" s="1612">
        <v>41975</v>
      </c>
      <c r="L165" s="1613" t="s">
        <v>820</v>
      </c>
      <c r="M165" s="1898" t="s">
        <v>681</v>
      </c>
      <c r="N165" s="2162" t="s">
        <v>367</v>
      </c>
      <c r="O165" s="1686">
        <v>41975</v>
      </c>
      <c r="P165" s="1608">
        <v>17190589</v>
      </c>
      <c r="Q165" s="1612">
        <v>41975</v>
      </c>
      <c r="R165" s="1612">
        <v>41975</v>
      </c>
      <c r="S165" s="1562">
        <v>1</v>
      </c>
      <c r="T165" s="1608">
        <v>17190589</v>
      </c>
      <c r="U165" s="1714"/>
      <c r="V165" s="1714"/>
      <c r="W165" s="1715"/>
      <c r="X165" s="1714"/>
      <c r="Y165" s="1716"/>
      <c r="Z165" s="1686">
        <v>41984</v>
      </c>
      <c r="AA165" s="1686">
        <v>41995</v>
      </c>
      <c r="AB165" s="1559" t="s">
        <v>676</v>
      </c>
      <c r="AC165" s="1559" t="s">
        <v>30</v>
      </c>
      <c r="AD165" s="1614"/>
      <c r="AE165" s="1614"/>
      <c r="AF165" s="1614"/>
      <c r="AG165" s="1608"/>
      <c r="AH165" s="1614"/>
      <c r="AI165" s="1614"/>
      <c r="AJ165" s="1608"/>
      <c r="AK165" s="1614"/>
      <c r="AL165" s="1614"/>
      <c r="AM165" s="1614"/>
      <c r="AN165" s="1614"/>
      <c r="AO165" s="1614"/>
      <c r="AP165" s="1614"/>
      <c r="AQ165" s="1614"/>
      <c r="AR165" s="1614"/>
      <c r="AS165" s="1614"/>
      <c r="AT165" s="1614"/>
      <c r="AU165" s="1614"/>
      <c r="AV165" s="1608">
        <v>17190589</v>
      </c>
      <c r="AW165" s="1612">
        <v>41999</v>
      </c>
      <c r="AX165" s="1613" t="s">
        <v>1081</v>
      </c>
      <c r="AY165" s="1608"/>
      <c r="AZ165" s="1614"/>
    </row>
    <row r="166" spans="1:52" s="21" customFormat="1" ht="4.5" customHeight="1" x14ac:dyDescent="0.25">
      <c r="A166" s="2097"/>
      <c r="B166" s="2097"/>
      <c r="C166" s="2097"/>
      <c r="D166" s="2097"/>
      <c r="E166" s="2097"/>
      <c r="F166" s="2097"/>
      <c r="G166" s="2097"/>
      <c r="H166" s="2098"/>
      <c r="I166" s="2098"/>
      <c r="J166" s="2099"/>
      <c r="K166" s="2098"/>
      <c r="L166" s="2098"/>
      <c r="M166" s="2098"/>
      <c r="N166" s="2260"/>
      <c r="O166" s="2097"/>
      <c r="P166" s="2099"/>
      <c r="Q166" s="2097"/>
      <c r="R166" s="2098"/>
      <c r="S166" s="2098"/>
      <c r="T166" s="2099"/>
      <c r="U166" s="2383"/>
      <c r="V166" s="2383"/>
      <c r="W166" s="2103"/>
      <c r="X166" s="2383"/>
      <c r="Y166" s="2384"/>
      <c r="Z166" s="2097"/>
      <c r="AA166" s="2097"/>
      <c r="AB166" s="2097"/>
      <c r="AC166" s="2097"/>
      <c r="AD166" s="2097"/>
      <c r="AE166" s="2097"/>
      <c r="AF166" s="2097"/>
      <c r="AG166" s="2099"/>
      <c r="AH166" s="2097"/>
      <c r="AI166" s="2097"/>
      <c r="AJ166" s="2099"/>
      <c r="AK166" s="2097"/>
      <c r="AL166" s="2097"/>
      <c r="AM166" s="2097"/>
      <c r="AN166" s="2097"/>
      <c r="AO166" s="2097"/>
      <c r="AP166" s="2097"/>
      <c r="AQ166" s="2097"/>
      <c r="AR166" s="2097"/>
      <c r="AS166" s="2097"/>
      <c r="AT166" s="2097"/>
      <c r="AU166" s="2097"/>
      <c r="AV166" s="2099"/>
      <c r="AW166" s="2097"/>
      <c r="AX166" s="2097"/>
      <c r="AY166" s="2099"/>
      <c r="AZ166" s="2097"/>
    </row>
    <row r="167" spans="1:52" s="21" customFormat="1" ht="67.5" x14ac:dyDescent="0.25">
      <c r="A167" s="1559" t="s">
        <v>1782</v>
      </c>
      <c r="B167" s="1614" t="s">
        <v>682</v>
      </c>
      <c r="C167" s="1559" t="s">
        <v>683</v>
      </c>
      <c r="D167" s="1595" t="s">
        <v>684</v>
      </c>
      <c r="E167" s="1559" t="s">
        <v>673</v>
      </c>
      <c r="F167" s="1614" t="s">
        <v>102</v>
      </c>
      <c r="G167" s="1898" t="s">
        <v>681</v>
      </c>
      <c r="H167" s="1613" t="s">
        <v>685</v>
      </c>
      <c r="I167" s="1612">
        <v>41954</v>
      </c>
      <c r="J167" s="1608">
        <v>17000000</v>
      </c>
      <c r="K167" s="1612">
        <v>41975</v>
      </c>
      <c r="L167" s="1613" t="s">
        <v>821</v>
      </c>
      <c r="M167" s="1898" t="s">
        <v>681</v>
      </c>
      <c r="N167" s="2162" t="s">
        <v>367</v>
      </c>
      <c r="O167" s="1686">
        <v>41975</v>
      </c>
      <c r="P167" s="1608">
        <v>16982460</v>
      </c>
      <c r="Q167" s="1686">
        <v>41976</v>
      </c>
      <c r="R167" s="1612">
        <v>41976</v>
      </c>
      <c r="S167" s="1562">
        <v>15</v>
      </c>
      <c r="T167" s="1608">
        <v>16982460</v>
      </c>
      <c r="U167" s="1714"/>
      <c r="V167" s="1714"/>
      <c r="W167" s="1715"/>
      <c r="X167" s="1714"/>
      <c r="Y167" s="1716"/>
      <c r="Z167" s="1686">
        <v>41985</v>
      </c>
      <c r="AA167" s="1686">
        <v>41995</v>
      </c>
      <c r="AB167" s="1559" t="s">
        <v>676</v>
      </c>
      <c r="AC167" s="1559" t="s">
        <v>30</v>
      </c>
      <c r="AD167" s="1614"/>
      <c r="AE167" s="1614"/>
      <c r="AF167" s="1614"/>
      <c r="AG167" s="1608"/>
      <c r="AH167" s="1614"/>
      <c r="AI167" s="1614"/>
      <c r="AJ167" s="1608"/>
      <c r="AK167" s="1614"/>
      <c r="AL167" s="1614"/>
      <c r="AM167" s="1614"/>
      <c r="AN167" s="1614"/>
      <c r="AO167" s="1614"/>
      <c r="AP167" s="1614"/>
      <c r="AQ167" s="1614"/>
      <c r="AR167" s="1614"/>
      <c r="AS167" s="1614"/>
      <c r="AT167" s="1614"/>
      <c r="AU167" s="1614"/>
      <c r="AV167" s="1608">
        <v>16982460</v>
      </c>
      <c r="AW167" s="1612">
        <v>41997</v>
      </c>
      <c r="AX167" s="1613" t="s">
        <v>1082</v>
      </c>
      <c r="AY167" s="1608"/>
      <c r="AZ167" s="1614"/>
    </row>
    <row r="168" spans="1:52" s="21" customFormat="1" ht="4.5" customHeight="1" x14ac:dyDescent="0.25">
      <c r="A168" s="2385"/>
      <c r="B168" s="2385"/>
      <c r="C168" s="2385"/>
      <c r="D168" s="2385"/>
      <c r="E168" s="2385"/>
      <c r="F168" s="2385"/>
      <c r="G168" s="2385"/>
      <c r="H168" s="2165"/>
      <c r="I168" s="2165"/>
      <c r="J168" s="2386"/>
      <c r="K168" s="2165"/>
      <c r="L168" s="2165"/>
      <c r="M168" s="2165"/>
      <c r="N168" s="2387"/>
      <c r="O168" s="2385"/>
      <c r="P168" s="2386"/>
      <c r="Q168" s="2385"/>
      <c r="R168" s="2165"/>
      <c r="S168" s="2165"/>
      <c r="T168" s="2386"/>
      <c r="U168" s="1714"/>
      <c r="V168" s="1714"/>
      <c r="W168" s="1715"/>
      <c r="X168" s="1714"/>
      <c r="Y168" s="1716"/>
      <c r="Z168" s="2385"/>
      <c r="AA168" s="2385"/>
      <c r="AB168" s="2385"/>
      <c r="AC168" s="2385"/>
      <c r="AD168" s="2385"/>
      <c r="AE168" s="2385"/>
      <c r="AF168" s="2385"/>
      <c r="AG168" s="2386"/>
      <c r="AH168" s="2385"/>
      <c r="AI168" s="2385"/>
      <c r="AJ168" s="2386"/>
      <c r="AK168" s="2385"/>
      <c r="AL168" s="2385"/>
      <c r="AM168" s="2385"/>
      <c r="AN168" s="2385"/>
      <c r="AO168" s="2385"/>
      <c r="AP168" s="2385"/>
      <c r="AQ168" s="2385"/>
      <c r="AR168" s="2385"/>
      <c r="AS168" s="2385"/>
      <c r="AT168" s="2385"/>
      <c r="AU168" s="2385"/>
      <c r="AV168" s="2386"/>
      <c r="AW168" s="2385"/>
      <c r="AX168" s="2385"/>
      <c r="AY168" s="2386"/>
      <c r="AZ168" s="2385"/>
    </row>
    <row r="169" spans="1:52" s="21" customFormat="1" ht="78.75" x14ac:dyDescent="0.25">
      <c r="A169" s="1559" t="s">
        <v>1783</v>
      </c>
      <c r="B169" s="1614" t="s">
        <v>686</v>
      </c>
      <c r="C169" s="1559" t="s">
        <v>687</v>
      </c>
      <c r="D169" s="1595" t="s">
        <v>688</v>
      </c>
      <c r="E169" s="1596" t="s">
        <v>276</v>
      </c>
      <c r="F169" s="1562" t="s">
        <v>205</v>
      </c>
      <c r="G169" s="1898" t="s">
        <v>681</v>
      </c>
      <c r="H169" s="1613" t="s">
        <v>689</v>
      </c>
      <c r="I169" s="1612">
        <v>41954</v>
      </c>
      <c r="J169" s="1608">
        <v>17000000</v>
      </c>
      <c r="K169" s="1612">
        <v>41975</v>
      </c>
      <c r="L169" s="1613" t="s">
        <v>826</v>
      </c>
      <c r="M169" s="1898" t="s">
        <v>681</v>
      </c>
      <c r="N169" s="2162" t="s">
        <v>367</v>
      </c>
      <c r="O169" s="1686">
        <v>41975</v>
      </c>
      <c r="P169" s="1608">
        <v>16990935</v>
      </c>
      <c r="Q169" s="1686">
        <v>41976</v>
      </c>
      <c r="R169" s="1612">
        <v>41976</v>
      </c>
      <c r="S169" s="1562">
        <v>1</v>
      </c>
      <c r="T169" s="1608">
        <v>16990935</v>
      </c>
      <c r="U169" s="1714"/>
      <c r="V169" s="1714"/>
      <c r="W169" s="1715"/>
      <c r="X169" s="1714"/>
      <c r="Y169" s="1716"/>
      <c r="Z169" s="1612">
        <v>41985</v>
      </c>
      <c r="AA169" s="1612">
        <v>41992</v>
      </c>
      <c r="AB169" s="1559" t="s">
        <v>676</v>
      </c>
      <c r="AC169" s="1559" t="s">
        <v>30</v>
      </c>
      <c r="AD169" s="1614"/>
      <c r="AE169" s="1614"/>
      <c r="AF169" s="1614"/>
      <c r="AG169" s="1608"/>
      <c r="AH169" s="1614"/>
      <c r="AI169" s="1614"/>
      <c r="AJ169" s="1608"/>
      <c r="AK169" s="1614"/>
      <c r="AL169" s="1614"/>
      <c r="AM169" s="1614"/>
      <c r="AN169" s="1614"/>
      <c r="AO169" s="1614"/>
      <c r="AP169" s="1614"/>
      <c r="AQ169" s="1614"/>
      <c r="AR169" s="1614"/>
      <c r="AS169" s="1614"/>
      <c r="AT169" s="1614"/>
      <c r="AU169" s="1614"/>
      <c r="AV169" s="1608">
        <v>16990935</v>
      </c>
      <c r="AW169" s="2273">
        <v>41997</v>
      </c>
      <c r="AX169" s="1613" t="s">
        <v>1064</v>
      </c>
      <c r="AY169" s="1608"/>
      <c r="AZ169" s="1614"/>
    </row>
    <row r="170" spans="1:52" s="21" customFormat="1" x14ac:dyDescent="0.25">
      <c r="A170" s="2080"/>
      <c r="B170" s="2080"/>
      <c r="C170" s="2080"/>
      <c r="D170" s="2080"/>
      <c r="E170" s="2080"/>
      <c r="F170" s="2080"/>
      <c r="G170" s="2080"/>
      <c r="H170" s="2081"/>
      <c r="I170" s="2081"/>
      <c r="J170" s="2082"/>
      <c r="K170" s="2081"/>
      <c r="L170" s="2081"/>
      <c r="M170" s="2081"/>
      <c r="N170" s="2336"/>
      <c r="O170" s="2080"/>
      <c r="P170" s="2082"/>
      <c r="Q170" s="2080"/>
      <c r="R170" s="2081"/>
      <c r="S170" s="2081"/>
      <c r="T170" s="2082"/>
      <c r="U170" s="1714"/>
      <c r="V170" s="1714"/>
      <c r="W170" s="1715"/>
      <c r="X170" s="1714"/>
      <c r="Y170" s="1716"/>
      <c r="Z170" s="2080"/>
      <c r="AA170" s="2080"/>
      <c r="AB170" s="2080"/>
      <c r="AC170" s="2080"/>
      <c r="AD170" s="2080"/>
      <c r="AE170" s="2080"/>
      <c r="AF170" s="2080"/>
      <c r="AG170" s="2082"/>
      <c r="AH170" s="2080"/>
      <c r="AI170" s="2080"/>
      <c r="AJ170" s="2082"/>
      <c r="AK170" s="2080"/>
      <c r="AL170" s="2080"/>
      <c r="AM170" s="2080"/>
      <c r="AN170" s="2080"/>
      <c r="AO170" s="2080"/>
      <c r="AP170" s="2080"/>
      <c r="AQ170" s="2080"/>
      <c r="AR170" s="2080"/>
      <c r="AS170" s="2080"/>
      <c r="AT170" s="2080"/>
      <c r="AU170" s="2080"/>
      <c r="AV170" s="2082"/>
      <c r="AW170" s="2080"/>
      <c r="AX170" s="2080"/>
      <c r="AY170" s="2082"/>
      <c r="AZ170" s="2080"/>
    </row>
    <row r="171" spans="1:52" s="21" customFormat="1" ht="78.75" x14ac:dyDescent="0.25">
      <c r="A171" s="1559" t="s">
        <v>1784</v>
      </c>
      <c r="B171" s="1614" t="s">
        <v>690</v>
      </c>
      <c r="C171" s="1559" t="s">
        <v>691</v>
      </c>
      <c r="D171" s="1595" t="s">
        <v>692</v>
      </c>
      <c r="E171" s="1596" t="s">
        <v>276</v>
      </c>
      <c r="F171" s="1562" t="s">
        <v>205</v>
      </c>
      <c r="G171" s="1898" t="s">
        <v>662</v>
      </c>
      <c r="H171" s="1613" t="s">
        <v>693</v>
      </c>
      <c r="I171" s="1612">
        <v>41954</v>
      </c>
      <c r="J171" s="1608">
        <v>11000000</v>
      </c>
      <c r="K171" s="1612">
        <v>41975</v>
      </c>
      <c r="L171" s="1613" t="s">
        <v>825</v>
      </c>
      <c r="M171" s="1898" t="s">
        <v>662</v>
      </c>
      <c r="N171" s="2162" t="s">
        <v>367</v>
      </c>
      <c r="O171" s="1686">
        <v>41975</v>
      </c>
      <c r="P171" s="1608">
        <v>11000000</v>
      </c>
      <c r="Q171" s="1686">
        <v>41976</v>
      </c>
      <c r="R171" s="1612">
        <v>41976</v>
      </c>
      <c r="S171" s="1562">
        <v>15</v>
      </c>
      <c r="T171" s="1608">
        <v>11000000</v>
      </c>
      <c r="U171" s="1714"/>
      <c r="V171" s="1714"/>
      <c r="W171" s="1715"/>
      <c r="X171" s="1714"/>
      <c r="Y171" s="1716"/>
      <c r="Z171" s="1612">
        <v>41984</v>
      </c>
      <c r="AA171" s="1612">
        <v>41992</v>
      </c>
      <c r="AB171" s="1559" t="s">
        <v>676</v>
      </c>
      <c r="AC171" s="1559" t="s">
        <v>30</v>
      </c>
      <c r="AD171" s="1614"/>
      <c r="AE171" s="1614"/>
      <c r="AF171" s="1614"/>
      <c r="AG171" s="1608"/>
      <c r="AH171" s="1614"/>
      <c r="AI171" s="1614"/>
      <c r="AJ171" s="1608"/>
      <c r="AK171" s="1614"/>
      <c r="AL171" s="1614"/>
      <c r="AM171" s="1614"/>
      <c r="AN171" s="1614"/>
      <c r="AO171" s="1614"/>
      <c r="AP171" s="1614"/>
      <c r="AQ171" s="1614"/>
      <c r="AR171" s="1614"/>
      <c r="AS171" s="1614"/>
      <c r="AT171" s="1614"/>
      <c r="AU171" s="1614"/>
      <c r="AV171" s="1608">
        <v>11000000</v>
      </c>
      <c r="AW171" s="1612">
        <v>41999</v>
      </c>
      <c r="AX171" s="1613" t="s">
        <v>1065</v>
      </c>
      <c r="AY171" s="1608"/>
      <c r="AZ171" s="1614"/>
    </row>
    <row r="172" spans="1:52" s="21" customFormat="1" ht="6" customHeight="1" x14ac:dyDescent="0.25">
      <c r="A172" s="1587"/>
      <c r="B172" s="1587"/>
      <c r="C172" s="1587"/>
      <c r="D172" s="1587"/>
      <c r="E172" s="1587"/>
      <c r="F172" s="1587"/>
      <c r="G172" s="1587"/>
      <c r="H172" s="2205"/>
      <c r="I172" s="2205"/>
      <c r="J172" s="1588"/>
      <c r="K172" s="2205"/>
      <c r="L172" s="2205"/>
      <c r="M172" s="2205"/>
      <c r="N172" s="2206"/>
      <c r="O172" s="1587"/>
      <c r="P172" s="1588"/>
      <c r="Q172" s="1587"/>
      <c r="R172" s="2205"/>
      <c r="S172" s="2205"/>
      <c r="T172" s="1588"/>
      <c r="U172" s="2388"/>
      <c r="V172" s="2388"/>
      <c r="W172" s="2208"/>
      <c r="X172" s="2388"/>
      <c r="Y172" s="2389"/>
      <c r="Z172" s="1587"/>
      <c r="AA172" s="1587"/>
      <c r="AB172" s="1587"/>
      <c r="AC172" s="1587"/>
      <c r="AD172" s="1587"/>
      <c r="AE172" s="1587"/>
      <c r="AF172" s="1587"/>
      <c r="AG172" s="1588"/>
      <c r="AH172" s="1587"/>
      <c r="AI172" s="1587"/>
      <c r="AJ172" s="1588"/>
      <c r="AK172" s="1587"/>
      <c r="AL172" s="1587"/>
      <c r="AM172" s="1587"/>
      <c r="AN172" s="1587"/>
      <c r="AO172" s="1587"/>
      <c r="AP172" s="1587"/>
      <c r="AQ172" s="1587"/>
      <c r="AR172" s="1587"/>
      <c r="AS172" s="1587"/>
      <c r="AT172" s="1587"/>
      <c r="AU172" s="1587"/>
      <c r="AV172" s="1588"/>
      <c r="AW172" s="1587"/>
      <c r="AX172" s="1587"/>
      <c r="AY172" s="1588"/>
      <c r="AZ172" s="1587"/>
    </row>
    <row r="173" spans="1:52" s="21" customFormat="1" ht="67.5" x14ac:dyDescent="0.25">
      <c r="A173" s="1559" t="s">
        <v>1785</v>
      </c>
      <c r="B173" s="1614" t="s">
        <v>694</v>
      </c>
      <c r="C173" s="1559" t="s">
        <v>695</v>
      </c>
      <c r="D173" s="1595" t="s">
        <v>696</v>
      </c>
      <c r="E173" s="1559" t="s">
        <v>673</v>
      </c>
      <c r="F173" s="1614" t="s">
        <v>102</v>
      </c>
      <c r="G173" s="1898" t="s">
        <v>697</v>
      </c>
      <c r="H173" s="1613" t="s">
        <v>698</v>
      </c>
      <c r="I173" s="1612">
        <v>41954</v>
      </c>
      <c r="J173" s="1608">
        <v>17000000</v>
      </c>
      <c r="K173" s="1612">
        <v>41975</v>
      </c>
      <c r="L173" s="1613" t="s">
        <v>822</v>
      </c>
      <c r="M173" s="1898" t="s">
        <v>697</v>
      </c>
      <c r="N173" s="2162" t="s">
        <v>367</v>
      </c>
      <c r="O173" s="1686">
        <v>41975</v>
      </c>
      <c r="P173" s="1608">
        <v>16996413</v>
      </c>
      <c r="Q173" s="1686">
        <v>41976</v>
      </c>
      <c r="R173" s="1612">
        <v>41976</v>
      </c>
      <c r="S173" s="1562">
        <v>15</v>
      </c>
      <c r="T173" s="1608">
        <v>16996413</v>
      </c>
      <c r="U173" s="1714"/>
      <c r="V173" s="1714"/>
      <c r="W173" s="1715"/>
      <c r="X173" s="1714"/>
      <c r="Y173" s="1716"/>
      <c r="Z173" s="1686">
        <v>41984</v>
      </c>
      <c r="AA173" s="1686">
        <v>41995</v>
      </c>
      <c r="AB173" s="1559" t="s">
        <v>676</v>
      </c>
      <c r="AC173" s="1559" t="s">
        <v>30</v>
      </c>
      <c r="AD173" s="1614"/>
      <c r="AE173" s="1614"/>
      <c r="AF173" s="1614"/>
      <c r="AG173" s="1608"/>
      <c r="AH173" s="1614"/>
      <c r="AI173" s="1614"/>
      <c r="AJ173" s="1608"/>
      <c r="AK173" s="1614"/>
      <c r="AL173" s="1614"/>
      <c r="AM173" s="1614"/>
      <c r="AN173" s="1614"/>
      <c r="AO173" s="1614"/>
      <c r="AP173" s="1614"/>
      <c r="AQ173" s="1614"/>
      <c r="AR173" s="1614"/>
      <c r="AS173" s="1614"/>
      <c r="AT173" s="1614"/>
      <c r="AU173" s="1614"/>
      <c r="AV173" s="1608">
        <v>16996413</v>
      </c>
      <c r="AW173" s="1612">
        <v>41997</v>
      </c>
      <c r="AX173" s="1613" t="s">
        <v>1083</v>
      </c>
      <c r="AY173" s="1608"/>
      <c r="AZ173" s="1614"/>
    </row>
    <row r="174" spans="1:52" s="21" customFormat="1" ht="4.5" customHeight="1" x14ac:dyDescent="0.25">
      <c r="A174" s="2390"/>
      <c r="B174" s="2390"/>
      <c r="C174" s="2390"/>
      <c r="D174" s="2390"/>
      <c r="E174" s="2390"/>
      <c r="F174" s="2390"/>
      <c r="G174" s="2390"/>
      <c r="H174" s="2391"/>
      <c r="I174" s="2391"/>
      <c r="J174" s="2392"/>
      <c r="K174" s="2391"/>
      <c r="L174" s="2391"/>
      <c r="M174" s="2391"/>
      <c r="N174" s="2393"/>
      <c r="O174" s="2390"/>
      <c r="P174" s="2392"/>
      <c r="Q174" s="2390"/>
      <c r="R174" s="2391"/>
      <c r="S174" s="2391"/>
      <c r="T174" s="2392"/>
      <c r="U174" s="1714"/>
      <c r="V174" s="1714"/>
      <c r="W174" s="1715"/>
      <c r="X174" s="1714"/>
      <c r="Y174" s="1716"/>
      <c r="Z174" s="2390"/>
      <c r="AA174" s="2390"/>
      <c r="AB174" s="2390"/>
      <c r="AC174" s="2390"/>
      <c r="AD174" s="2390"/>
      <c r="AE174" s="2390"/>
      <c r="AF174" s="2390"/>
      <c r="AG174" s="2392"/>
      <c r="AH174" s="2390"/>
      <c r="AI174" s="2390"/>
      <c r="AJ174" s="2392"/>
      <c r="AK174" s="2390"/>
      <c r="AL174" s="2390"/>
      <c r="AM174" s="2390"/>
      <c r="AN174" s="2390"/>
      <c r="AO174" s="2390"/>
      <c r="AP174" s="2390"/>
      <c r="AQ174" s="2390"/>
      <c r="AR174" s="2390"/>
      <c r="AS174" s="2390"/>
      <c r="AT174" s="2390"/>
      <c r="AU174" s="2390"/>
      <c r="AV174" s="2392"/>
      <c r="AW174" s="2390"/>
      <c r="AX174" s="2390"/>
      <c r="AY174" s="2392"/>
      <c r="AZ174" s="2390"/>
    </row>
    <row r="175" spans="1:52" s="21" customFormat="1" ht="78.75" x14ac:dyDescent="0.25">
      <c r="A175" s="1559" t="s">
        <v>1786</v>
      </c>
      <c r="B175" s="1614" t="s">
        <v>699</v>
      </c>
      <c r="C175" s="1559" t="s">
        <v>700</v>
      </c>
      <c r="D175" s="1595" t="s">
        <v>701</v>
      </c>
      <c r="E175" s="1596" t="s">
        <v>276</v>
      </c>
      <c r="F175" s="1562" t="s">
        <v>205</v>
      </c>
      <c r="G175" s="1898" t="s">
        <v>681</v>
      </c>
      <c r="H175" s="1613" t="s">
        <v>702</v>
      </c>
      <c r="I175" s="1612">
        <v>41954</v>
      </c>
      <c r="J175" s="1608">
        <v>17186598</v>
      </c>
      <c r="K175" s="1612">
        <v>41975</v>
      </c>
      <c r="L175" s="1613" t="s">
        <v>823</v>
      </c>
      <c r="M175" s="1898" t="s">
        <v>681</v>
      </c>
      <c r="N175" s="2162" t="s">
        <v>367</v>
      </c>
      <c r="O175" s="1686">
        <v>41975</v>
      </c>
      <c r="P175" s="1608">
        <v>17186598</v>
      </c>
      <c r="Q175" s="1686">
        <v>41976</v>
      </c>
      <c r="R175" s="1612">
        <v>41976</v>
      </c>
      <c r="S175" s="1562">
        <v>15</v>
      </c>
      <c r="T175" s="1608">
        <v>17186598</v>
      </c>
      <c r="U175" s="1714"/>
      <c r="V175" s="1714"/>
      <c r="W175" s="1715"/>
      <c r="X175" s="1714"/>
      <c r="Y175" s="1716"/>
      <c r="Z175" s="1612">
        <v>41984</v>
      </c>
      <c r="AA175" s="1612">
        <v>41995</v>
      </c>
      <c r="AB175" s="1559" t="s">
        <v>676</v>
      </c>
      <c r="AC175" s="1559" t="s">
        <v>30</v>
      </c>
      <c r="AD175" s="1614"/>
      <c r="AE175" s="1614"/>
      <c r="AF175" s="1614"/>
      <c r="AG175" s="1608"/>
      <c r="AH175" s="1614"/>
      <c r="AI175" s="1614"/>
      <c r="AJ175" s="1608"/>
      <c r="AK175" s="1614"/>
      <c r="AL175" s="1614"/>
      <c r="AM175" s="1614"/>
      <c r="AN175" s="1614"/>
      <c r="AO175" s="1614"/>
      <c r="AP175" s="1614"/>
      <c r="AQ175" s="1614"/>
      <c r="AR175" s="1614"/>
      <c r="AS175" s="1614"/>
      <c r="AT175" s="1614"/>
      <c r="AU175" s="1614"/>
      <c r="AV175" s="1608">
        <v>17186598</v>
      </c>
      <c r="AW175" s="1612">
        <v>41999</v>
      </c>
      <c r="AX175" s="1613" t="s">
        <v>1066</v>
      </c>
      <c r="AY175" s="1608"/>
      <c r="AZ175" s="1614"/>
    </row>
    <row r="176" spans="1:52" s="21" customFormat="1" ht="3" customHeight="1" x14ac:dyDescent="0.25">
      <c r="A176" s="1761"/>
      <c r="B176" s="1761"/>
      <c r="C176" s="1761"/>
      <c r="D176" s="1761"/>
      <c r="E176" s="1761"/>
      <c r="F176" s="1761"/>
      <c r="G176" s="1761"/>
      <c r="H176" s="2072"/>
      <c r="I176" s="2072"/>
      <c r="J176" s="2077"/>
      <c r="K176" s="2072"/>
      <c r="L176" s="2072"/>
      <c r="M176" s="2072"/>
      <c r="N176" s="2197"/>
      <c r="O176" s="1761"/>
      <c r="P176" s="2077"/>
      <c r="Q176" s="1761"/>
      <c r="R176" s="2072"/>
      <c r="S176" s="2072"/>
      <c r="T176" s="2077"/>
      <c r="U176" s="1714"/>
      <c r="V176" s="1714"/>
      <c r="W176" s="1715"/>
      <c r="X176" s="1714"/>
      <c r="Y176" s="1716"/>
      <c r="Z176" s="1761"/>
      <c r="AA176" s="1761"/>
      <c r="AB176" s="1761"/>
      <c r="AC176" s="1761"/>
      <c r="AD176" s="1761"/>
      <c r="AE176" s="1761"/>
      <c r="AF176" s="1761"/>
      <c r="AG176" s="2077"/>
      <c r="AH176" s="1761"/>
      <c r="AI176" s="1761"/>
      <c r="AJ176" s="2077"/>
      <c r="AK176" s="1761"/>
      <c r="AL176" s="1761"/>
      <c r="AM176" s="1761"/>
      <c r="AN176" s="1761"/>
      <c r="AO176" s="1761"/>
      <c r="AP176" s="1761"/>
      <c r="AQ176" s="1761"/>
      <c r="AR176" s="1761"/>
      <c r="AS176" s="1761"/>
      <c r="AT176" s="1761"/>
      <c r="AU176" s="1761"/>
      <c r="AV176" s="2077"/>
      <c r="AW176" s="1761"/>
      <c r="AX176" s="1761"/>
      <c r="AY176" s="2077"/>
      <c r="AZ176" s="1761"/>
    </row>
    <row r="177" spans="1:52" s="21" customFormat="1" ht="82.5" customHeight="1" x14ac:dyDescent="0.25">
      <c r="A177" s="1559" t="s">
        <v>1787</v>
      </c>
      <c r="B177" s="1614" t="s">
        <v>703</v>
      </c>
      <c r="C177" s="1559" t="s">
        <v>704</v>
      </c>
      <c r="D177" s="1595" t="s">
        <v>705</v>
      </c>
      <c r="E177" s="1559" t="s">
        <v>673</v>
      </c>
      <c r="F177" s="1614" t="s">
        <v>102</v>
      </c>
      <c r="G177" s="1898" t="s">
        <v>681</v>
      </c>
      <c r="H177" s="1613" t="s">
        <v>706</v>
      </c>
      <c r="I177" s="1612">
        <v>41954</v>
      </c>
      <c r="J177" s="1608">
        <v>17200000</v>
      </c>
      <c r="K177" s="1612">
        <v>41975</v>
      </c>
      <c r="L177" s="1613" t="s">
        <v>841</v>
      </c>
      <c r="M177" s="1898" t="s">
        <v>681</v>
      </c>
      <c r="N177" s="2162" t="s">
        <v>367</v>
      </c>
      <c r="O177" s="1686">
        <v>41975</v>
      </c>
      <c r="P177" s="1608">
        <v>17198510</v>
      </c>
      <c r="Q177" s="1686">
        <v>41976</v>
      </c>
      <c r="R177" s="1612">
        <v>41976</v>
      </c>
      <c r="S177" s="1562">
        <v>15</v>
      </c>
      <c r="T177" s="1608">
        <v>17198510</v>
      </c>
      <c r="U177" s="1714"/>
      <c r="V177" s="1714"/>
      <c r="W177" s="1715"/>
      <c r="X177" s="1714"/>
      <c r="Y177" s="1716"/>
      <c r="Z177" s="1612">
        <v>41985</v>
      </c>
      <c r="AA177" s="1612">
        <v>41995</v>
      </c>
      <c r="AB177" s="1559" t="s">
        <v>676</v>
      </c>
      <c r="AC177" s="1559" t="s">
        <v>30</v>
      </c>
      <c r="AD177" s="1614"/>
      <c r="AE177" s="1614"/>
      <c r="AF177" s="1614"/>
      <c r="AG177" s="1608"/>
      <c r="AH177" s="1614"/>
      <c r="AI177" s="1614"/>
      <c r="AJ177" s="1608"/>
      <c r="AK177" s="1614"/>
      <c r="AL177" s="1614"/>
      <c r="AM177" s="1614"/>
      <c r="AN177" s="1614"/>
      <c r="AO177" s="1614"/>
      <c r="AP177" s="1614"/>
      <c r="AQ177" s="1614"/>
      <c r="AR177" s="1614"/>
      <c r="AS177" s="1614"/>
      <c r="AT177" s="1614"/>
      <c r="AU177" s="1614"/>
      <c r="AV177" s="1608">
        <v>17198510</v>
      </c>
      <c r="AW177" s="1612">
        <v>41997</v>
      </c>
      <c r="AX177" s="1613" t="s">
        <v>1085</v>
      </c>
      <c r="AY177" s="1608"/>
      <c r="AZ177" s="1614"/>
    </row>
    <row r="178" spans="1:52" s="21" customFormat="1" x14ac:dyDescent="0.25">
      <c r="A178" s="1701"/>
      <c r="B178" s="1701"/>
      <c r="C178" s="1701"/>
      <c r="D178" s="1701"/>
      <c r="E178" s="1701"/>
      <c r="F178" s="1701"/>
      <c r="G178" s="1701"/>
      <c r="H178" s="1690"/>
      <c r="I178" s="1690"/>
      <c r="J178" s="1703"/>
      <c r="K178" s="1690"/>
      <c r="L178" s="1690"/>
      <c r="M178" s="1690"/>
      <c r="N178" s="2394"/>
      <c r="O178" s="1701"/>
      <c r="P178" s="1703"/>
      <c r="Q178" s="1701"/>
      <c r="R178" s="1690"/>
      <c r="S178" s="1690"/>
      <c r="T178" s="1703"/>
      <c r="U178" s="1714"/>
      <c r="V178" s="1714"/>
      <c r="W178" s="1715"/>
      <c r="X178" s="1714"/>
      <c r="Y178" s="1716"/>
      <c r="Z178" s="1701"/>
      <c r="AA178" s="1701"/>
      <c r="AB178" s="1701"/>
      <c r="AC178" s="1701"/>
      <c r="AD178" s="1701"/>
      <c r="AE178" s="1701"/>
      <c r="AF178" s="1701"/>
      <c r="AG178" s="1703"/>
      <c r="AH178" s="1701"/>
      <c r="AI178" s="1701"/>
      <c r="AJ178" s="1703"/>
      <c r="AK178" s="1701"/>
      <c r="AL178" s="1701"/>
      <c r="AM178" s="1701"/>
      <c r="AN178" s="1701"/>
      <c r="AO178" s="1701"/>
      <c r="AP178" s="1701"/>
      <c r="AQ178" s="1701"/>
      <c r="AR178" s="1701"/>
      <c r="AS178" s="1701"/>
      <c r="AT178" s="1701"/>
      <c r="AU178" s="1701"/>
      <c r="AV178" s="1703"/>
      <c r="AW178" s="1701"/>
      <c r="AX178" s="1701"/>
      <c r="AY178" s="1703"/>
      <c r="AZ178" s="1701"/>
    </row>
    <row r="179" spans="1:52" s="21" customFormat="1" ht="78.75" x14ac:dyDescent="0.25">
      <c r="A179" s="1559" t="s">
        <v>1788</v>
      </c>
      <c r="B179" s="1614" t="s">
        <v>707</v>
      </c>
      <c r="C179" s="1559" t="s">
        <v>708</v>
      </c>
      <c r="D179" s="1595" t="s">
        <v>710</v>
      </c>
      <c r="E179" s="1596" t="s">
        <v>276</v>
      </c>
      <c r="F179" s="1562" t="s">
        <v>205</v>
      </c>
      <c r="G179" s="1898" t="s">
        <v>709</v>
      </c>
      <c r="H179" s="1613" t="s">
        <v>711</v>
      </c>
      <c r="I179" s="1612">
        <v>41954</v>
      </c>
      <c r="J179" s="1608">
        <v>17000000</v>
      </c>
      <c r="K179" s="1612">
        <v>41975</v>
      </c>
      <c r="L179" s="1613" t="s">
        <v>824</v>
      </c>
      <c r="M179" s="1898" t="s">
        <v>709</v>
      </c>
      <c r="N179" s="2162" t="s">
        <v>367</v>
      </c>
      <c r="O179" s="1686">
        <v>41975</v>
      </c>
      <c r="P179" s="1608">
        <v>16999171</v>
      </c>
      <c r="Q179" s="1686">
        <v>41976</v>
      </c>
      <c r="R179" s="1612">
        <v>41977</v>
      </c>
      <c r="S179" s="1562">
        <v>15</v>
      </c>
      <c r="T179" s="1608">
        <v>16999171</v>
      </c>
      <c r="U179" s="1714"/>
      <c r="V179" s="1714"/>
      <c r="W179" s="1715"/>
      <c r="X179" s="1714"/>
      <c r="Y179" s="1716"/>
      <c r="Z179" s="1686">
        <v>41985</v>
      </c>
      <c r="AA179" s="1686">
        <v>41992</v>
      </c>
      <c r="AB179" s="1559" t="s">
        <v>676</v>
      </c>
      <c r="AC179" s="1559" t="s">
        <v>30</v>
      </c>
      <c r="AD179" s="1614"/>
      <c r="AE179" s="1614"/>
      <c r="AF179" s="1614"/>
      <c r="AG179" s="1608"/>
      <c r="AH179" s="1614"/>
      <c r="AI179" s="1614"/>
      <c r="AJ179" s="1608"/>
      <c r="AK179" s="1614"/>
      <c r="AL179" s="1614"/>
      <c r="AM179" s="1614"/>
      <c r="AN179" s="1614"/>
      <c r="AO179" s="1614"/>
      <c r="AP179" s="1614"/>
      <c r="AQ179" s="1614"/>
      <c r="AR179" s="1614"/>
      <c r="AS179" s="1614"/>
      <c r="AT179" s="1614"/>
      <c r="AU179" s="1614"/>
      <c r="AV179" s="1608">
        <v>16999171</v>
      </c>
      <c r="AW179" s="1612">
        <v>41999</v>
      </c>
      <c r="AX179" s="1613" t="s">
        <v>1067</v>
      </c>
      <c r="AY179" s="1608"/>
      <c r="AZ179" s="1614"/>
    </row>
    <row r="180" spans="1:52" s="21" customFormat="1" ht="5.25" customHeight="1" x14ac:dyDescent="0.25">
      <c r="A180" s="2080"/>
      <c r="B180" s="2080"/>
      <c r="C180" s="2080"/>
      <c r="D180" s="2080"/>
      <c r="E180" s="2080"/>
      <c r="F180" s="2080"/>
      <c r="G180" s="2080"/>
      <c r="H180" s="2081"/>
      <c r="I180" s="2081"/>
      <c r="J180" s="2082"/>
      <c r="K180" s="2081"/>
      <c r="L180" s="2081"/>
      <c r="M180" s="2081"/>
      <c r="N180" s="2336"/>
      <c r="O180" s="2080"/>
      <c r="P180" s="2082"/>
      <c r="Q180" s="2080"/>
      <c r="R180" s="2081"/>
      <c r="S180" s="2081"/>
      <c r="T180" s="2082"/>
      <c r="U180" s="2395"/>
      <c r="V180" s="2395"/>
      <c r="W180" s="2086"/>
      <c r="X180" s="2395"/>
      <c r="Y180" s="2396"/>
      <c r="Z180" s="2080"/>
      <c r="AA180" s="2080"/>
      <c r="AB180" s="2080"/>
      <c r="AC180" s="2080"/>
      <c r="AD180" s="2080"/>
      <c r="AE180" s="2080"/>
      <c r="AF180" s="2080"/>
      <c r="AG180" s="2082"/>
      <c r="AH180" s="2080"/>
      <c r="AI180" s="2080"/>
      <c r="AJ180" s="2082"/>
      <c r="AK180" s="2080"/>
      <c r="AL180" s="2080"/>
      <c r="AM180" s="2080"/>
      <c r="AN180" s="2080"/>
      <c r="AO180" s="2080"/>
      <c r="AP180" s="2080"/>
      <c r="AQ180" s="2080"/>
      <c r="AR180" s="2080"/>
      <c r="AS180" s="2080"/>
      <c r="AT180" s="2080"/>
      <c r="AU180" s="2080"/>
      <c r="AV180" s="2082"/>
      <c r="AW180" s="2080"/>
      <c r="AX180" s="2080"/>
      <c r="AY180" s="2082"/>
      <c r="AZ180" s="2080"/>
    </row>
    <row r="181" spans="1:52" s="21" customFormat="1" ht="89.25" customHeight="1" x14ac:dyDescent="0.25">
      <c r="A181" s="1559" t="s">
        <v>1789</v>
      </c>
      <c r="B181" s="1614" t="s">
        <v>712</v>
      </c>
      <c r="C181" s="1559" t="s">
        <v>713</v>
      </c>
      <c r="D181" s="1595" t="s">
        <v>714</v>
      </c>
      <c r="E181" s="1559" t="s">
        <v>733</v>
      </c>
      <c r="F181" s="1614" t="s">
        <v>728</v>
      </c>
      <c r="G181" s="1898" t="s">
        <v>709</v>
      </c>
      <c r="H181" s="1613" t="s">
        <v>729</v>
      </c>
      <c r="I181" s="1612">
        <v>41954</v>
      </c>
      <c r="J181" s="1608">
        <v>17000000</v>
      </c>
      <c r="K181" s="1612">
        <v>41975</v>
      </c>
      <c r="L181" s="1613" t="s">
        <v>827</v>
      </c>
      <c r="M181" s="1898" t="s">
        <v>709</v>
      </c>
      <c r="N181" s="2162" t="s">
        <v>367</v>
      </c>
      <c r="O181" s="1686">
        <v>41975</v>
      </c>
      <c r="P181" s="1608">
        <v>16998127</v>
      </c>
      <c r="Q181" s="1686">
        <v>41975</v>
      </c>
      <c r="R181" s="1612">
        <v>41975</v>
      </c>
      <c r="S181" s="1562">
        <v>15</v>
      </c>
      <c r="T181" s="1608">
        <v>16998127</v>
      </c>
      <c r="U181" s="2064" t="s">
        <v>1533</v>
      </c>
      <c r="V181" s="2064" t="s">
        <v>1464</v>
      </c>
      <c r="W181" s="2065" t="s">
        <v>1534</v>
      </c>
      <c r="X181" s="2360">
        <v>42101</v>
      </c>
      <c r="Y181" s="1922">
        <v>1706772</v>
      </c>
      <c r="Z181" s="1686">
        <v>41990</v>
      </c>
      <c r="AA181" s="1686">
        <v>42131</v>
      </c>
      <c r="AB181" s="1559" t="s">
        <v>676</v>
      </c>
      <c r="AC181" s="1559" t="s">
        <v>30</v>
      </c>
      <c r="AD181" s="1614"/>
      <c r="AE181" s="1614"/>
      <c r="AF181" s="1614"/>
      <c r="AG181" s="1608">
        <v>15291355</v>
      </c>
      <c r="AH181" s="1686">
        <v>42003</v>
      </c>
      <c r="AI181" s="1898" t="s">
        <v>530</v>
      </c>
      <c r="AJ181" s="1608"/>
      <c r="AK181" s="1614"/>
      <c r="AL181" s="1614"/>
      <c r="AM181" s="1614"/>
      <c r="AN181" s="1614"/>
      <c r="AO181" s="1614"/>
      <c r="AP181" s="1614"/>
      <c r="AQ181" s="1614"/>
      <c r="AR181" s="1614"/>
      <c r="AS181" s="1614"/>
      <c r="AT181" s="1614"/>
      <c r="AU181" s="1614"/>
      <c r="AV181" s="1608">
        <v>1706772</v>
      </c>
      <c r="AW181" s="1686">
        <v>42143</v>
      </c>
      <c r="AX181" s="1898" t="s">
        <v>386</v>
      </c>
      <c r="AY181" s="1608"/>
      <c r="AZ181" s="1614"/>
    </row>
    <row r="182" spans="1:52" s="21" customFormat="1" ht="5.25" customHeight="1" x14ac:dyDescent="0.25">
      <c r="A182" s="1761"/>
      <c r="B182" s="1761"/>
      <c r="C182" s="1761"/>
      <c r="D182" s="1761"/>
      <c r="E182" s="1761"/>
      <c r="F182" s="1761"/>
      <c r="G182" s="1761"/>
      <c r="H182" s="2072"/>
      <c r="I182" s="2072"/>
      <c r="J182" s="2077"/>
      <c r="K182" s="2072"/>
      <c r="L182" s="2072"/>
      <c r="M182" s="2072"/>
      <c r="N182" s="2197"/>
      <c r="O182" s="1761"/>
      <c r="P182" s="2077"/>
      <c r="Q182" s="1761"/>
      <c r="R182" s="2072"/>
      <c r="S182" s="2072"/>
      <c r="T182" s="1761"/>
      <c r="U182" s="2397"/>
      <c r="V182" s="2397"/>
      <c r="W182" s="2075"/>
      <c r="X182" s="2397"/>
      <c r="Y182" s="2398"/>
      <c r="Z182" s="1761"/>
      <c r="AA182" s="1761"/>
      <c r="AB182" s="1761"/>
      <c r="AC182" s="1761"/>
      <c r="AD182" s="1761"/>
      <c r="AE182" s="1761"/>
      <c r="AF182" s="1761"/>
      <c r="AG182" s="2077"/>
      <c r="AH182" s="1761"/>
      <c r="AI182" s="1761"/>
      <c r="AJ182" s="2077"/>
      <c r="AK182" s="1761"/>
      <c r="AL182" s="1761"/>
      <c r="AM182" s="1761"/>
      <c r="AN182" s="1761"/>
      <c r="AO182" s="1761"/>
      <c r="AP182" s="1761"/>
      <c r="AQ182" s="1761"/>
      <c r="AR182" s="1761"/>
      <c r="AS182" s="1761"/>
      <c r="AT182" s="1761"/>
      <c r="AU182" s="1761"/>
      <c r="AV182" s="2077"/>
      <c r="AW182" s="1761"/>
      <c r="AX182" s="1761"/>
      <c r="AY182" s="2077"/>
      <c r="AZ182" s="1761"/>
    </row>
    <row r="183" spans="1:52" s="21" customFormat="1" ht="126.75" customHeight="1" x14ac:dyDescent="0.25">
      <c r="A183" s="1559" t="s">
        <v>1790</v>
      </c>
      <c r="B183" s="1614" t="s">
        <v>1679</v>
      </c>
      <c r="C183" s="1559" t="s">
        <v>1702</v>
      </c>
      <c r="D183" s="1559" t="s">
        <v>565</v>
      </c>
      <c r="E183" s="1559" t="s">
        <v>1171</v>
      </c>
      <c r="F183" s="1614" t="s">
        <v>1005</v>
      </c>
      <c r="G183" s="1898" t="s">
        <v>566</v>
      </c>
      <c r="H183" s="1613" t="s">
        <v>567</v>
      </c>
      <c r="I183" s="1612">
        <v>41822</v>
      </c>
      <c r="J183" s="1608">
        <v>296000000</v>
      </c>
      <c r="K183" s="1612">
        <v>41975</v>
      </c>
      <c r="L183" s="1613" t="s">
        <v>1006</v>
      </c>
      <c r="M183" s="1898" t="s">
        <v>566</v>
      </c>
      <c r="N183" s="2162" t="s">
        <v>313</v>
      </c>
      <c r="O183" s="1686">
        <v>41975</v>
      </c>
      <c r="P183" s="1608">
        <v>295819668</v>
      </c>
      <c r="Q183" s="1686">
        <v>41996</v>
      </c>
      <c r="R183" s="1612">
        <v>41997</v>
      </c>
      <c r="S183" s="1562">
        <v>3</v>
      </c>
      <c r="T183" s="1608">
        <v>295819668</v>
      </c>
      <c r="U183" s="2065" t="s">
        <v>1583</v>
      </c>
      <c r="V183" s="2065" t="s">
        <v>1580</v>
      </c>
      <c r="W183" s="2065" t="s">
        <v>1476</v>
      </c>
      <c r="X183" s="2306">
        <v>42087</v>
      </c>
      <c r="Y183" s="1821">
        <v>295819668</v>
      </c>
      <c r="Z183" s="1686">
        <v>42131</v>
      </c>
      <c r="AA183" s="1686">
        <v>42313</v>
      </c>
      <c r="AB183" s="1559" t="s">
        <v>269</v>
      </c>
      <c r="AC183" s="1559" t="s">
        <v>30</v>
      </c>
      <c r="AD183" s="1614"/>
      <c r="AE183" s="1614"/>
      <c r="AF183" s="1614"/>
      <c r="AG183" s="1570">
        <v>87288330</v>
      </c>
      <c r="AH183" s="1612">
        <v>42116</v>
      </c>
      <c r="AI183" s="1613" t="s">
        <v>1584</v>
      </c>
      <c r="AJ183" s="1608"/>
      <c r="AK183" s="1614"/>
      <c r="AL183" s="1614"/>
      <c r="AM183" s="1614"/>
      <c r="AN183" s="1614"/>
      <c r="AO183" s="1614"/>
      <c r="AP183" s="1614"/>
      <c r="AQ183" s="1614"/>
      <c r="AR183" s="1614"/>
      <c r="AS183" s="1614"/>
      <c r="AT183" s="1614"/>
      <c r="AU183" s="1614"/>
      <c r="AV183" s="1608">
        <v>208526723</v>
      </c>
      <c r="AW183" s="1686">
        <v>42349</v>
      </c>
      <c r="AX183" s="1898" t="s">
        <v>1678</v>
      </c>
      <c r="AY183" s="1608">
        <v>4615</v>
      </c>
      <c r="AZ183" s="1614"/>
    </row>
    <row r="184" spans="1:52" s="21" customFormat="1" ht="4.5" customHeight="1" x14ac:dyDescent="0.25">
      <c r="A184" s="2109"/>
      <c r="B184" s="2109"/>
      <c r="C184" s="2109"/>
      <c r="D184" s="2109"/>
      <c r="E184" s="2399"/>
      <c r="F184" s="2109"/>
      <c r="G184" s="2109"/>
      <c r="H184" s="2110"/>
      <c r="I184" s="2110"/>
      <c r="J184" s="2111"/>
      <c r="K184" s="2110"/>
      <c r="L184" s="2110"/>
      <c r="M184" s="2110"/>
      <c r="N184" s="2319"/>
      <c r="O184" s="2109"/>
      <c r="P184" s="2111"/>
      <c r="Q184" s="2109"/>
      <c r="R184" s="2110"/>
      <c r="S184" s="2110"/>
      <c r="T184" s="2109"/>
      <c r="U184" s="2400"/>
      <c r="V184" s="2400"/>
      <c r="W184" s="2115"/>
      <c r="X184" s="2400"/>
      <c r="Y184" s="2401"/>
      <c r="Z184" s="2109"/>
      <c r="AA184" s="2109"/>
      <c r="AB184" s="2109"/>
      <c r="AC184" s="2109"/>
      <c r="AD184" s="2109"/>
      <c r="AE184" s="2109"/>
      <c r="AF184" s="2109"/>
      <c r="AG184" s="2111"/>
      <c r="AH184" s="2109"/>
      <c r="AI184" s="2109"/>
      <c r="AJ184" s="2111"/>
      <c r="AK184" s="2109"/>
      <c r="AL184" s="2109"/>
      <c r="AM184" s="2109"/>
      <c r="AN184" s="2109"/>
      <c r="AO184" s="2109"/>
      <c r="AP184" s="2109"/>
      <c r="AQ184" s="2109"/>
      <c r="AR184" s="2109"/>
      <c r="AS184" s="2109"/>
      <c r="AT184" s="2109"/>
      <c r="AU184" s="2109"/>
      <c r="AV184" s="2111"/>
      <c r="AW184" s="2109"/>
      <c r="AX184" s="2109"/>
      <c r="AY184" s="2111"/>
      <c r="AZ184" s="2109"/>
    </row>
    <row r="185" spans="1:52" s="21" customFormat="1" ht="66" customHeight="1" x14ac:dyDescent="0.25">
      <c r="A185" s="1559" t="s">
        <v>1791</v>
      </c>
      <c r="B185" s="1614" t="s">
        <v>730</v>
      </c>
      <c r="C185" s="1559" t="s">
        <v>731</v>
      </c>
      <c r="D185" s="1595" t="s">
        <v>732</v>
      </c>
      <c r="E185" s="1565" t="s">
        <v>734</v>
      </c>
      <c r="F185" s="1614" t="s">
        <v>73</v>
      </c>
      <c r="G185" s="1898" t="s">
        <v>681</v>
      </c>
      <c r="H185" s="1613" t="s">
        <v>735</v>
      </c>
      <c r="I185" s="1612">
        <v>41954</v>
      </c>
      <c r="J185" s="1608">
        <v>17000000</v>
      </c>
      <c r="K185" s="1612">
        <v>41976</v>
      </c>
      <c r="L185" s="1613" t="s">
        <v>838</v>
      </c>
      <c r="M185" s="1898" t="s">
        <v>681</v>
      </c>
      <c r="N185" s="2162" t="s">
        <v>367</v>
      </c>
      <c r="O185" s="1686">
        <v>41976</v>
      </c>
      <c r="P185" s="1608">
        <v>16543625</v>
      </c>
      <c r="Q185" s="1686">
        <v>41976</v>
      </c>
      <c r="R185" s="1612">
        <v>41978</v>
      </c>
      <c r="S185" s="1562">
        <v>15</v>
      </c>
      <c r="T185" s="1608">
        <v>16543625</v>
      </c>
      <c r="U185" s="1714"/>
      <c r="V185" s="1714"/>
      <c r="W185" s="1715"/>
      <c r="X185" s="1714"/>
      <c r="Y185" s="1716"/>
      <c r="Z185" s="1686">
        <v>41985</v>
      </c>
      <c r="AA185" s="1686">
        <v>41997</v>
      </c>
      <c r="AB185" s="1559" t="s">
        <v>676</v>
      </c>
      <c r="AC185" s="1559" t="s">
        <v>30</v>
      </c>
      <c r="AD185" s="1614"/>
      <c r="AE185" s="1614"/>
      <c r="AF185" s="1614"/>
      <c r="AG185" s="1608"/>
      <c r="AH185" s="1614"/>
      <c r="AI185" s="1614"/>
      <c r="AJ185" s="1608"/>
      <c r="AK185" s="1614"/>
      <c r="AL185" s="1614"/>
      <c r="AM185" s="1614"/>
      <c r="AN185" s="1614"/>
      <c r="AO185" s="1614"/>
      <c r="AP185" s="1614"/>
      <c r="AQ185" s="1614"/>
      <c r="AR185" s="1614"/>
      <c r="AS185" s="1614"/>
      <c r="AT185" s="1614"/>
      <c r="AU185" s="1614"/>
      <c r="AV185" s="1608">
        <v>16543625</v>
      </c>
      <c r="AW185" s="1612">
        <v>41999</v>
      </c>
      <c r="AX185" s="1613" t="s">
        <v>1086</v>
      </c>
      <c r="AY185" s="1608"/>
      <c r="AZ185" s="1614"/>
    </row>
    <row r="186" spans="1:52" s="21" customFormat="1" ht="4.5" customHeight="1" x14ac:dyDescent="0.25">
      <c r="A186" s="2382"/>
      <c r="B186" s="2382"/>
      <c r="C186" s="2382"/>
      <c r="D186" s="2382"/>
      <c r="E186" s="2402"/>
      <c r="F186" s="2382"/>
      <c r="G186" s="2382"/>
      <c r="H186" s="1948"/>
      <c r="I186" s="1948"/>
      <c r="J186" s="1954"/>
      <c r="K186" s="1948"/>
      <c r="L186" s="1948"/>
      <c r="M186" s="1948"/>
      <c r="N186" s="2190"/>
      <c r="O186" s="2382"/>
      <c r="P186" s="1954"/>
      <c r="Q186" s="2382"/>
      <c r="R186" s="1948"/>
      <c r="S186" s="1948"/>
      <c r="T186" s="2382"/>
      <c r="U186" s="2403"/>
      <c r="V186" s="2403"/>
      <c r="W186" s="1951"/>
      <c r="X186" s="2403"/>
      <c r="Y186" s="2404"/>
      <c r="Z186" s="2382"/>
      <c r="AA186" s="2382"/>
      <c r="AB186" s="2382"/>
      <c r="AC186" s="2382"/>
      <c r="AD186" s="2382"/>
      <c r="AE186" s="2382"/>
      <c r="AF186" s="2382"/>
      <c r="AG186" s="1954"/>
      <c r="AH186" s="2382"/>
      <c r="AI186" s="2382"/>
      <c r="AJ186" s="1954"/>
      <c r="AK186" s="2382"/>
      <c r="AL186" s="2382"/>
      <c r="AM186" s="2382"/>
      <c r="AN186" s="2382"/>
      <c r="AO186" s="2382"/>
      <c r="AP186" s="2382"/>
      <c r="AQ186" s="2382"/>
      <c r="AR186" s="2382"/>
      <c r="AS186" s="2382"/>
      <c r="AT186" s="2382"/>
      <c r="AU186" s="2382"/>
      <c r="AV186" s="1954"/>
      <c r="AW186" s="2382"/>
      <c r="AX186" s="2382"/>
      <c r="AY186" s="1954"/>
      <c r="AZ186" s="2382"/>
    </row>
    <row r="187" spans="1:52" s="21" customFormat="1" ht="66" customHeight="1" x14ac:dyDescent="0.25">
      <c r="A187" s="1559" t="s">
        <v>1792</v>
      </c>
      <c r="B187" s="1553" t="s">
        <v>736</v>
      </c>
      <c r="C187" s="1554" t="s">
        <v>737</v>
      </c>
      <c r="D187" s="1595" t="s">
        <v>738</v>
      </c>
      <c r="E187" s="1554" t="s">
        <v>734</v>
      </c>
      <c r="F187" s="1553" t="s">
        <v>73</v>
      </c>
      <c r="G187" s="1898" t="s">
        <v>674</v>
      </c>
      <c r="H187" s="1613" t="s">
        <v>739</v>
      </c>
      <c r="I187" s="1612">
        <v>41954</v>
      </c>
      <c r="J187" s="1608">
        <v>15000000</v>
      </c>
      <c r="K187" s="1612">
        <v>41976</v>
      </c>
      <c r="L187" s="1613" t="s">
        <v>842</v>
      </c>
      <c r="M187" s="1898" t="s">
        <v>674</v>
      </c>
      <c r="N187" s="2162" t="s">
        <v>367</v>
      </c>
      <c r="O187" s="1686">
        <v>41976</v>
      </c>
      <c r="P187" s="1608">
        <v>14994501.08</v>
      </c>
      <c r="Q187" s="1686">
        <v>41982</v>
      </c>
      <c r="R187" s="1637">
        <v>41982</v>
      </c>
      <c r="S187" s="1948">
        <v>15</v>
      </c>
      <c r="T187" s="1608">
        <v>14994501</v>
      </c>
      <c r="U187" s="2405" t="s">
        <v>1448</v>
      </c>
      <c r="V187" s="2405" t="s">
        <v>1449</v>
      </c>
      <c r="W187" s="2405" t="s">
        <v>1450</v>
      </c>
      <c r="X187" s="1921">
        <v>42062</v>
      </c>
      <c r="Y187" s="1922">
        <v>334038.5</v>
      </c>
      <c r="Z187" s="1637">
        <v>41997</v>
      </c>
      <c r="AA187" s="1637">
        <v>42118</v>
      </c>
      <c r="AB187" s="1559" t="s">
        <v>676</v>
      </c>
      <c r="AC187" s="1554" t="s">
        <v>30</v>
      </c>
      <c r="AD187" s="1608"/>
      <c r="AE187" s="1614"/>
      <c r="AF187" s="1614"/>
      <c r="AG187" s="1608">
        <v>14660462.5</v>
      </c>
      <c r="AH187" s="1612">
        <v>41997</v>
      </c>
      <c r="AI187" s="1613" t="s">
        <v>1252</v>
      </c>
      <c r="AJ187" s="1608"/>
      <c r="AK187" s="1614"/>
      <c r="AL187" s="1614"/>
      <c r="AM187" s="1899">
        <f>AJ188+AD187</f>
        <v>0</v>
      </c>
      <c r="AN187" s="1614"/>
      <c r="AO187" s="1614"/>
      <c r="AP187" s="1614"/>
      <c r="AQ187" s="1614"/>
      <c r="AR187" s="1614"/>
      <c r="AS187" s="1614"/>
      <c r="AT187" s="1614"/>
      <c r="AU187" s="1614"/>
      <c r="AV187" s="1608">
        <v>334038.58</v>
      </c>
      <c r="AW187" s="2272"/>
      <c r="AX187" s="1761"/>
      <c r="AY187" s="1608"/>
      <c r="AZ187" s="1614"/>
    </row>
    <row r="188" spans="1:52" s="21" customFormat="1" ht="87.75" customHeight="1" x14ac:dyDescent="0.25">
      <c r="A188" s="1559" t="s">
        <v>1793</v>
      </c>
      <c r="B188" s="1564"/>
      <c r="C188" s="1565"/>
      <c r="D188" s="1595"/>
      <c r="E188" s="1565"/>
      <c r="F188" s="1564"/>
      <c r="G188" s="1898" t="s">
        <v>774</v>
      </c>
      <c r="H188" s="1613" t="s">
        <v>915</v>
      </c>
      <c r="I188" s="1612">
        <v>41988</v>
      </c>
      <c r="J188" s="1608">
        <v>1300000</v>
      </c>
      <c r="K188" s="1612">
        <v>41990</v>
      </c>
      <c r="L188" s="1613" t="s">
        <v>916</v>
      </c>
      <c r="M188" s="1898" t="s">
        <v>774</v>
      </c>
      <c r="N188" s="2162" t="s">
        <v>52</v>
      </c>
      <c r="O188" s="1686">
        <v>41990</v>
      </c>
      <c r="P188" s="1608">
        <v>1297160.8</v>
      </c>
      <c r="Q188" s="1686">
        <v>41991</v>
      </c>
      <c r="R188" s="1651"/>
      <c r="S188" s="1948">
        <v>7</v>
      </c>
      <c r="T188" s="1608">
        <v>1297160.8</v>
      </c>
      <c r="U188" s="2406"/>
      <c r="V188" s="2406"/>
      <c r="W188" s="2406"/>
      <c r="X188" s="1934"/>
      <c r="Y188" s="2407">
        <v>1297160.8</v>
      </c>
      <c r="Z188" s="1564"/>
      <c r="AA188" s="1564"/>
      <c r="AB188" s="1559" t="s">
        <v>90</v>
      </c>
      <c r="AC188" s="1565"/>
      <c r="AD188" s="1614"/>
      <c r="AE188" s="1614"/>
      <c r="AF188" s="1614"/>
      <c r="AG188" s="1608"/>
      <c r="AH188" s="1614"/>
      <c r="AI188" s="1614"/>
      <c r="AJ188" s="1608"/>
      <c r="AK188" s="1614"/>
      <c r="AL188" s="1614"/>
      <c r="AM188" s="1899"/>
      <c r="AN188" s="1614"/>
      <c r="AO188" s="1614"/>
      <c r="AP188" s="1899"/>
      <c r="AQ188" s="1614"/>
      <c r="AR188" s="1614"/>
      <c r="AS188" s="1614"/>
      <c r="AT188" s="1614"/>
      <c r="AU188" s="1614"/>
      <c r="AV188" s="1608">
        <v>1297160.8</v>
      </c>
      <c r="AW188" s="2274"/>
      <c r="AX188" s="1761"/>
      <c r="AY188" s="1608"/>
      <c r="AZ188" s="1614"/>
    </row>
    <row r="189" spans="1:52" s="21" customFormat="1" ht="5.25" customHeight="1" x14ac:dyDescent="0.25">
      <c r="A189" s="2408"/>
      <c r="B189" s="2408"/>
      <c r="C189" s="2408"/>
      <c r="D189" s="2408"/>
      <c r="E189" s="2409"/>
      <c r="F189" s="2408"/>
      <c r="G189" s="2408"/>
      <c r="H189" s="2410"/>
      <c r="I189" s="2410"/>
      <c r="J189" s="2411"/>
      <c r="K189" s="2410"/>
      <c r="L189" s="2410"/>
      <c r="M189" s="2410"/>
      <c r="N189" s="2412"/>
      <c r="O189" s="2408"/>
      <c r="P189" s="2411"/>
      <c r="Q189" s="2408"/>
      <c r="R189" s="2410"/>
      <c r="S189" s="2410"/>
      <c r="T189" s="2411"/>
      <c r="U189" s="2413"/>
      <c r="V189" s="2413"/>
      <c r="W189" s="2414"/>
      <c r="X189" s="2413"/>
      <c r="Y189" s="2415"/>
      <c r="Z189" s="2408"/>
      <c r="AA189" s="2408"/>
      <c r="AB189" s="2408"/>
      <c r="AC189" s="2408"/>
      <c r="AD189" s="2408"/>
      <c r="AE189" s="2408"/>
      <c r="AF189" s="2408"/>
      <c r="AG189" s="2411"/>
      <c r="AH189" s="2408"/>
      <c r="AI189" s="2408"/>
      <c r="AJ189" s="2411"/>
      <c r="AK189" s="2408"/>
      <c r="AL189" s="2408"/>
      <c r="AM189" s="2408"/>
      <c r="AN189" s="2408"/>
      <c r="AO189" s="2408"/>
      <c r="AP189" s="2408"/>
      <c r="AQ189" s="2408"/>
      <c r="AR189" s="2408"/>
      <c r="AS189" s="2408"/>
      <c r="AT189" s="2408"/>
      <c r="AU189" s="2408"/>
      <c r="AV189" s="2411"/>
      <c r="AW189" s="2408"/>
      <c r="AX189" s="2408"/>
      <c r="AY189" s="2411"/>
      <c r="AZ189" s="2408"/>
    </row>
    <row r="190" spans="1:52" s="21" customFormat="1" ht="72" customHeight="1" x14ac:dyDescent="0.25">
      <c r="A190" s="1559" t="s">
        <v>1794</v>
      </c>
      <c r="B190" s="1614" t="s">
        <v>740</v>
      </c>
      <c r="C190" s="1559" t="s">
        <v>741</v>
      </c>
      <c r="D190" s="1595" t="s">
        <v>742</v>
      </c>
      <c r="E190" s="1565" t="s">
        <v>734</v>
      </c>
      <c r="F190" s="1614" t="s">
        <v>73</v>
      </c>
      <c r="G190" s="1898" t="s">
        <v>681</v>
      </c>
      <c r="H190" s="1613" t="s">
        <v>743</v>
      </c>
      <c r="I190" s="1612">
        <v>41954</v>
      </c>
      <c r="J190" s="1608">
        <v>17000000</v>
      </c>
      <c r="K190" s="1612">
        <v>41976</v>
      </c>
      <c r="L190" s="1613" t="s">
        <v>839</v>
      </c>
      <c r="M190" s="1898" t="s">
        <v>681</v>
      </c>
      <c r="N190" s="2162" t="s">
        <v>367</v>
      </c>
      <c r="O190" s="1686">
        <v>41976</v>
      </c>
      <c r="P190" s="1608">
        <v>16966246.699999999</v>
      </c>
      <c r="Q190" s="1686">
        <v>41976</v>
      </c>
      <c r="R190" s="1612">
        <v>41977</v>
      </c>
      <c r="S190" s="1562">
        <v>15</v>
      </c>
      <c r="T190" s="1608">
        <v>16966245.699999999</v>
      </c>
      <c r="U190" s="1714"/>
      <c r="V190" s="1714"/>
      <c r="W190" s="1715"/>
      <c r="X190" s="1714"/>
      <c r="Y190" s="1716"/>
      <c r="Z190" s="1686">
        <v>41985</v>
      </c>
      <c r="AA190" s="1686">
        <v>41995</v>
      </c>
      <c r="AB190" s="1559" t="s">
        <v>676</v>
      </c>
      <c r="AC190" s="1559" t="s">
        <v>30</v>
      </c>
      <c r="AD190" s="1614"/>
      <c r="AE190" s="1614"/>
      <c r="AF190" s="1614"/>
      <c r="AG190" s="1608"/>
      <c r="AH190" s="1614"/>
      <c r="AI190" s="1614"/>
      <c r="AJ190" s="1608"/>
      <c r="AK190" s="1614"/>
      <c r="AL190" s="1614"/>
      <c r="AM190" s="1614"/>
      <c r="AN190" s="1614"/>
      <c r="AO190" s="1614"/>
      <c r="AP190" s="1614"/>
      <c r="AQ190" s="1614"/>
      <c r="AR190" s="1614"/>
      <c r="AS190" s="1614"/>
      <c r="AT190" s="1614"/>
      <c r="AU190" s="1614"/>
      <c r="AV190" s="1608">
        <v>16966246.699999999</v>
      </c>
      <c r="AW190" s="1612">
        <v>41999</v>
      </c>
      <c r="AX190" s="1601" t="s">
        <v>1224</v>
      </c>
      <c r="AY190" s="1608"/>
      <c r="AZ190" s="1614"/>
    </row>
    <row r="191" spans="1:52" s="21" customFormat="1" ht="5.25" customHeight="1" x14ac:dyDescent="0.25">
      <c r="A191" s="2416"/>
      <c r="B191" s="2416"/>
      <c r="C191" s="2416"/>
      <c r="D191" s="2416"/>
      <c r="E191" s="2417"/>
      <c r="F191" s="2416"/>
      <c r="G191" s="2416"/>
      <c r="H191" s="2241"/>
      <c r="I191" s="2241"/>
      <c r="J191" s="2312"/>
      <c r="K191" s="2241"/>
      <c r="L191" s="2241"/>
      <c r="M191" s="2241"/>
      <c r="N191" s="2247"/>
      <c r="O191" s="2416"/>
      <c r="P191" s="2312"/>
      <c r="Q191" s="2416"/>
      <c r="R191" s="2241"/>
      <c r="S191" s="2241"/>
      <c r="T191" s="2312"/>
      <c r="U191" s="2418"/>
      <c r="V191" s="2418"/>
      <c r="W191" s="2250"/>
      <c r="X191" s="2418"/>
      <c r="Y191" s="2419"/>
      <c r="Z191" s="2416"/>
      <c r="AA191" s="2416"/>
      <c r="AB191" s="2416"/>
      <c r="AC191" s="2416"/>
      <c r="AD191" s="2416"/>
      <c r="AE191" s="2416"/>
      <c r="AF191" s="2416"/>
      <c r="AG191" s="2312"/>
      <c r="AH191" s="2416"/>
      <c r="AI191" s="2416"/>
      <c r="AJ191" s="2312"/>
      <c r="AK191" s="2416"/>
      <c r="AL191" s="2416"/>
      <c r="AM191" s="2416"/>
      <c r="AN191" s="2416"/>
      <c r="AO191" s="2416"/>
      <c r="AP191" s="2416"/>
      <c r="AQ191" s="2416"/>
      <c r="AR191" s="2416"/>
      <c r="AS191" s="2416"/>
      <c r="AT191" s="2416"/>
      <c r="AU191" s="2416"/>
      <c r="AV191" s="2312"/>
      <c r="AW191" s="2416"/>
      <c r="AX191" s="2416"/>
      <c r="AY191" s="2312"/>
      <c r="AZ191" s="2416"/>
    </row>
    <row r="192" spans="1:52" s="21" customFormat="1" ht="62.25" customHeight="1" x14ac:dyDescent="0.25">
      <c r="A192" s="1559" t="s">
        <v>1795</v>
      </c>
      <c r="B192" s="1614" t="s">
        <v>744</v>
      </c>
      <c r="C192" s="1559" t="s">
        <v>745</v>
      </c>
      <c r="D192" s="1595" t="s">
        <v>746</v>
      </c>
      <c r="E192" s="1565" t="s">
        <v>734</v>
      </c>
      <c r="F192" s="1614" t="s">
        <v>73</v>
      </c>
      <c r="G192" s="1898" t="s">
        <v>709</v>
      </c>
      <c r="H192" s="1613" t="s">
        <v>747</v>
      </c>
      <c r="I192" s="1612">
        <v>41954</v>
      </c>
      <c r="J192" s="1608">
        <v>17200000</v>
      </c>
      <c r="K192" s="1612">
        <v>41976</v>
      </c>
      <c r="L192" s="1613" t="s">
        <v>837</v>
      </c>
      <c r="M192" s="1898" t="s">
        <v>709</v>
      </c>
      <c r="N192" s="2162" t="s">
        <v>367</v>
      </c>
      <c r="O192" s="1686">
        <v>41976</v>
      </c>
      <c r="P192" s="1608">
        <v>17192981</v>
      </c>
      <c r="Q192" s="1686">
        <v>41976</v>
      </c>
      <c r="R192" s="2273" t="s">
        <v>827</v>
      </c>
      <c r="S192" s="1562">
        <v>15</v>
      </c>
      <c r="T192" s="1608">
        <v>17192981</v>
      </c>
      <c r="U192" s="2064" t="s">
        <v>1463</v>
      </c>
      <c r="V192" s="2064" t="s">
        <v>1464</v>
      </c>
      <c r="W192" s="2065" t="s">
        <v>1465</v>
      </c>
      <c r="X192" s="2360">
        <v>42062</v>
      </c>
      <c r="Y192" s="1922">
        <v>1733483</v>
      </c>
      <c r="Z192" s="1686">
        <v>41999</v>
      </c>
      <c r="AA192" s="1686">
        <v>42118</v>
      </c>
      <c r="AB192" s="1559" t="s">
        <v>676</v>
      </c>
      <c r="AC192" s="1559" t="s">
        <v>30</v>
      </c>
      <c r="AD192" s="1614"/>
      <c r="AE192" s="1614"/>
      <c r="AF192" s="1614"/>
      <c r="AG192" s="1608">
        <v>15459498</v>
      </c>
      <c r="AH192" s="1612">
        <v>42003</v>
      </c>
      <c r="AI192" s="1613" t="s">
        <v>1091</v>
      </c>
      <c r="AJ192" s="1608"/>
      <c r="AK192" s="1614"/>
      <c r="AL192" s="1614"/>
      <c r="AM192" s="1614"/>
      <c r="AN192" s="1614"/>
      <c r="AO192" s="1614"/>
      <c r="AP192" s="1614"/>
      <c r="AQ192" s="1614"/>
      <c r="AR192" s="1614"/>
      <c r="AS192" s="1614"/>
      <c r="AT192" s="1614"/>
      <c r="AU192" s="1614"/>
      <c r="AV192" s="1608">
        <v>1733483</v>
      </c>
      <c r="AW192" s="1686">
        <v>42143</v>
      </c>
      <c r="AX192" s="1898" t="s">
        <v>1608</v>
      </c>
      <c r="AY192" s="1608"/>
      <c r="AZ192" s="1614"/>
    </row>
    <row r="193" spans="1:52" s="21" customFormat="1" ht="4.5" customHeight="1" x14ac:dyDescent="0.25">
      <c r="A193" s="2420"/>
      <c r="B193" s="2420"/>
      <c r="C193" s="2420"/>
      <c r="D193" s="2420"/>
      <c r="E193" s="2421"/>
      <c r="F193" s="2420"/>
      <c r="G193" s="2420"/>
      <c r="H193" s="2118"/>
      <c r="I193" s="2118"/>
      <c r="J193" s="2119"/>
      <c r="K193" s="2118"/>
      <c r="L193" s="2118"/>
      <c r="M193" s="2118"/>
      <c r="N193" s="2422"/>
      <c r="O193" s="2420"/>
      <c r="P193" s="2119"/>
      <c r="Q193" s="2420"/>
      <c r="R193" s="2118"/>
      <c r="S193" s="2118"/>
      <c r="T193" s="2119"/>
      <c r="U193" s="2423"/>
      <c r="V193" s="2423"/>
      <c r="W193" s="2123"/>
      <c r="X193" s="2423"/>
      <c r="Y193" s="2424"/>
      <c r="Z193" s="2420"/>
      <c r="AA193" s="2420"/>
      <c r="AB193" s="2420"/>
      <c r="AC193" s="2420"/>
      <c r="AD193" s="2420"/>
      <c r="AE193" s="2420"/>
      <c r="AF193" s="2420"/>
      <c r="AG193" s="2119"/>
      <c r="AH193" s="2420"/>
      <c r="AI193" s="2420"/>
      <c r="AJ193" s="2119"/>
      <c r="AK193" s="2420"/>
      <c r="AL193" s="2420"/>
      <c r="AM193" s="2420"/>
      <c r="AN193" s="2420"/>
      <c r="AO193" s="2420"/>
      <c r="AP193" s="2420"/>
      <c r="AQ193" s="2420"/>
      <c r="AR193" s="2420"/>
      <c r="AS193" s="2420"/>
      <c r="AT193" s="2420"/>
      <c r="AU193" s="2420"/>
      <c r="AV193" s="2119"/>
      <c r="AW193" s="2420"/>
      <c r="AX193" s="2420"/>
      <c r="AY193" s="2119"/>
      <c r="AZ193" s="2420"/>
    </row>
    <row r="194" spans="1:52" s="21" customFormat="1" ht="62.25" customHeight="1" x14ac:dyDescent="0.25">
      <c r="A194" s="1559" t="s">
        <v>1796</v>
      </c>
      <c r="B194" s="1614" t="s">
        <v>749</v>
      </c>
      <c r="C194" s="1559" t="s">
        <v>750</v>
      </c>
      <c r="D194" s="1595" t="s">
        <v>751</v>
      </c>
      <c r="E194" s="1565" t="s">
        <v>752</v>
      </c>
      <c r="F194" s="1614" t="s">
        <v>102</v>
      </c>
      <c r="G194" s="1898" t="s">
        <v>709</v>
      </c>
      <c r="H194" s="1613" t="s">
        <v>753</v>
      </c>
      <c r="I194" s="1612">
        <v>41954</v>
      </c>
      <c r="J194" s="1608">
        <v>1720000</v>
      </c>
      <c r="K194" s="1612">
        <v>41976</v>
      </c>
      <c r="L194" s="1613" t="s">
        <v>840</v>
      </c>
      <c r="M194" s="1898" t="s">
        <v>709</v>
      </c>
      <c r="N194" s="2162" t="s">
        <v>367</v>
      </c>
      <c r="O194" s="1686">
        <v>41976</v>
      </c>
      <c r="P194" s="1608">
        <v>17121092</v>
      </c>
      <c r="Q194" s="1686">
        <v>41976</v>
      </c>
      <c r="R194" s="1612">
        <v>41978</v>
      </c>
      <c r="S194" s="1562">
        <v>15</v>
      </c>
      <c r="T194" s="1608">
        <v>17121092</v>
      </c>
      <c r="U194" s="1714"/>
      <c r="V194" s="1714"/>
      <c r="W194" s="1715"/>
      <c r="X194" s="1714"/>
      <c r="Y194" s="1716"/>
      <c r="Z194" s="1686">
        <v>41984</v>
      </c>
      <c r="AA194" s="1686">
        <v>41995</v>
      </c>
      <c r="AB194" s="1559" t="s">
        <v>676</v>
      </c>
      <c r="AC194" s="1559" t="s">
        <v>30</v>
      </c>
      <c r="AD194" s="1614"/>
      <c r="AE194" s="1614"/>
      <c r="AF194" s="1614"/>
      <c r="AG194" s="1608"/>
      <c r="AH194" s="1614"/>
      <c r="AI194" s="1614"/>
      <c r="AJ194" s="1608"/>
      <c r="AK194" s="1614"/>
      <c r="AL194" s="1614"/>
      <c r="AM194" s="1614"/>
      <c r="AN194" s="1614"/>
      <c r="AO194" s="1614"/>
      <c r="AP194" s="1614"/>
      <c r="AQ194" s="1614"/>
      <c r="AR194" s="1614"/>
      <c r="AS194" s="1614"/>
      <c r="AT194" s="1614"/>
      <c r="AU194" s="1614"/>
      <c r="AV194" s="1608">
        <v>17121092</v>
      </c>
      <c r="AW194" s="1612">
        <v>41997</v>
      </c>
      <c r="AX194" s="1613" t="s">
        <v>1087</v>
      </c>
      <c r="AY194" s="1608"/>
      <c r="AZ194" s="1614"/>
    </row>
    <row r="195" spans="1:52" s="21" customFormat="1" ht="5.25" customHeight="1" x14ac:dyDescent="0.25">
      <c r="A195" s="1761"/>
      <c r="B195" s="1761"/>
      <c r="C195" s="1761"/>
      <c r="D195" s="1761"/>
      <c r="E195" s="2274"/>
      <c r="F195" s="1761"/>
      <c r="G195" s="1761"/>
      <c r="H195" s="2072"/>
      <c r="I195" s="2072"/>
      <c r="J195" s="2077"/>
      <c r="K195" s="2072"/>
      <c r="L195" s="2072"/>
      <c r="M195" s="2072"/>
      <c r="N195" s="2197"/>
      <c r="O195" s="1761"/>
      <c r="P195" s="2077"/>
      <c r="Q195" s="1761"/>
      <c r="R195" s="2072"/>
      <c r="S195" s="2072"/>
      <c r="T195" s="2077"/>
      <c r="U195" s="1714"/>
      <c r="V195" s="1714"/>
      <c r="W195" s="1715"/>
      <c r="X195" s="1714"/>
      <c r="Y195" s="1716"/>
      <c r="Z195" s="1761"/>
      <c r="AA195" s="1761"/>
      <c r="AB195" s="1761"/>
      <c r="AC195" s="1761"/>
      <c r="AD195" s="1761"/>
      <c r="AE195" s="1761"/>
      <c r="AF195" s="1761"/>
      <c r="AG195" s="2077"/>
      <c r="AH195" s="1761"/>
      <c r="AI195" s="1761"/>
      <c r="AJ195" s="2077"/>
      <c r="AK195" s="1761"/>
      <c r="AL195" s="1761"/>
      <c r="AM195" s="1761"/>
      <c r="AN195" s="1761"/>
      <c r="AO195" s="1761"/>
      <c r="AP195" s="1761"/>
      <c r="AQ195" s="1761"/>
      <c r="AR195" s="1761"/>
      <c r="AS195" s="1761"/>
      <c r="AT195" s="1761"/>
      <c r="AU195" s="1761"/>
      <c r="AV195" s="2077"/>
      <c r="AW195" s="1761"/>
      <c r="AX195" s="1761"/>
      <c r="AY195" s="2077"/>
      <c r="AZ195" s="1761"/>
    </row>
    <row r="196" spans="1:52" s="21" customFormat="1" ht="78.75" x14ac:dyDescent="0.25">
      <c r="A196" s="1559" t="s">
        <v>1797</v>
      </c>
      <c r="B196" s="1614" t="s">
        <v>783</v>
      </c>
      <c r="C196" s="1559" t="s">
        <v>784</v>
      </c>
      <c r="D196" s="1595" t="s">
        <v>785</v>
      </c>
      <c r="E196" s="1596" t="s">
        <v>276</v>
      </c>
      <c r="F196" s="1562" t="s">
        <v>205</v>
      </c>
      <c r="G196" s="1898" t="s">
        <v>662</v>
      </c>
      <c r="H196" s="1613" t="s">
        <v>786</v>
      </c>
      <c r="I196" s="1612">
        <v>41954</v>
      </c>
      <c r="J196" s="1608">
        <v>6000000</v>
      </c>
      <c r="K196" s="1612">
        <v>41977</v>
      </c>
      <c r="L196" s="1613" t="s">
        <v>832</v>
      </c>
      <c r="M196" s="1898" t="s">
        <v>662</v>
      </c>
      <c r="N196" s="2162" t="s">
        <v>367</v>
      </c>
      <c r="O196" s="1686">
        <v>41977</v>
      </c>
      <c r="P196" s="1608">
        <v>5998795.1500000004</v>
      </c>
      <c r="Q196" s="1686">
        <v>41978</v>
      </c>
      <c r="R196" s="1612">
        <v>41978</v>
      </c>
      <c r="S196" s="1562">
        <v>15</v>
      </c>
      <c r="T196" s="1608">
        <v>5998798.1500000004</v>
      </c>
      <c r="U196" s="1714"/>
      <c r="V196" s="1714"/>
      <c r="W196" s="1715"/>
      <c r="X196" s="1714"/>
      <c r="Y196" s="1716"/>
      <c r="Z196" s="1612">
        <v>41984</v>
      </c>
      <c r="AA196" s="1612">
        <v>41997</v>
      </c>
      <c r="AB196" s="1559" t="s">
        <v>676</v>
      </c>
      <c r="AC196" s="1559" t="s">
        <v>30</v>
      </c>
      <c r="AD196" s="1614"/>
      <c r="AE196" s="1614"/>
      <c r="AF196" s="1614"/>
      <c r="AG196" s="1608"/>
      <c r="AH196" s="1614"/>
      <c r="AI196" s="1614"/>
      <c r="AJ196" s="1608"/>
      <c r="AK196" s="1614"/>
      <c r="AL196" s="1614"/>
      <c r="AM196" s="1614"/>
      <c r="AN196" s="1614"/>
      <c r="AO196" s="1614"/>
      <c r="AP196" s="1614"/>
      <c r="AQ196" s="1614"/>
      <c r="AR196" s="1614"/>
      <c r="AS196" s="1614"/>
      <c r="AT196" s="1614"/>
      <c r="AU196" s="1614"/>
      <c r="AV196" s="1608">
        <v>5998795</v>
      </c>
      <c r="AW196" s="1612">
        <v>42003</v>
      </c>
      <c r="AX196" s="1613" t="s">
        <v>1068</v>
      </c>
      <c r="AY196" s="1608"/>
      <c r="AZ196" s="1614"/>
    </row>
    <row r="197" spans="1:52" s="21" customFormat="1" ht="5.25" customHeight="1" x14ac:dyDescent="0.25">
      <c r="A197" s="2382"/>
      <c r="B197" s="2382"/>
      <c r="C197" s="2382"/>
      <c r="D197" s="2382"/>
      <c r="E197" s="2402"/>
      <c r="F197" s="2382"/>
      <c r="G197" s="2382"/>
      <c r="H197" s="1948"/>
      <c r="I197" s="1948"/>
      <c r="J197" s="1954"/>
      <c r="K197" s="1948"/>
      <c r="L197" s="1948"/>
      <c r="M197" s="1948"/>
      <c r="N197" s="2190"/>
      <c r="O197" s="2382"/>
      <c r="P197" s="1954"/>
      <c r="Q197" s="2382"/>
      <c r="R197" s="1948"/>
      <c r="S197" s="1948"/>
      <c r="T197" s="2382"/>
      <c r="U197" s="1714"/>
      <c r="V197" s="1714"/>
      <c r="W197" s="1715"/>
      <c r="X197" s="1714"/>
      <c r="Y197" s="1716"/>
      <c r="Z197" s="2382"/>
      <c r="AA197" s="2382"/>
      <c r="AB197" s="2382"/>
      <c r="AC197" s="2382"/>
      <c r="AD197" s="2382"/>
      <c r="AE197" s="2382"/>
      <c r="AF197" s="2382"/>
      <c r="AG197" s="1954"/>
      <c r="AH197" s="2382"/>
      <c r="AI197" s="2382"/>
      <c r="AJ197" s="1954"/>
      <c r="AK197" s="2382"/>
      <c r="AL197" s="2382"/>
      <c r="AM197" s="2382"/>
      <c r="AN197" s="2382"/>
      <c r="AO197" s="2382"/>
      <c r="AP197" s="2382"/>
      <c r="AQ197" s="2382"/>
      <c r="AR197" s="2382"/>
      <c r="AS197" s="2382"/>
      <c r="AT197" s="2382"/>
      <c r="AU197" s="2382"/>
      <c r="AV197" s="1954"/>
      <c r="AW197" s="2382"/>
      <c r="AX197" s="2382"/>
      <c r="AY197" s="1954"/>
      <c r="AZ197" s="2382"/>
    </row>
    <row r="198" spans="1:52" s="21" customFormat="1" ht="112.5" x14ac:dyDescent="0.25">
      <c r="A198" s="1559" t="s">
        <v>1798</v>
      </c>
      <c r="B198" s="1614" t="s">
        <v>789</v>
      </c>
      <c r="C198" s="1559" t="s">
        <v>790</v>
      </c>
      <c r="D198" s="1595" t="s">
        <v>791</v>
      </c>
      <c r="E198" s="1565" t="s">
        <v>792</v>
      </c>
      <c r="F198" s="1614" t="s">
        <v>294</v>
      </c>
      <c r="G198" s="1898" t="s">
        <v>662</v>
      </c>
      <c r="H198" s="1613" t="s">
        <v>793</v>
      </c>
      <c r="I198" s="1612">
        <v>41954</v>
      </c>
      <c r="J198" s="1608">
        <v>6000000</v>
      </c>
      <c r="K198" s="1612">
        <v>41977</v>
      </c>
      <c r="L198" s="1613" t="s">
        <v>844</v>
      </c>
      <c r="M198" s="1898" t="s">
        <v>662</v>
      </c>
      <c r="N198" s="2162" t="s">
        <v>367</v>
      </c>
      <c r="O198" s="1686">
        <v>41977</v>
      </c>
      <c r="P198" s="1608">
        <v>5999852.2999999998</v>
      </c>
      <c r="Q198" s="1686">
        <v>41978</v>
      </c>
      <c r="R198" s="1612">
        <v>41978</v>
      </c>
      <c r="S198" s="1562">
        <v>15</v>
      </c>
      <c r="T198" s="1608">
        <v>5999852.2999999998</v>
      </c>
      <c r="U198" s="1714"/>
      <c r="V198" s="1714"/>
      <c r="W198" s="1715"/>
      <c r="X198" s="1714"/>
      <c r="Y198" s="1716"/>
      <c r="Z198" s="1612">
        <v>41985</v>
      </c>
      <c r="AA198" s="1612">
        <v>41992</v>
      </c>
      <c r="AB198" s="1559" t="s">
        <v>676</v>
      </c>
      <c r="AC198" s="1559" t="s">
        <v>30</v>
      </c>
      <c r="AD198" s="1614"/>
      <c r="AE198" s="1614"/>
      <c r="AF198" s="1614"/>
      <c r="AG198" s="1608"/>
      <c r="AH198" s="1614"/>
      <c r="AI198" s="1614"/>
      <c r="AJ198" s="1608"/>
      <c r="AK198" s="1614"/>
      <c r="AL198" s="1614"/>
      <c r="AM198" s="1614"/>
      <c r="AN198" s="1614"/>
      <c r="AO198" s="1614"/>
      <c r="AP198" s="1614"/>
      <c r="AQ198" s="1614"/>
      <c r="AR198" s="1614"/>
      <c r="AS198" s="1614"/>
      <c r="AT198" s="1614"/>
      <c r="AU198" s="1614"/>
      <c r="AV198" s="1608">
        <v>5999852.2999999998</v>
      </c>
      <c r="AW198" s="1612">
        <v>41999</v>
      </c>
      <c r="AX198" s="1613" t="s">
        <v>1234</v>
      </c>
      <c r="AY198" s="1608"/>
      <c r="AZ198" s="1614"/>
    </row>
    <row r="199" spans="1:52" s="21" customFormat="1" ht="5.25" customHeight="1" x14ac:dyDescent="0.25">
      <c r="A199" s="2080"/>
      <c r="B199" s="2080"/>
      <c r="C199" s="2080"/>
      <c r="D199" s="2080"/>
      <c r="E199" s="2425"/>
      <c r="F199" s="2080"/>
      <c r="G199" s="2080"/>
      <c r="H199" s="2081"/>
      <c r="I199" s="2081"/>
      <c r="J199" s="2082"/>
      <c r="K199" s="2081"/>
      <c r="L199" s="2081"/>
      <c r="M199" s="2081"/>
      <c r="N199" s="2336"/>
      <c r="O199" s="2080"/>
      <c r="P199" s="2082"/>
      <c r="Q199" s="2080"/>
      <c r="R199" s="2081"/>
      <c r="S199" s="2081"/>
      <c r="T199" s="2080"/>
      <c r="U199" s="1714"/>
      <c r="V199" s="1714"/>
      <c r="W199" s="1715"/>
      <c r="X199" s="1714"/>
      <c r="Y199" s="1716"/>
      <c r="Z199" s="2080"/>
      <c r="AA199" s="2080"/>
      <c r="AB199" s="2080"/>
      <c r="AC199" s="2080"/>
      <c r="AD199" s="2080"/>
      <c r="AE199" s="2080"/>
      <c r="AF199" s="2080"/>
      <c r="AG199" s="2082"/>
      <c r="AH199" s="2080"/>
      <c r="AI199" s="2080"/>
      <c r="AJ199" s="2082"/>
      <c r="AK199" s="2080"/>
      <c r="AL199" s="2080"/>
      <c r="AM199" s="2080"/>
      <c r="AN199" s="2080"/>
      <c r="AO199" s="2080"/>
      <c r="AP199" s="2080"/>
      <c r="AQ199" s="2080"/>
      <c r="AR199" s="2080"/>
      <c r="AS199" s="2080"/>
      <c r="AT199" s="2080"/>
      <c r="AU199" s="2080"/>
      <c r="AV199" s="2082"/>
      <c r="AW199" s="2080"/>
      <c r="AX199" s="2080"/>
      <c r="AY199" s="2082"/>
      <c r="AZ199" s="2080"/>
    </row>
    <row r="200" spans="1:52" s="21" customFormat="1" ht="67.5" x14ac:dyDescent="0.25">
      <c r="A200" s="1559" t="s">
        <v>1799</v>
      </c>
      <c r="B200" s="1614" t="s">
        <v>795</v>
      </c>
      <c r="C200" s="1559" t="s">
        <v>796</v>
      </c>
      <c r="D200" s="1595" t="s">
        <v>797</v>
      </c>
      <c r="E200" s="1565" t="s">
        <v>752</v>
      </c>
      <c r="F200" s="1614" t="s">
        <v>102</v>
      </c>
      <c r="G200" s="1898" t="s">
        <v>674</v>
      </c>
      <c r="H200" s="1613" t="s">
        <v>798</v>
      </c>
      <c r="I200" s="1612">
        <v>41954</v>
      </c>
      <c r="J200" s="1608">
        <v>17000000</v>
      </c>
      <c r="K200" s="1612">
        <v>41977</v>
      </c>
      <c r="L200" s="1613" t="s">
        <v>966</v>
      </c>
      <c r="M200" s="1898" t="s">
        <v>674</v>
      </c>
      <c r="N200" s="2162" t="s">
        <v>367</v>
      </c>
      <c r="O200" s="1686">
        <v>41977</v>
      </c>
      <c r="P200" s="1608">
        <v>16995388.800000001</v>
      </c>
      <c r="Q200" s="1686">
        <v>41982</v>
      </c>
      <c r="R200" s="1612">
        <v>41982</v>
      </c>
      <c r="S200" s="1562">
        <v>15</v>
      </c>
      <c r="T200" s="1614">
        <v>16995388.800000001</v>
      </c>
      <c r="U200" s="1714"/>
      <c r="V200" s="1714"/>
      <c r="W200" s="1715"/>
      <c r="X200" s="1714"/>
      <c r="Y200" s="1716"/>
      <c r="Z200" s="1686">
        <v>41990</v>
      </c>
      <c r="AA200" s="1686">
        <v>41992</v>
      </c>
      <c r="AB200" s="1559" t="s">
        <v>676</v>
      </c>
      <c r="AC200" s="1559" t="s">
        <v>30</v>
      </c>
      <c r="AD200" s="1614"/>
      <c r="AE200" s="1614"/>
      <c r="AF200" s="1614"/>
      <c r="AG200" s="1608"/>
      <c r="AH200" s="1614"/>
      <c r="AI200" s="1614"/>
      <c r="AJ200" s="1608"/>
      <c r="AK200" s="1614"/>
      <c r="AL200" s="1614"/>
      <c r="AM200" s="1614"/>
      <c r="AN200" s="1614"/>
      <c r="AO200" s="1614"/>
      <c r="AP200" s="1614"/>
      <c r="AQ200" s="1614"/>
      <c r="AR200" s="1614"/>
      <c r="AS200" s="1614"/>
      <c r="AT200" s="1614"/>
      <c r="AU200" s="1614"/>
      <c r="AV200" s="1608">
        <v>16995388.800000001</v>
      </c>
      <c r="AW200" s="1612">
        <v>41999</v>
      </c>
      <c r="AX200" s="1613" t="s">
        <v>1088</v>
      </c>
      <c r="AY200" s="1608"/>
      <c r="AZ200" s="1614"/>
    </row>
    <row r="201" spans="1:52" s="21" customFormat="1" ht="4.5" customHeight="1" x14ac:dyDescent="0.25">
      <c r="A201" s="1731"/>
      <c r="B201" s="1731"/>
      <c r="C201" s="1731"/>
      <c r="D201" s="1731"/>
      <c r="E201" s="2426"/>
      <c r="F201" s="1731"/>
      <c r="G201" s="1731"/>
      <c r="H201" s="1720"/>
      <c r="I201" s="1720"/>
      <c r="J201" s="1733"/>
      <c r="K201" s="1720"/>
      <c r="L201" s="1720"/>
      <c r="M201" s="1720"/>
      <c r="N201" s="2279"/>
      <c r="O201" s="1731"/>
      <c r="P201" s="1733"/>
      <c r="Q201" s="1731"/>
      <c r="R201" s="1720"/>
      <c r="S201" s="1720"/>
      <c r="T201" s="1731"/>
      <c r="U201" s="1714"/>
      <c r="V201" s="1714"/>
      <c r="W201" s="1715"/>
      <c r="X201" s="1714"/>
      <c r="Y201" s="1716"/>
      <c r="Z201" s="1731"/>
      <c r="AA201" s="1731"/>
      <c r="AB201" s="1731"/>
      <c r="AC201" s="1731"/>
      <c r="AD201" s="1731"/>
      <c r="AE201" s="1731"/>
      <c r="AF201" s="1731"/>
      <c r="AG201" s="1733"/>
      <c r="AH201" s="1731"/>
      <c r="AI201" s="1731"/>
      <c r="AJ201" s="1733"/>
      <c r="AK201" s="1731"/>
      <c r="AL201" s="1731"/>
      <c r="AM201" s="1731"/>
      <c r="AN201" s="1731"/>
      <c r="AO201" s="1731"/>
      <c r="AP201" s="1731"/>
      <c r="AQ201" s="1731"/>
      <c r="AR201" s="1731"/>
      <c r="AS201" s="1731"/>
      <c r="AT201" s="1731"/>
      <c r="AU201" s="1731"/>
      <c r="AV201" s="1733"/>
      <c r="AW201" s="1731"/>
      <c r="AX201" s="1731"/>
      <c r="AY201" s="1733"/>
      <c r="AZ201" s="1731"/>
    </row>
    <row r="202" spans="1:52" s="21" customFormat="1" ht="69.75" customHeight="1" x14ac:dyDescent="0.25">
      <c r="A202" s="1559" t="s">
        <v>1800</v>
      </c>
      <c r="B202" s="1614" t="s">
        <v>800</v>
      </c>
      <c r="C202" s="1559" t="s">
        <v>801</v>
      </c>
      <c r="D202" s="1595" t="s">
        <v>802</v>
      </c>
      <c r="E202" s="1596" t="s">
        <v>276</v>
      </c>
      <c r="F202" s="1562" t="s">
        <v>205</v>
      </c>
      <c r="G202" s="1898" t="s">
        <v>697</v>
      </c>
      <c r="H202" s="1613" t="s">
        <v>803</v>
      </c>
      <c r="I202" s="1612">
        <v>41954</v>
      </c>
      <c r="J202" s="1608">
        <v>17000000</v>
      </c>
      <c r="K202" s="1612">
        <v>41947</v>
      </c>
      <c r="L202" s="1613" t="s">
        <v>833</v>
      </c>
      <c r="M202" s="1898" t="s">
        <v>697</v>
      </c>
      <c r="N202" s="2162" t="s">
        <v>367</v>
      </c>
      <c r="O202" s="1686">
        <v>41977</v>
      </c>
      <c r="P202" s="1608">
        <v>16997594</v>
      </c>
      <c r="Q202" s="1686">
        <v>41978</v>
      </c>
      <c r="R202" s="1612">
        <v>41978</v>
      </c>
      <c r="S202" s="1562">
        <v>15</v>
      </c>
      <c r="T202" s="1608">
        <v>16997594</v>
      </c>
      <c r="U202" s="1714"/>
      <c r="V202" s="1714"/>
      <c r="W202" s="1715"/>
      <c r="X202" s="1714"/>
      <c r="Y202" s="1716"/>
      <c r="Z202" s="1612">
        <v>41985</v>
      </c>
      <c r="AA202" s="1612">
        <v>41992</v>
      </c>
      <c r="AB202" s="1559" t="s">
        <v>676</v>
      </c>
      <c r="AC202" s="1559" t="s">
        <v>30</v>
      </c>
      <c r="AD202" s="1614"/>
      <c r="AE202" s="1614"/>
      <c r="AF202" s="1614"/>
      <c r="AG202" s="1608"/>
      <c r="AH202" s="1614"/>
      <c r="AI202" s="1614"/>
      <c r="AJ202" s="1608"/>
      <c r="AK202" s="1614"/>
      <c r="AL202" s="1614"/>
      <c r="AM202" s="1614"/>
      <c r="AN202" s="1614"/>
      <c r="AO202" s="1614"/>
      <c r="AP202" s="1614"/>
      <c r="AQ202" s="1614"/>
      <c r="AR202" s="1614"/>
      <c r="AS202" s="1614"/>
      <c r="AT202" s="1614"/>
      <c r="AU202" s="1614"/>
      <c r="AV202" s="1608">
        <v>16997594</v>
      </c>
      <c r="AW202" s="1612">
        <v>41999</v>
      </c>
      <c r="AX202" s="1613" t="s">
        <v>1069</v>
      </c>
      <c r="AY202" s="1608"/>
      <c r="AZ202" s="1614"/>
    </row>
    <row r="203" spans="1:52" s="21" customFormat="1" ht="6.75" customHeight="1" x14ac:dyDescent="0.25">
      <c r="A203" s="2097"/>
      <c r="B203" s="2097"/>
      <c r="C203" s="2097"/>
      <c r="D203" s="2097"/>
      <c r="E203" s="2427"/>
      <c r="F203" s="2097"/>
      <c r="G203" s="2097"/>
      <c r="H203" s="2098"/>
      <c r="I203" s="2098"/>
      <c r="J203" s="2099"/>
      <c r="K203" s="2098"/>
      <c r="L203" s="2098"/>
      <c r="M203" s="2098"/>
      <c r="N203" s="2260"/>
      <c r="O203" s="2097"/>
      <c r="P203" s="2099"/>
      <c r="Q203" s="2097"/>
      <c r="R203" s="2098"/>
      <c r="S203" s="2098"/>
      <c r="T203" s="2099"/>
      <c r="U203" s="1714"/>
      <c r="V203" s="1714"/>
      <c r="W203" s="1715"/>
      <c r="X203" s="1714"/>
      <c r="Y203" s="1716"/>
      <c r="Z203" s="2097"/>
      <c r="AA203" s="2097"/>
      <c r="AB203" s="2097"/>
      <c r="AC203" s="2097"/>
      <c r="AD203" s="2097"/>
      <c r="AE203" s="2097"/>
      <c r="AF203" s="2097"/>
      <c r="AG203" s="2099"/>
      <c r="AH203" s="2097"/>
      <c r="AI203" s="2097"/>
      <c r="AJ203" s="2099"/>
      <c r="AK203" s="2097"/>
      <c r="AL203" s="2097"/>
      <c r="AM203" s="2097"/>
      <c r="AN203" s="2097"/>
      <c r="AO203" s="2097"/>
      <c r="AP203" s="2097"/>
      <c r="AQ203" s="2097"/>
      <c r="AR203" s="2097"/>
      <c r="AS203" s="2097"/>
      <c r="AT203" s="2097"/>
      <c r="AU203" s="2097"/>
      <c r="AV203" s="2099"/>
      <c r="AW203" s="2097"/>
      <c r="AX203" s="2097"/>
      <c r="AY203" s="2099"/>
      <c r="AZ203" s="2097"/>
    </row>
    <row r="204" spans="1:52" s="21" customFormat="1" ht="58.5" customHeight="1" x14ac:dyDescent="0.25">
      <c r="A204" s="1559" t="s">
        <v>1801</v>
      </c>
      <c r="B204" s="1614" t="s">
        <v>720</v>
      </c>
      <c r="C204" s="1559" t="s">
        <v>805</v>
      </c>
      <c r="D204" s="1595" t="s">
        <v>721</v>
      </c>
      <c r="E204" s="1596" t="s">
        <v>276</v>
      </c>
      <c r="F204" s="1562" t="s">
        <v>205</v>
      </c>
      <c r="G204" s="1898" t="s">
        <v>681</v>
      </c>
      <c r="H204" s="1613" t="s">
        <v>722</v>
      </c>
      <c r="I204" s="1612">
        <v>41954</v>
      </c>
      <c r="J204" s="1608">
        <v>17200000</v>
      </c>
      <c r="K204" s="1612">
        <v>41977</v>
      </c>
      <c r="L204" s="1613" t="s">
        <v>834</v>
      </c>
      <c r="M204" s="1898" t="s">
        <v>681</v>
      </c>
      <c r="N204" s="2162" t="s">
        <v>367</v>
      </c>
      <c r="O204" s="1686">
        <v>41947</v>
      </c>
      <c r="P204" s="1608">
        <v>17196925.199999999</v>
      </c>
      <c r="Q204" s="1686">
        <v>41978</v>
      </c>
      <c r="R204" s="1612">
        <v>41978</v>
      </c>
      <c r="S204" s="1562">
        <v>15</v>
      </c>
      <c r="T204" s="1608">
        <v>17196925.199999999</v>
      </c>
      <c r="U204" s="1714"/>
      <c r="V204" s="1714"/>
      <c r="W204" s="1715"/>
      <c r="X204" s="1714"/>
      <c r="Y204" s="1716"/>
      <c r="Z204" s="1612">
        <v>41984</v>
      </c>
      <c r="AA204" s="1612">
        <v>41992</v>
      </c>
      <c r="AB204" s="1559" t="s">
        <v>676</v>
      </c>
      <c r="AC204" s="1559" t="s">
        <v>30</v>
      </c>
      <c r="AD204" s="1614"/>
      <c r="AE204" s="1614"/>
      <c r="AF204" s="1614"/>
      <c r="AG204" s="1608"/>
      <c r="AH204" s="1614"/>
      <c r="AI204" s="1614"/>
      <c r="AJ204" s="1608"/>
      <c r="AK204" s="1614"/>
      <c r="AL204" s="1614"/>
      <c r="AM204" s="1614"/>
      <c r="AN204" s="1614"/>
      <c r="AO204" s="1614"/>
      <c r="AP204" s="1614"/>
      <c r="AQ204" s="1614"/>
      <c r="AR204" s="1614"/>
      <c r="AS204" s="1614"/>
      <c r="AT204" s="1614"/>
      <c r="AU204" s="1614"/>
      <c r="AV204" s="1608">
        <v>17196925.199999999</v>
      </c>
      <c r="AW204" s="1612">
        <v>41999</v>
      </c>
      <c r="AX204" s="1613" t="s">
        <v>1070</v>
      </c>
      <c r="AY204" s="1608"/>
      <c r="AZ204" s="1614"/>
    </row>
    <row r="205" spans="1:52" s="21" customFormat="1" ht="4.5" customHeight="1" x14ac:dyDescent="0.25">
      <c r="A205" s="2385"/>
      <c r="B205" s="2385"/>
      <c r="C205" s="2385"/>
      <c r="D205" s="2385"/>
      <c r="E205" s="2428"/>
      <c r="F205" s="2385"/>
      <c r="G205" s="2385"/>
      <c r="H205" s="2165"/>
      <c r="I205" s="2165"/>
      <c r="J205" s="2386"/>
      <c r="K205" s="2165"/>
      <c r="L205" s="2165"/>
      <c r="M205" s="2165"/>
      <c r="N205" s="2387"/>
      <c r="O205" s="2385"/>
      <c r="P205" s="2386"/>
      <c r="Q205" s="2385"/>
      <c r="R205" s="2165"/>
      <c r="S205" s="2165"/>
      <c r="T205" s="2386"/>
      <c r="U205" s="1714"/>
      <c r="V205" s="1714"/>
      <c r="W205" s="1715"/>
      <c r="X205" s="1714"/>
      <c r="Y205" s="1716"/>
      <c r="Z205" s="2385"/>
      <c r="AA205" s="2385"/>
      <c r="AB205" s="2385"/>
      <c r="AC205" s="2385"/>
      <c r="AD205" s="2385"/>
      <c r="AE205" s="2385"/>
      <c r="AF205" s="2385"/>
      <c r="AG205" s="2386"/>
      <c r="AH205" s="2385"/>
      <c r="AI205" s="2385"/>
      <c r="AJ205" s="2386"/>
      <c r="AK205" s="2385"/>
      <c r="AL205" s="2385"/>
      <c r="AM205" s="2385"/>
      <c r="AN205" s="2385"/>
      <c r="AO205" s="2385"/>
      <c r="AP205" s="2385"/>
      <c r="AQ205" s="2385"/>
      <c r="AR205" s="2385"/>
      <c r="AS205" s="2385"/>
      <c r="AT205" s="2385"/>
      <c r="AU205" s="2385"/>
      <c r="AV205" s="2386"/>
      <c r="AW205" s="2385"/>
      <c r="AX205" s="2385"/>
      <c r="AY205" s="2386"/>
      <c r="AZ205" s="2385"/>
    </row>
    <row r="206" spans="1:52" s="21" customFormat="1" ht="67.5" x14ac:dyDescent="0.25">
      <c r="A206" s="1559" t="s">
        <v>1802</v>
      </c>
      <c r="B206" s="1614" t="s">
        <v>715</v>
      </c>
      <c r="C206" s="1559" t="s">
        <v>716</v>
      </c>
      <c r="D206" s="1595" t="s">
        <v>717</v>
      </c>
      <c r="E206" s="1559" t="s">
        <v>673</v>
      </c>
      <c r="F206" s="1614" t="s">
        <v>102</v>
      </c>
      <c r="G206" s="1898" t="s">
        <v>718</v>
      </c>
      <c r="H206" s="1613" t="s">
        <v>719</v>
      </c>
      <c r="I206" s="1612">
        <v>41954</v>
      </c>
      <c r="J206" s="1608">
        <v>17200000</v>
      </c>
      <c r="K206" s="1612">
        <v>41977</v>
      </c>
      <c r="L206" s="1613" t="s">
        <v>835</v>
      </c>
      <c r="M206" s="1898" t="s">
        <v>718</v>
      </c>
      <c r="N206" s="2162" t="s">
        <v>367</v>
      </c>
      <c r="O206" s="1686">
        <v>41977</v>
      </c>
      <c r="P206" s="1608">
        <v>17198310</v>
      </c>
      <c r="Q206" s="1686">
        <v>41977</v>
      </c>
      <c r="R206" s="1612">
        <v>41978</v>
      </c>
      <c r="S206" s="1562">
        <v>15</v>
      </c>
      <c r="T206" s="1608">
        <v>17198310</v>
      </c>
      <c r="U206" s="2429"/>
      <c r="V206" s="2430"/>
      <c r="W206" s="1715"/>
      <c r="X206" s="1714"/>
      <c r="Y206" s="1716"/>
      <c r="Z206" s="1686">
        <v>41984</v>
      </c>
      <c r="AA206" s="1686">
        <v>41993</v>
      </c>
      <c r="AB206" s="1559" t="s">
        <v>676</v>
      </c>
      <c r="AC206" s="1559" t="s">
        <v>30</v>
      </c>
      <c r="AD206" s="1614"/>
      <c r="AE206" s="1614"/>
      <c r="AF206" s="1614"/>
      <c r="AG206" s="1608"/>
      <c r="AH206" s="1614"/>
      <c r="AI206" s="1614"/>
      <c r="AJ206" s="1608"/>
      <c r="AK206" s="1614"/>
      <c r="AL206" s="1614"/>
      <c r="AM206" s="1614"/>
      <c r="AN206" s="1614"/>
      <c r="AO206" s="1614"/>
      <c r="AP206" s="1614"/>
      <c r="AQ206" s="1614"/>
      <c r="AR206" s="1614"/>
      <c r="AS206" s="1614"/>
      <c r="AT206" s="1614"/>
      <c r="AU206" s="1614"/>
      <c r="AV206" s="1608">
        <v>17198310</v>
      </c>
      <c r="AW206" s="1612">
        <v>41999</v>
      </c>
      <c r="AX206" s="1613" t="s">
        <v>1089</v>
      </c>
      <c r="AY206" s="1608"/>
      <c r="AZ206" s="1614"/>
    </row>
    <row r="207" spans="1:52" s="21" customFormat="1" ht="6.75" customHeight="1" x14ac:dyDescent="0.25">
      <c r="A207" s="2385"/>
      <c r="B207" s="2385"/>
      <c r="C207" s="2385"/>
      <c r="D207" s="2385"/>
      <c r="E207" s="2385"/>
      <c r="F207" s="2385"/>
      <c r="G207" s="2385"/>
      <c r="H207" s="2165"/>
      <c r="I207" s="2165"/>
      <c r="J207" s="2386"/>
      <c r="K207" s="2165"/>
      <c r="L207" s="2165"/>
      <c r="M207" s="2165"/>
      <c r="N207" s="2387"/>
      <c r="O207" s="2385"/>
      <c r="P207" s="2386"/>
      <c r="Q207" s="2385"/>
      <c r="R207" s="2165"/>
      <c r="S207" s="2165"/>
      <c r="T207" s="2386"/>
      <c r="U207" s="1714"/>
      <c r="V207" s="1714"/>
      <c r="W207" s="1715"/>
      <c r="X207" s="1714"/>
      <c r="Y207" s="1716"/>
      <c r="Z207" s="2385"/>
      <c r="AA207" s="2385"/>
      <c r="AB207" s="2385"/>
      <c r="AC207" s="2385"/>
      <c r="AD207" s="2385"/>
      <c r="AE207" s="2385"/>
      <c r="AF207" s="2385"/>
      <c r="AG207" s="2386"/>
      <c r="AH207" s="2385"/>
      <c r="AI207" s="2385"/>
      <c r="AJ207" s="2386"/>
      <c r="AK207" s="2385"/>
      <c r="AL207" s="2385"/>
      <c r="AM207" s="2385"/>
      <c r="AN207" s="2385"/>
      <c r="AO207" s="2385"/>
      <c r="AP207" s="2385"/>
      <c r="AQ207" s="2385"/>
      <c r="AR207" s="2385"/>
      <c r="AS207" s="2385"/>
      <c r="AT207" s="2385"/>
      <c r="AU207" s="2385"/>
      <c r="AV207" s="2386"/>
      <c r="AW207" s="2385"/>
      <c r="AX207" s="2385"/>
      <c r="AY207" s="2386"/>
      <c r="AZ207" s="2385"/>
    </row>
    <row r="208" spans="1:52" s="21" customFormat="1" ht="56.25" customHeight="1" x14ac:dyDescent="0.25">
      <c r="A208" s="1559" t="s">
        <v>1803</v>
      </c>
      <c r="B208" s="1614" t="s">
        <v>808</v>
      </c>
      <c r="C208" s="1559" t="s">
        <v>809</v>
      </c>
      <c r="D208" s="1595" t="s">
        <v>810</v>
      </c>
      <c r="E208" s="1596" t="s">
        <v>276</v>
      </c>
      <c r="F208" s="1562" t="s">
        <v>205</v>
      </c>
      <c r="G208" s="1898" t="s">
        <v>811</v>
      </c>
      <c r="H208" s="1613" t="s">
        <v>812</v>
      </c>
      <c r="I208" s="1612">
        <v>41954</v>
      </c>
      <c r="J208" s="1608">
        <v>17200000</v>
      </c>
      <c r="K208" s="1612">
        <v>41947</v>
      </c>
      <c r="L208" s="1613" t="s">
        <v>836</v>
      </c>
      <c r="M208" s="1898" t="s">
        <v>811</v>
      </c>
      <c r="N208" s="2162" t="s">
        <v>367</v>
      </c>
      <c r="O208" s="1686">
        <v>41977</v>
      </c>
      <c r="P208" s="1608">
        <v>17199131</v>
      </c>
      <c r="Q208" s="1686">
        <v>41978</v>
      </c>
      <c r="R208" s="1612">
        <v>41978</v>
      </c>
      <c r="S208" s="1562">
        <v>15</v>
      </c>
      <c r="T208" s="1608">
        <v>17199131</v>
      </c>
      <c r="U208" s="1714"/>
      <c r="V208" s="1714"/>
      <c r="W208" s="1715"/>
      <c r="X208" s="1714"/>
      <c r="Y208" s="1716"/>
      <c r="Z208" s="1612">
        <v>41984</v>
      </c>
      <c r="AA208" s="1612">
        <v>41992</v>
      </c>
      <c r="AB208" s="1559" t="s">
        <v>676</v>
      </c>
      <c r="AC208" s="1559" t="s">
        <v>30</v>
      </c>
      <c r="AD208" s="1614"/>
      <c r="AE208" s="1614"/>
      <c r="AF208" s="1614"/>
      <c r="AG208" s="1608"/>
      <c r="AH208" s="1614"/>
      <c r="AI208" s="1614"/>
      <c r="AJ208" s="1608"/>
      <c r="AK208" s="1614"/>
      <c r="AL208" s="1614"/>
      <c r="AM208" s="1614"/>
      <c r="AN208" s="1614"/>
      <c r="AO208" s="1614"/>
      <c r="AP208" s="1614"/>
      <c r="AQ208" s="1614"/>
      <c r="AR208" s="1614"/>
      <c r="AS208" s="1614"/>
      <c r="AT208" s="1614"/>
      <c r="AU208" s="1614"/>
      <c r="AV208" s="1608">
        <v>17199131</v>
      </c>
      <c r="AW208" s="1612">
        <v>41999</v>
      </c>
      <c r="AX208" s="1613" t="s">
        <v>1071</v>
      </c>
      <c r="AY208" s="1608"/>
      <c r="AZ208" s="1614"/>
    </row>
    <row r="209" spans="1:52" s="21" customFormat="1" ht="3.75" customHeight="1" x14ac:dyDescent="0.25">
      <c r="A209" s="2420"/>
      <c r="B209" s="2420"/>
      <c r="C209" s="2420"/>
      <c r="D209" s="2420"/>
      <c r="E209" s="2420"/>
      <c r="F209" s="2420"/>
      <c r="G209" s="2420"/>
      <c r="H209" s="2118"/>
      <c r="I209" s="2118"/>
      <c r="J209" s="2119"/>
      <c r="K209" s="2118"/>
      <c r="L209" s="2118"/>
      <c r="M209" s="2118"/>
      <c r="N209" s="2422"/>
      <c r="O209" s="2420"/>
      <c r="P209" s="2119"/>
      <c r="Q209" s="2420"/>
      <c r="R209" s="2118"/>
      <c r="S209" s="2118"/>
      <c r="T209" s="2119"/>
      <c r="U209" s="2423"/>
      <c r="V209" s="2423"/>
      <c r="W209" s="2123"/>
      <c r="X209" s="2423"/>
      <c r="Y209" s="2424"/>
      <c r="Z209" s="2420"/>
      <c r="AA209" s="2420"/>
      <c r="AB209" s="2420"/>
      <c r="AC209" s="2420"/>
      <c r="AD209" s="2420"/>
      <c r="AE209" s="2420"/>
      <c r="AF209" s="2420"/>
      <c r="AG209" s="2119"/>
      <c r="AH209" s="2420"/>
      <c r="AI209" s="2420"/>
      <c r="AJ209" s="2119"/>
      <c r="AK209" s="2420"/>
      <c r="AL209" s="2420"/>
      <c r="AM209" s="2420"/>
      <c r="AN209" s="2420"/>
      <c r="AO209" s="2420"/>
      <c r="AP209" s="2420"/>
      <c r="AQ209" s="2420"/>
      <c r="AR209" s="2420"/>
      <c r="AS209" s="2420"/>
      <c r="AT209" s="2420"/>
      <c r="AU209" s="2420"/>
      <c r="AV209" s="2119"/>
      <c r="AW209" s="1562"/>
      <c r="AX209" s="1562"/>
      <c r="AY209" s="2119"/>
      <c r="AZ209" s="2420"/>
    </row>
    <row r="210" spans="1:52" s="21" customFormat="1" ht="58.5" customHeight="1" x14ac:dyDescent="0.25">
      <c r="A210" s="1559" t="s">
        <v>1804</v>
      </c>
      <c r="B210" s="1614" t="s">
        <v>814</v>
      </c>
      <c r="C210" s="1559" t="s">
        <v>815</v>
      </c>
      <c r="D210" s="1595" t="s">
        <v>816</v>
      </c>
      <c r="E210" s="1565" t="s">
        <v>734</v>
      </c>
      <c r="F210" s="1614" t="s">
        <v>73</v>
      </c>
      <c r="G210" s="1898" t="s">
        <v>811</v>
      </c>
      <c r="H210" s="1613" t="s">
        <v>817</v>
      </c>
      <c r="I210" s="1612">
        <v>41954</v>
      </c>
      <c r="J210" s="1608">
        <v>17200000</v>
      </c>
      <c r="K210" s="1612">
        <v>41977</v>
      </c>
      <c r="L210" s="1613" t="s">
        <v>856</v>
      </c>
      <c r="M210" s="1898" t="s">
        <v>811</v>
      </c>
      <c r="N210" s="2162" t="s">
        <v>367</v>
      </c>
      <c r="O210" s="1686">
        <v>41977</v>
      </c>
      <c r="P210" s="1608">
        <v>17192789</v>
      </c>
      <c r="Q210" s="1686">
        <v>41988</v>
      </c>
      <c r="R210" s="1612">
        <v>41988</v>
      </c>
      <c r="S210" s="1562">
        <v>15</v>
      </c>
      <c r="T210" s="1608">
        <v>17192789</v>
      </c>
      <c r="U210" s="2064" t="s">
        <v>1473</v>
      </c>
      <c r="V210" s="2064" t="s">
        <v>1474</v>
      </c>
      <c r="W210" s="2065" t="s">
        <v>1475</v>
      </c>
      <c r="X210" s="2360">
        <v>42062</v>
      </c>
      <c r="Y210" s="1922">
        <v>1688483</v>
      </c>
      <c r="Z210" s="1686">
        <v>42003</v>
      </c>
      <c r="AA210" s="1686">
        <v>42118</v>
      </c>
      <c r="AB210" s="1559" t="s">
        <v>676</v>
      </c>
      <c r="AC210" s="1559" t="s">
        <v>30</v>
      </c>
      <c r="AD210" s="1614"/>
      <c r="AE210" s="1614"/>
      <c r="AF210" s="1614"/>
      <c r="AG210" s="1608">
        <v>13504306</v>
      </c>
      <c r="AH210" s="1612">
        <v>41999</v>
      </c>
      <c r="AI210" s="1613" t="s">
        <v>1090</v>
      </c>
      <c r="AJ210" s="1608"/>
      <c r="AK210" s="1614"/>
      <c r="AL210" s="1614"/>
      <c r="AM210" s="1614"/>
      <c r="AN210" s="1614"/>
      <c r="AO210" s="1614"/>
      <c r="AP210" s="1614"/>
      <c r="AQ210" s="1614"/>
      <c r="AR210" s="1614"/>
      <c r="AS210" s="1614"/>
      <c r="AT210" s="1614"/>
      <c r="AU210" s="1614"/>
      <c r="AV210" s="1608">
        <v>3688483</v>
      </c>
      <c r="AW210" s="1686">
        <v>42143</v>
      </c>
      <c r="AX210" s="1898" t="s">
        <v>1604</v>
      </c>
      <c r="AY210" s="1608"/>
      <c r="AZ210" s="1614"/>
    </row>
    <row r="211" spans="1:52" s="21" customFormat="1" ht="6.75" customHeight="1" x14ac:dyDescent="0.25">
      <c r="A211" s="1761"/>
      <c r="B211" s="1761"/>
      <c r="C211" s="1761"/>
      <c r="D211" s="1761"/>
      <c r="E211" s="1761"/>
      <c r="F211" s="1761"/>
      <c r="G211" s="1761"/>
      <c r="H211" s="2072"/>
      <c r="I211" s="2072"/>
      <c r="J211" s="2077"/>
      <c r="K211" s="2072"/>
      <c r="L211" s="2072"/>
      <c r="M211" s="2072"/>
      <c r="N211" s="2197"/>
      <c r="O211" s="1761"/>
      <c r="P211" s="2077"/>
      <c r="Q211" s="1761"/>
      <c r="R211" s="2072"/>
      <c r="S211" s="2072"/>
      <c r="T211" s="2077"/>
      <c r="U211" s="2397"/>
      <c r="V211" s="2397"/>
      <c r="W211" s="2075"/>
      <c r="X211" s="2397"/>
      <c r="Y211" s="2398"/>
      <c r="Z211" s="1761"/>
      <c r="AA211" s="1761"/>
      <c r="AB211" s="1761"/>
      <c r="AC211" s="1761"/>
      <c r="AD211" s="1761"/>
      <c r="AE211" s="1761"/>
      <c r="AF211" s="1761"/>
      <c r="AG211" s="2077"/>
      <c r="AH211" s="1761"/>
      <c r="AI211" s="1761"/>
      <c r="AJ211" s="2077"/>
      <c r="AK211" s="1761"/>
      <c r="AL211" s="1761"/>
      <c r="AM211" s="1761"/>
      <c r="AN211" s="1761"/>
      <c r="AO211" s="1761"/>
      <c r="AP211" s="1761"/>
      <c r="AQ211" s="1761"/>
      <c r="AR211" s="1761"/>
      <c r="AS211" s="1761"/>
      <c r="AT211" s="1761"/>
      <c r="AU211" s="1761"/>
      <c r="AV211" s="2077"/>
      <c r="AW211" s="1761"/>
      <c r="AX211" s="1761"/>
      <c r="AY211" s="2077"/>
      <c r="AZ211" s="1761"/>
    </row>
    <row r="212" spans="1:52" s="21" customFormat="1" ht="67.5" x14ac:dyDescent="0.25">
      <c r="A212" s="1559" t="s">
        <v>1805</v>
      </c>
      <c r="B212" s="1614" t="s">
        <v>858</v>
      </c>
      <c r="C212" s="1559" t="s">
        <v>859</v>
      </c>
      <c r="D212" s="1595" t="s">
        <v>860</v>
      </c>
      <c r="E212" s="1559" t="s">
        <v>673</v>
      </c>
      <c r="F212" s="1614" t="s">
        <v>102</v>
      </c>
      <c r="G212" s="1898" t="s">
        <v>709</v>
      </c>
      <c r="H212" s="1613" t="s">
        <v>861</v>
      </c>
      <c r="I212" s="1612">
        <v>41954</v>
      </c>
      <c r="J212" s="1608">
        <v>10000000</v>
      </c>
      <c r="K212" s="1712">
        <v>41982</v>
      </c>
      <c r="L212" s="1613" t="s">
        <v>862</v>
      </c>
      <c r="M212" s="1898" t="s">
        <v>709</v>
      </c>
      <c r="N212" s="2162" t="s">
        <v>367</v>
      </c>
      <c r="O212" s="1686">
        <v>41982</v>
      </c>
      <c r="P212" s="1608">
        <v>9996795</v>
      </c>
      <c r="Q212" s="1686">
        <v>41983</v>
      </c>
      <c r="R212" s="1612">
        <v>41983</v>
      </c>
      <c r="S212" s="1595" t="s">
        <v>863</v>
      </c>
      <c r="T212" s="1608">
        <v>9996795</v>
      </c>
      <c r="U212" s="1920"/>
      <c r="V212" s="1714"/>
      <c r="W212" s="1715"/>
      <c r="X212" s="1714"/>
      <c r="Y212" s="1716"/>
      <c r="Z212" s="1686">
        <v>41990</v>
      </c>
      <c r="AA212" s="1686">
        <v>41995</v>
      </c>
      <c r="AB212" s="1559" t="s">
        <v>676</v>
      </c>
      <c r="AC212" s="1614"/>
      <c r="AD212" s="1614"/>
      <c r="AE212" s="1614"/>
      <c r="AF212" s="1614"/>
      <c r="AG212" s="1608"/>
      <c r="AH212" s="1614"/>
      <c r="AI212" s="1614"/>
      <c r="AJ212" s="1608"/>
      <c r="AK212" s="1614"/>
      <c r="AL212" s="1614"/>
      <c r="AM212" s="1614"/>
      <c r="AN212" s="1614"/>
      <c r="AO212" s="1614"/>
      <c r="AP212" s="1614"/>
      <c r="AQ212" s="1614"/>
      <c r="AR212" s="1614"/>
      <c r="AS212" s="1614"/>
      <c r="AT212" s="1614"/>
      <c r="AU212" s="1614"/>
      <c r="AV212" s="1608">
        <v>9996795</v>
      </c>
      <c r="AW212" s="1612">
        <v>41997</v>
      </c>
      <c r="AX212" s="1613" t="s">
        <v>1092</v>
      </c>
      <c r="AY212" s="1608"/>
      <c r="AZ212" s="1614"/>
    </row>
    <row r="213" spans="1:52" s="21" customFormat="1" ht="4.5" customHeight="1" x14ac:dyDescent="0.25">
      <c r="A213" s="2056"/>
      <c r="B213" s="2056"/>
      <c r="C213" s="2056"/>
      <c r="D213" s="2056"/>
      <c r="E213" s="2056"/>
      <c r="F213" s="2056"/>
      <c r="G213" s="2056"/>
      <c r="H213" s="2431"/>
      <c r="I213" s="2431"/>
      <c r="J213" s="2057"/>
      <c r="K213" s="2432"/>
      <c r="L213" s="2431"/>
      <c r="M213" s="2431"/>
      <c r="N213" s="2433"/>
      <c r="O213" s="2056"/>
      <c r="P213" s="2057"/>
      <c r="Q213" s="2056"/>
      <c r="R213" s="2431"/>
      <c r="S213" s="2431"/>
      <c r="T213" s="2057"/>
      <c r="U213" s="2434"/>
      <c r="V213" s="2434"/>
      <c r="W213" s="2435"/>
      <c r="X213" s="2434"/>
      <c r="Y213" s="2436"/>
      <c r="Z213" s="2056"/>
      <c r="AA213" s="2056"/>
      <c r="AB213" s="2056"/>
      <c r="AC213" s="2056"/>
      <c r="AD213" s="2056"/>
      <c r="AE213" s="2056"/>
      <c r="AF213" s="2056"/>
      <c r="AG213" s="2057"/>
      <c r="AH213" s="2056"/>
      <c r="AI213" s="2056"/>
      <c r="AJ213" s="2057"/>
      <c r="AK213" s="2056"/>
      <c r="AL213" s="2056"/>
      <c r="AM213" s="2056"/>
      <c r="AN213" s="2056"/>
      <c r="AO213" s="2056"/>
      <c r="AP213" s="2056"/>
      <c r="AQ213" s="2056"/>
      <c r="AR213" s="2056"/>
      <c r="AS213" s="2056"/>
      <c r="AT213" s="2056"/>
      <c r="AU213" s="2056"/>
      <c r="AV213" s="2057"/>
      <c r="AW213" s="2056"/>
      <c r="AX213" s="2056"/>
      <c r="AY213" s="2057"/>
      <c r="AZ213" s="2056"/>
    </row>
    <row r="214" spans="1:52" s="21" customFormat="1" ht="78.75" x14ac:dyDescent="0.25">
      <c r="A214" s="1559" t="s">
        <v>1806</v>
      </c>
      <c r="B214" s="1614" t="s">
        <v>712</v>
      </c>
      <c r="C214" s="1559" t="s">
        <v>864</v>
      </c>
      <c r="D214" s="1595" t="s">
        <v>865</v>
      </c>
      <c r="E214" s="1596" t="s">
        <v>276</v>
      </c>
      <c r="F214" s="1562" t="s">
        <v>205</v>
      </c>
      <c r="G214" s="1898" t="s">
        <v>681</v>
      </c>
      <c r="H214" s="1613" t="s">
        <v>866</v>
      </c>
      <c r="I214" s="1612">
        <v>41954</v>
      </c>
      <c r="J214" s="1608">
        <v>17000000</v>
      </c>
      <c r="K214" s="1712">
        <v>41982</v>
      </c>
      <c r="L214" s="1613" t="s">
        <v>867</v>
      </c>
      <c r="M214" s="1898" t="s">
        <v>681</v>
      </c>
      <c r="N214" s="2162" t="s">
        <v>367</v>
      </c>
      <c r="O214" s="1686">
        <v>41982</v>
      </c>
      <c r="P214" s="1608">
        <v>16992294.800000001</v>
      </c>
      <c r="Q214" s="1686">
        <v>41984</v>
      </c>
      <c r="R214" s="1612">
        <v>41984</v>
      </c>
      <c r="S214" s="1595" t="s">
        <v>863</v>
      </c>
      <c r="T214" s="1608">
        <v>16992294.800000001</v>
      </c>
      <c r="U214" s="2064" t="s">
        <v>1439</v>
      </c>
      <c r="V214" s="2064" t="s">
        <v>1440</v>
      </c>
      <c r="W214" s="2065" t="s">
        <v>1441</v>
      </c>
      <c r="X214" s="2437">
        <v>42062</v>
      </c>
      <c r="Y214" s="1922">
        <v>1698663.2</v>
      </c>
      <c r="Z214" s="1686">
        <v>41999</v>
      </c>
      <c r="AA214" s="1686">
        <v>42116</v>
      </c>
      <c r="AB214" s="1559" t="s">
        <v>676</v>
      </c>
      <c r="AC214" s="1614"/>
      <c r="AD214" s="1614"/>
      <c r="AE214" s="1614"/>
      <c r="AF214" s="1614"/>
      <c r="AG214" s="1608">
        <v>15293631.6</v>
      </c>
      <c r="AH214" s="1612">
        <v>41999</v>
      </c>
      <c r="AI214" s="1613" t="s">
        <v>1072</v>
      </c>
      <c r="AJ214" s="1608"/>
      <c r="AK214" s="1614"/>
      <c r="AL214" s="1614"/>
      <c r="AM214" s="1614"/>
      <c r="AN214" s="1614"/>
      <c r="AO214" s="1614"/>
      <c r="AP214" s="1614"/>
      <c r="AQ214" s="1614"/>
      <c r="AR214" s="1614"/>
      <c r="AS214" s="1614"/>
      <c r="AT214" s="1614"/>
      <c r="AU214" s="1614"/>
      <c r="AV214" s="1608">
        <v>1698663.2</v>
      </c>
      <c r="AW214" s="1686">
        <v>42135</v>
      </c>
      <c r="AX214" s="1613" t="s">
        <v>1587</v>
      </c>
      <c r="AY214" s="1608"/>
      <c r="AZ214" s="1614"/>
    </row>
    <row r="215" spans="1:52" s="21" customFormat="1" ht="3.75" customHeight="1" x14ac:dyDescent="0.25">
      <c r="A215" s="2416"/>
      <c r="B215" s="2416"/>
      <c r="C215" s="2416"/>
      <c r="D215" s="2416"/>
      <c r="E215" s="2416"/>
      <c r="F215" s="2416"/>
      <c r="G215" s="2416"/>
      <c r="H215" s="2241"/>
      <c r="I215" s="2241"/>
      <c r="J215" s="2312"/>
      <c r="K215" s="2248"/>
      <c r="L215" s="2241"/>
      <c r="M215" s="2241"/>
      <c r="N215" s="2247"/>
      <c r="O215" s="2416"/>
      <c r="P215" s="2312"/>
      <c r="Q215" s="2416"/>
      <c r="R215" s="2241"/>
      <c r="S215" s="2241"/>
      <c r="T215" s="2312"/>
      <c r="U215" s="2418"/>
      <c r="V215" s="2418"/>
      <c r="W215" s="2250"/>
      <c r="X215" s="2418"/>
      <c r="Y215" s="2419"/>
      <c r="Z215" s="2416"/>
      <c r="AA215" s="2416"/>
      <c r="AB215" s="2416"/>
      <c r="AC215" s="2416"/>
      <c r="AD215" s="2416"/>
      <c r="AE215" s="2416"/>
      <c r="AF215" s="2416"/>
      <c r="AG215" s="2312"/>
      <c r="AH215" s="2416"/>
      <c r="AI215" s="2416"/>
      <c r="AJ215" s="2312"/>
      <c r="AK215" s="2416"/>
      <c r="AL215" s="2416"/>
      <c r="AM215" s="2416"/>
      <c r="AN215" s="2416"/>
      <c r="AO215" s="2416"/>
      <c r="AP215" s="2416"/>
      <c r="AQ215" s="2416"/>
      <c r="AR215" s="2416"/>
      <c r="AS215" s="2416"/>
      <c r="AT215" s="2416"/>
      <c r="AU215" s="2416"/>
      <c r="AV215" s="2312"/>
      <c r="AW215" s="2416"/>
      <c r="AX215" s="2416"/>
      <c r="AY215" s="2312"/>
      <c r="AZ215" s="2416"/>
    </row>
    <row r="216" spans="1:52" s="21" customFormat="1" ht="78.75" x14ac:dyDescent="0.25">
      <c r="A216" s="1559" t="s">
        <v>1807</v>
      </c>
      <c r="B216" s="1553" t="s">
        <v>947</v>
      </c>
      <c r="C216" s="1554" t="s">
        <v>948</v>
      </c>
      <c r="D216" s="1595" t="s">
        <v>949</v>
      </c>
      <c r="E216" s="1554" t="s">
        <v>950</v>
      </c>
      <c r="F216" s="1553" t="s">
        <v>242</v>
      </c>
      <c r="G216" s="1898" t="s">
        <v>681</v>
      </c>
      <c r="H216" s="1613" t="s">
        <v>951</v>
      </c>
      <c r="I216" s="1612">
        <v>41954</v>
      </c>
      <c r="J216" s="1608">
        <v>17000000</v>
      </c>
      <c r="K216" s="2438">
        <v>41982</v>
      </c>
      <c r="L216" s="1613" t="s">
        <v>952</v>
      </c>
      <c r="M216" s="1898" t="s">
        <v>681</v>
      </c>
      <c r="N216" s="2162" t="s">
        <v>367</v>
      </c>
      <c r="O216" s="1637">
        <v>41982</v>
      </c>
      <c r="P216" s="1608">
        <v>16907683</v>
      </c>
      <c r="Q216" s="1637">
        <v>41991</v>
      </c>
      <c r="R216" s="2439">
        <v>41992</v>
      </c>
      <c r="S216" s="1595" t="s">
        <v>863</v>
      </c>
      <c r="T216" s="1648">
        <v>16907683</v>
      </c>
      <c r="U216" s="2064" t="s">
        <v>1461</v>
      </c>
      <c r="V216" s="2064" t="s">
        <v>1440</v>
      </c>
      <c r="W216" s="2065" t="s">
        <v>1462</v>
      </c>
      <c r="X216" s="2360">
        <v>42121</v>
      </c>
      <c r="Y216" s="1922">
        <v>1659570</v>
      </c>
      <c r="Z216" s="1637">
        <v>42003</v>
      </c>
      <c r="AA216" s="1637">
        <v>42206</v>
      </c>
      <c r="AB216" s="1559" t="s">
        <v>676</v>
      </c>
      <c r="AC216" s="1559" t="s">
        <v>30</v>
      </c>
      <c r="AD216" s="1614"/>
      <c r="AE216" s="1614"/>
      <c r="AF216" s="1614"/>
      <c r="AG216" s="1608">
        <v>15248113</v>
      </c>
      <c r="AH216" s="1612">
        <v>42003</v>
      </c>
      <c r="AI216" s="1613" t="s">
        <v>1175</v>
      </c>
      <c r="AJ216" s="1608"/>
      <c r="AK216" s="1614"/>
      <c r="AL216" s="1614"/>
      <c r="AM216" s="1614"/>
      <c r="AN216" s="1614"/>
      <c r="AO216" s="1614"/>
      <c r="AP216" s="1614"/>
      <c r="AQ216" s="1614"/>
      <c r="AR216" s="1614"/>
      <c r="AS216" s="1614"/>
      <c r="AT216" s="1614"/>
      <c r="AU216" s="1614"/>
      <c r="AV216" s="1608"/>
      <c r="AW216" s="1614"/>
      <c r="AX216" s="1614"/>
      <c r="AY216" s="1608"/>
      <c r="AZ216" s="1614"/>
    </row>
    <row r="217" spans="1:52" s="21" customFormat="1" ht="6" customHeight="1" x14ac:dyDescent="0.25">
      <c r="A217" s="2385"/>
      <c r="B217" s="2440"/>
      <c r="C217" s="2440"/>
      <c r="D217" s="2385"/>
      <c r="E217" s="2440"/>
      <c r="F217" s="2440"/>
      <c r="G217" s="2385"/>
      <c r="H217" s="2165"/>
      <c r="I217" s="2165"/>
      <c r="J217" s="2386"/>
      <c r="K217" s="2441"/>
      <c r="L217" s="2165"/>
      <c r="M217" s="2165"/>
      <c r="N217" s="2387"/>
      <c r="O217" s="2440"/>
      <c r="P217" s="2386"/>
      <c r="Q217" s="2440"/>
      <c r="R217" s="2167"/>
      <c r="S217" s="2165"/>
      <c r="T217" s="2442"/>
      <c r="U217" s="2443"/>
      <c r="V217" s="2443"/>
      <c r="W217" s="2171"/>
      <c r="X217" s="2443"/>
      <c r="Y217" s="2444"/>
      <c r="Z217" s="2440"/>
      <c r="AA217" s="2440"/>
      <c r="AB217" s="2385"/>
      <c r="AC217" s="2385"/>
      <c r="AD217" s="2385"/>
      <c r="AE217" s="2385"/>
      <c r="AF217" s="2385"/>
      <c r="AG217" s="2386"/>
      <c r="AH217" s="2385"/>
      <c r="AI217" s="2385"/>
      <c r="AJ217" s="2386"/>
      <c r="AK217" s="2385"/>
      <c r="AL217" s="2385"/>
      <c r="AM217" s="2385"/>
      <c r="AN217" s="2385"/>
      <c r="AO217" s="2385"/>
      <c r="AP217" s="2385"/>
      <c r="AQ217" s="2385"/>
      <c r="AR217" s="2385"/>
      <c r="AS217" s="2385"/>
      <c r="AT217" s="2385"/>
      <c r="AU217" s="2385"/>
      <c r="AV217" s="2386"/>
      <c r="AW217" s="2385"/>
      <c r="AX217" s="2385"/>
      <c r="AY217" s="2386"/>
      <c r="AZ217" s="2385"/>
    </row>
    <row r="218" spans="1:52" s="21" customFormat="1" ht="56.25" customHeight="1" x14ac:dyDescent="0.25">
      <c r="A218" s="1559" t="s">
        <v>1808</v>
      </c>
      <c r="B218" s="1553" t="s">
        <v>868</v>
      </c>
      <c r="C218" s="1554" t="s">
        <v>869</v>
      </c>
      <c r="D218" s="1595" t="s">
        <v>870</v>
      </c>
      <c r="E218" s="1554" t="s">
        <v>871</v>
      </c>
      <c r="F218" s="1553" t="s">
        <v>872</v>
      </c>
      <c r="G218" s="1898" t="s">
        <v>681</v>
      </c>
      <c r="H218" s="1613" t="s">
        <v>873</v>
      </c>
      <c r="I218" s="1612">
        <v>41954</v>
      </c>
      <c r="J218" s="1608">
        <v>17000000</v>
      </c>
      <c r="K218" s="2438">
        <v>41982</v>
      </c>
      <c r="L218" s="1613" t="s">
        <v>874</v>
      </c>
      <c r="M218" s="1613" t="s">
        <v>681</v>
      </c>
      <c r="N218" s="2162" t="s">
        <v>367</v>
      </c>
      <c r="O218" s="1637">
        <v>41982</v>
      </c>
      <c r="P218" s="1608">
        <v>16999286</v>
      </c>
      <c r="Q218" s="1637">
        <v>41988</v>
      </c>
      <c r="R218" s="2439">
        <v>41988</v>
      </c>
      <c r="S218" s="1595" t="s">
        <v>863</v>
      </c>
      <c r="T218" s="1648"/>
      <c r="U218" s="2065" t="s">
        <v>1446</v>
      </c>
      <c r="V218" s="2065" t="s">
        <v>1440</v>
      </c>
      <c r="W218" s="2065" t="s">
        <v>1447</v>
      </c>
      <c r="X218" s="2306">
        <v>42062</v>
      </c>
      <c r="Y218" s="1821">
        <v>6111739.5</v>
      </c>
      <c r="Z218" s="1637">
        <v>42003</v>
      </c>
      <c r="AA218" s="1637">
        <v>42087</v>
      </c>
      <c r="AB218" s="1559" t="s">
        <v>676</v>
      </c>
      <c r="AC218" s="1614"/>
      <c r="AD218" s="1614"/>
      <c r="AE218" s="1614"/>
      <c r="AF218" s="1614"/>
      <c r="AG218" s="1608">
        <v>10887547</v>
      </c>
      <c r="AH218" s="1612">
        <v>42003</v>
      </c>
      <c r="AI218" s="1613" t="s">
        <v>1404</v>
      </c>
      <c r="AJ218" s="1608"/>
      <c r="AK218" s="1614"/>
      <c r="AL218" s="1614"/>
      <c r="AM218" s="1614"/>
      <c r="AN218" s="1614"/>
      <c r="AO218" s="1614"/>
      <c r="AP218" s="1614"/>
      <c r="AQ218" s="1614"/>
      <c r="AR218" s="1614"/>
      <c r="AS218" s="1614"/>
      <c r="AT218" s="1614"/>
      <c r="AU218" s="1614"/>
      <c r="AV218" s="1608">
        <v>6111739.5</v>
      </c>
      <c r="AW218" s="1686">
        <v>42124</v>
      </c>
      <c r="AX218" s="1898" t="s">
        <v>1601</v>
      </c>
      <c r="AY218" s="1608"/>
      <c r="AZ218" s="1614"/>
    </row>
    <row r="219" spans="1:52" s="21" customFormat="1" ht="5.25" customHeight="1" x14ac:dyDescent="0.25">
      <c r="A219" s="2445"/>
      <c r="B219" s="2445"/>
      <c r="C219" s="2445"/>
      <c r="D219" s="2097"/>
      <c r="E219" s="2445"/>
      <c r="F219" s="2445"/>
      <c r="G219" s="2097"/>
      <c r="H219" s="2098"/>
      <c r="I219" s="2098"/>
      <c r="J219" s="2099"/>
      <c r="K219" s="2446"/>
      <c r="L219" s="2098"/>
      <c r="M219" s="2098"/>
      <c r="N219" s="2260"/>
      <c r="O219" s="2445"/>
      <c r="P219" s="2099"/>
      <c r="Q219" s="2445"/>
      <c r="R219" s="2447"/>
      <c r="S219" s="2447"/>
      <c r="T219" s="2448"/>
      <c r="U219" s="2383"/>
      <c r="V219" s="2383"/>
      <c r="W219" s="2103"/>
      <c r="X219" s="2383"/>
      <c r="Y219" s="2384"/>
      <c r="Z219" s="2445"/>
      <c r="AA219" s="2445"/>
      <c r="AB219" s="2097"/>
      <c r="AC219" s="2097"/>
      <c r="AD219" s="2097"/>
      <c r="AE219" s="2097"/>
      <c r="AF219" s="2097"/>
      <c r="AG219" s="2099"/>
      <c r="AH219" s="2097"/>
      <c r="AI219" s="2097"/>
      <c r="AJ219" s="2099"/>
      <c r="AK219" s="2097"/>
      <c r="AL219" s="2097"/>
      <c r="AM219" s="2097"/>
      <c r="AN219" s="2097"/>
      <c r="AO219" s="2097"/>
      <c r="AP219" s="2097"/>
      <c r="AQ219" s="2097"/>
      <c r="AR219" s="2097"/>
      <c r="AS219" s="2097"/>
      <c r="AT219" s="2097"/>
      <c r="AU219" s="2097"/>
      <c r="AV219" s="2099"/>
      <c r="AW219" s="2097"/>
      <c r="AX219" s="2097"/>
      <c r="AY219" s="2099"/>
      <c r="AZ219" s="2097"/>
    </row>
    <row r="220" spans="1:52" s="21" customFormat="1" ht="78.75" x14ac:dyDescent="0.25">
      <c r="A220" s="1559" t="s">
        <v>1809</v>
      </c>
      <c r="B220" s="1553" t="s">
        <v>875</v>
      </c>
      <c r="C220" s="1554" t="s">
        <v>876</v>
      </c>
      <c r="D220" s="1595" t="s">
        <v>877</v>
      </c>
      <c r="E220" s="1596" t="s">
        <v>276</v>
      </c>
      <c r="F220" s="1562" t="s">
        <v>205</v>
      </c>
      <c r="G220" s="1898" t="s">
        <v>878</v>
      </c>
      <c r="H220" s="1613" t="s">
        <v>879</v>
      </c>
      <c r="I220" s="1612">
        <v>41954</v>
      </c>
      <c r="J220" s="1608">
        <v>17194663</v>
      </c>
      <c r="K220" s="2438">
        <v>41982</v>
      </c>
      <c r="L220" s="1613" t="s">
        <v>880</v>
      </c>
      <c r="M220" s="1898" t="s">
        <v>878</v>
      </c>
      <c r="N220" s="2162" t="s">
        <v>367</v>
      </c>
      <c r="O220" s="1637">
        <v>41982</v>
      </c>
      <c r="P220" s="1608">
        <v>17194653</v>
      </c>
      <c r="Q220" s="1637">
        <v>41984</v>
      </c>
      <c r="R220" s="2439">
        <v>41984</v>
      </c>
      <c r="S220" s="1595" t="s">
        <v>863</v>
      </c>
      <c r="T220" s="1648">
        <v>17194653</v>
      </c>
      <c r="U220" s="2064" t="s">
        <v>491</v>
      </c>
      <c r="V220" s="2064" t="s">
        <v>1531</v>
      </c>
      <c r="W220" s="2065" t="s">
        <v>1532</v>
      </c>
      <c r="X220" s="2360">
        <v>42101</v>
      </c>
      <c r="Y220" s="1922">
        <v>1829659.2</v>
      </c>
      <c r="Z220" s="1637">
        <v>42003</v>
      </c>
      <c r="AA220" s="1637">
        <v>42137</v>
      </c>
      <c r="AB220" s="1559" t="s">
        <v>676</v>
      </c>
      <c r="AC220" s="1614"/>
      <c r="AD220" s="1899"/>
      <c r="AE220" s="1614"/>
      <c r="AF220" s="1614"/>
      <c r="AG220" s="1608">
        <v>15364993.800000001</v>
      </c>
      <c r="AH220" s="1612">
        <v>42003</v>
      </c>
      <c r="AI220" s="1613" t="s">
        <v>1073</v>
      </c>
      <c r="AJ220" s="1608"/>
      <c r="AK220" s="1614"/>
      <c r="AL220" s="1614"/>
      <c r="AM220" s="1614"/>
      <c r="AN220" s="1614"/>
      <c r="AO220" s="1614"/>
      <c r="AP220" s="1614"/>
      <c r="AQ220" s="1614"/>
      <c r="AR220" s="1614"/>
      <c r="AS220" s="1614"/>
      <c r="AT220" s="1614"/>
      <c r="AU220" s="1614"/>
      <c r="AV220" s="1608">
        <v>1829659.2</v>
      </c>
      <c r="AW220" s="1614"/>
      <c r="AX220" s="1614"/>
      <c r="AY220" s="1608"/>
      <c r="AZ220" s="1614"/>
    </row>
    <row r="221" spans="1:52" s="21" customFormat="1" ht="6.75" customHeight="1" x14ac:dyDescent="0.25">
      <c r="A221" s="2449"/>
      <c r="B221" s="2449"/>
      <c r="C221" s="2449"/>
      <c r="D221" s="2382"/>
      <c r="E221" s="2449"/>
      <c r="F221" s="2449"/>
      <c r="G221" s="2382"/>
      <c r="H221" s="1948"/>
      <c r="I221" s="1948"/>
      <c r="J221" s="1954"/>
      <c r="K221" s="2450"/>
      <c r="L221" s="1948"/>
      <c r="M221" s="1948"/>
      <c r="N221" s="2190"/>
      <c r="O221" s="2449"/>
      <c r="P221" s="1954"/>
      <c r="Q221" s="2449"/>
      <c r="R221" s="2451"/>
      <c r="S221" s="2451"/>
      <c r="T221" s="2452"/>
      <c r="U221" s="2403"/>
      <c r="V221" s="2403"/>
      <c r="W221" s="1951"/>
      <c r="X221" s="2403"/>
      <c r="Y221" s="2404"/>
      <c r="Z221" s="2449"/>
      <c r="AA221" s="2449"/>
      <c r="AB221" s="2382"/>
      <c r="AC221" s="2382"/>
      <c r="AD221" s="2382"/>
      <c r="AE221" s="2382"/>
      <c r="AF221" s="2382"/>
      <c r="AG221" s="1954"/>
      <c r="AH221" s="2382"/>
      <c r="AI221" s="2382"/>
      <c r="AJ221" s="1954"/>
      <c r="AK221" s="2382"/>
      <c r="AL221" s="2382"/>
      <c r="AM221" s="2382"/>
      <c r="AN221" s="2382"/>
      <c r="AO221" s="2382"/>
      <c r="AP221" s="2382"/>
      <c r="AQ221" s="2382"/>
      <c r="AR221" s="2382"/>
      <c r="AS221" s="2382"/>
      <c r="AT221" s="2382"/>
      <c r="AU221" s="2382"/>
      <c r="AV221" s="1954"/>
      <c r="AW221" s="2382"/>
      <c r="AX221" s="2382"/>
      <c r="AY221" s="1954"/>
      <c r="AZ221" s="2382"/>
    </row>
    <row r="222" spans="1:52" s="21" customFormat="1" ht="33" customHeight="1" x14ac:dyDescent="0.25">
      <c r="A222" s="1554" t="s">
        <v>1810</v>
      </c>
      <c r="B222" s="1553" t="s">
        <v>846</v>
      </c>
      <c r="C222" s="1554" t="s">
        <v>847</v>
      </c>
      <c r="D222" s="1554" t="s">
        <v>848</v>
      </c>
      <c r="E222" s="1554" t="s">
        <v>673</v>
      </c>
      <c r="F222" s="1553" t="s">
        <v>102</v>
      </c>
      <c r="G222" s="2453">
        <v>41997</v>
      </c>
      <c r="H222" s="1613" t="s">
        <v>850</v>
      </c>
      <c r="I222" s="1612">
        <v>41851</v>
      </c>
      <c r="J222" s="1608">
        <v>6000000</v>
      </c>
      <c r="K222" s="1637">
        <v>41982</v>
      </c>
      <c r="L222" s="1613" t="s">
        <v>851</v>
      </c>
      <c r="M222" s="1898" t="s">
        <v>849</v>
      </c>
      <c r="N222" s="2162" t="s">
        <v>621</v>
      </c>
      <c r="O222" s="1637">
        <v>41982</v>
      </c>
      <c r="P222" s="1608">
        <v>6000000</v>
      </c>
      <c r="Q222" s="1637">
        <v>41984</v>
      </c>
      <c r="R222" s="1637">
        <v>41984</v>
      </c>
      <c r="S222" s="1554" t="s">
        <v>224</v>
      </c>
      <c r="T222" s="1648">
        <v>9997952.9000000004</v>
      </c>
      <c r="U222" s="1714"/>
      <c r="V222" s="1714"/>
      <c r="W222" s="1715"/>
      <c r="X222" s="1714"/>
      <c r="Y222" s="1716"/>
      <c r="Z222" s="1637">
        <v>41990</v>
      </c>
      <c r="AA222" s="1637">
        <v>41995</v>
      </c>
      <c r="AB222" s="1559" t="s">
        <v>854</v>
      </c>
      <c r="AC222" s="1614"/>
      <c r="AD222" s="1614"/>
      <c r="AE222" s="1614"/>
      <c r="AF222" s="1614"/>
      <c r="AG222" s="1608"/>
      <c r="AH222" s="1614"/>
      <c r="AI222" s="1614"/>
      <c r="AJ222" s="1608"/>
      <c r="AK222" s="1614"/>
      <c r="AL222" s="1614"/>
      <c r="AM222" s="1614"/>
      <c r="AN222" s="1614"/>
      <c r="AO222" s="1614"/>
      <c r="AP222" s="1614"/>
      <c r="AQ222" s="1614"/>
      <c r="AR222" s="1614"/>
      <c r="AS222" s="1614"/>
      <c r="AT222" s="1614"/>
      <c r="AU222" s="1614"/>
      <c r="AV222" s="1570">
        <v>6000000</v>
      </c>
      <c r="AW222" s="1637">
        <v>41997</v>
      </c>
      <c r="AX222" s="1613" t="s">
        <v>1094</v>
      </c>
      <c r="AY222" s="1608"/>
      <c r="AZ222" s="1614"/>
    </row>
    <row r="223" spans="1:52" s="21" customFormat="1" ht="45" customHeight="1" x14ac:dyDescent="0.25">
      <c r="A223" s="1565"/>
      <c r="B223" s="1564"/>
      <c r="C223" s="1565"/>
      <c r="D223" s="1565"/>
      <c r="E223" s="1565"/>
      <c r="F223" s="1564"/>
      <c r="G223" s="1898" t="s">
        <v>849</v>
      </c>
      <c r="H223" s="1613" t="s">
        <v>852</v>
      </c>
      <c r="I223" s="1612">
        <v>41954</v>
      </c>
      <c r="J223" s="1608">
        <v>4000000</v>
      </c>
      <c r="K223" s="1651"/>
      <c r="L223" s="1613" t="s">
        <v>853</v>
      </c>
      <c r="M223" s="1898" t="s">
        <v>849</v>
      </c>
      <c r="N223" s="2162" t="s">
        <v>367</v>
      </c>
      <c r="O223" s="1651"/>
      <c r="P223" s="1608">
        <v>3997952.9</v>
      </c>
      <c r="Q223" s="1564"/>
      <c r="R223" s="1564"/>
      <c r="S223" s="1565"/>
      <c r="T223" s="1661"/>
      <c r="U223" s="1714"/>
      <c r="V223" s="1714"/>
      <c r="W223" s="1715"/>
      <c r="X223" s="1714"/>
      <c r="Y223" s="1716"/>
      <c r="Z223" s="1564"/>
      <c r="AA223" s="1564"/>
      <c r="AB223" s="1559" t="s">
        <v>855</v>
      </c>
      <c r="AC223" s="1614"/>
      <c r="AD223" s="1614"/>
      <c r="AE223" s="1614"/>
      <c r="AF223" s="1614"/>
      <c r="AG223" s="1608"/>
      <c r="AH223" s="1614"/>
      <c r="AI223" s="1614"/>
      <c r="AJ223" s="1608"/>
      <c r="AK223" s="1614"/>
      <c r="AL223" s="1614"/>
      <c r="AM223" s="1614"/>
      <c r="AN223" s="1614"/>
      <c r="AO223" s="1614"/>
      <c r="AP223" s="1614"/>
      <c r="AQ223" s="1614"/>
      <c r="AR223" s="1614"/>
      <c r="AS223" s="1614"/>
      <c r="AT223" s="1614"/>
      <c r="AU223" s="1614"/>
      <c r="AV223" s="1570">
        <v>3997952.9</v>
      </c>
      <c r="AW223" s="1651"/>
      <c r="AX223" s="1613" t="s">
        <v>1093</v>
      </c>
      <c r="AY223" s="1608"/>
      <c r="AZ223" s="1614"/>
    </row>
    <row r="224" spans="1:52" s="21" customFormat="1" ht="6.75" customHeight="1" x14ac:dyDescent="0.25">
      <c r="A224" s="2272"/>
      <c r="B224" s="2272"/>
      <c r="C224" s="2272"/>
      <c r="D224" s="1761"/>
      <c r="E224" s="2454"/>
      <c r="F224" s="2272"/>
      <c r="G224" s="1761"/>
      <c r="H224" s="2072"/>
      <c r="I224" s="2072"/>
      <c r="J224" s="2077"/>
      <c r="K224" s="2455"/>
      <c r="L224" s="2072"/>
      <c r="M224" s="2072"/>
      <c r="N224" s="2197"/>
      <c r="O224" s="2272"/>
      <c r="P224" s="2077"/>
      <c r="Q224" s="2272"/>
      <c r="R224" s="2456"/>
      <c r="S224" s="2456"/>
      <c r="T224" s="2457"/>
      <c r="U224" s="2397"/>
      <c r="V224" s="2397"/>
      <c r="W224" s="2075"/>
      <c r="X224" s="2397"/>
      <c r="Y224" s="2398"/>
      <c r="Z224" s="2272"/>
      <c r="AA224" s="2272"/>
      <c r="AB224" s="1761"/>
      <c r="AC224" s="1761"/>
      <c r="AD224" s="1761"/>
      <c r="AE224" s="1761"/>
      <c r="AF224" s="1761"/>
      <c r="AG224" s="2077"/>
      <c r="AH224" s="1761"/>
      <c r="AI224" s="1761"/>
      <c r="AJ224" s="2077"/>
      <c r="AK224" s="1761"/>
      <c r="AL224" s="1761"/>
      <c r="AM224" s="1761"/>
      <c r="AN224" s="1761"/>
      <c r="AO224" s="1761"/>
      <c r="AP224" s="1761"/>
      <c r="AQ224" s="1761"/>
      <c r="AR224" s="1761"/>
      <c r="AS224" s="1761"/>
      <c r="AT224" s="1761"/>
      <c r="AU224" s="1761"/>
      <c r="AV224" s="2077"/>
      <c r="AW224" s="1761"/>
      <c r="AX224" s="1761"/>
      <c r="AY224" s="2077"/>
      <c r="AZ224" s="1761"/>
    </row>
    <row r="225" spans="1:52" s="21" customFormat="1" ht="78.75" x14ac:dyDescent="0.25">
      <c r="A225" s="1559" t="s">
        <v>1811</v>
      </c>
      <c r="B225" s="1553" t="s">
        <v>881</v>
      </c>
      <c r="C225" s="1554" t="s">
        <v>882</v>
      </c>
      <c r="D225" s="1595" t="s">
        <v>883</v>
      </c>
      <c r="E225" s="1596" t="s">
        <v>276</v>
      </c>
      <c r="F225" s="1562" t="s">
        <v>205</v>
      </c>
      <c r="G225" s="1898" t="s">
        <v>774</v>
      </c>
      <c r="H225" s="1613" t="s">
        <v>884</v>
      </c>
      <c r="I225" s="1612">
        <v>41955</v>
      </c>
      <c r="J225" s="1608">
        <v>17200000</v>
      </c>
      <c r="K225" s="2438">
        <v>41982</v>
      </c>
      <c r="L225" s="1613" t="s">
        <v>885</v>
      </c>
      <c r="M225" s="1898" t="s">
        <v>774</v>
      </c>
      <c r="N225" s="2162" t="s">
        <v>52</v>
      </c>
      <c r="O225" s="1637">
        <v>41982</v>
      </c>
      <c r="P225" s="1608">
        <v>17184902.800000001</v>
      </c>
      <c r="Q225" s="1637">
        <v>41984</v>
      </c>
      <c r="R225" s="2439">
        <v>41984</v>
      </c>
      <c r="S225" s="1595" t="s">
        <v>863</v>
      </c>
      <c r="T225" s="1648">
        <v>17184902.800000001</v>
      </c>
      <c r="U225" s="2064" t="s">
        <v>1488</v>
      </c>
      <c r="V225" s="2064" t="s">
        <v>1449</v>
      </c>
      <c r="W225" s="2065" t="s">
        <v>1489</v>
      </c>
      <c r="X225" s="2360">
        <v>38435</v>
      </c>
      <c r="Y225" s="1922">
        <v>1778822.8</v>
      </c>
      <c r="Z225" s="1637">
        <v>42003</v>
      </c>
      <c r="AA225" s="1637">
        <v>42116</v>
      </c>
      <c r="AB225" s="1559" t="s">
        <v>886</v>
      </c>
      <c r="AC225" s="1614"/>
      <c r="AD225" s="1614"/>
      <c r="AE225" s="1614"/>
      <c r="AF225" s="1614"/>
      <c r="AG225" s="1608">
        <v>15406080</v>
      </c>
      <c r="AH225" s="1612">
        <v>41999</v>
      </c>
      <c r="AI225" s="1613" t="s">
        <v>1074</v>
      </c>
      <c r="AJ225" s="1608"/>
      <c r="AK225" s="1614"/>
      <c r="AL225" s="1614"/>
      <c r="AM225" s="1614"/>
      <c r="AN225" s="1614"/>
      <c r="AO225" s="1614"/>
      <c r="AP225" s="1614"/>
      <c r="AQ225" s="1614"/>
      <c r="AR225" s="1614"/>
      <c r="AS225" s="1614"/>
      <c r="AT225" s="1614"/>
      <c r="AU225" s="1614"/>
      <c r="AV225" s="1608">
        <v>1778822.5</v>
      </c>
      <c r="AW225" s="1686">
        <v>42132</v>
      </c>
      <c r="AX225" s="1613" t="s">
        <v>572</v>
      </c>
      <c r="AY225" s="1608"/>
      <c r="AZ225" s="1614"/>
    </row>
    <row r="226" spans="1:52" s="21" customFormat="1" ht="4.5" customHeight="1" x14ac:dyDescent="0.25">
      <c r="A226" s="2458"/>
      <c r="B226" s="2458"/>
      <c r="C226" s="2458"/>
      <c r="D226" s="1701"/>
      <c r="E226" s="2458"/>
      <c r="F226" s="2458"/>
      <c r="G226" s="1701"/>
      <c r="H226" s="1690"/>
      <c r="I226" s="1690"/>
      <c r="J226" s="1703"/>
      <c r="K226" s="2459"/>
      <c r="L226" s="1690"/>
      <c r="M226" s="1690"/>
      <c r="N226" s="2394"/>
      <c r="O226" s="2458"/>
      <c r="P226" s="1703"/>
      <c r="Q226" s="2458"/>
      <c r="R226" s="2138"/>
      <c r="S226" s="2138"/>
      <c r="T226" s="2460"/>
      <c r="U226" s="2461"/>
      <c r="V226" s="2461"/>
      <c r="W226" s="2141"/>
      <c r="X226" s="2461"/>
      <c r="Y226" s="2462"/>
      <c r="Z226" s="2458"/>
      <c r="AA226" s="2458"/>
      <c r="AB226" s="1701"/>
      <c r="AC226" s="1701"/>
      <c r="AD226" s="1701"/>
      <c r="AE226" s="1701"/>
      <c r="AF226" s="1701"/>
      <c r="AG226" s="1703"/>
      <c r="AH226" s="1701"/>
      <c r="AI226" s="1701"/>
      <c r="AJ226" s="1703"/>
      <c r="AK226" s="1701"/>
      <c r="AL226" s="1701"/>
      <c r="AM226" s="1701"/>
      <c r="AN226" s="1701"/>
      <c r="AO226" s="1701"/>
      <c r="AP226" s="1701"/>
      <c r="AQ226" s="1701"/>
      <c r="AR226" s="1701"/>
      <c r="AS226" s="1701"/>
      <c r="AT226" s="1701"/>
      <c r="AU226" s="1701"/>
      <c r="AV226" s="1703"/>
      <c r="AW226" s="1701"/>
      <c r="AX226" s="1701"/>
      <c r="AY226" s="1703"/>
      <c r="AZ226" s="1701"/>
    </row>
    <row r="227" spans="1:52" s="21" customFormat="1" ht="101.25" x14ac:dyDescent="0.25">
      <c r="A227" s="1559" t="s">
        <v>1812</v>
      </c>
      <c r="B227" s="1553" t="s">
        <v>887</v>
      </c>
      <c r="C227" s="1554" t="s">
        <v>888</v>
      </c>
      <c r="D227" s="1595" t="s">
        <v>889</v>
      </c>
      <c r="E227" s="1554" t="s">
        <v>871</v>
      </c>
      <c r="F227" s="1553" t="s">
        <v>872</v>
      </c>
      <c r="G227" s="1898" t="s">
        <v>681</v>
      </c>
      <c r="H227" s="1613" t="s">
        <v>890</v>
      </c>
      <c r="I227" s="1612">
        <v>41954</v>
      </c>
      <c r="J227" s="1608">
        <v>15000000</v>
      </c>
      <c r="K227" s="2438">
        <v>41982</v>
      </c>
      <c r="L227" s="1613" t="s">
        <v>891</v>
      </c>
      <c r="M227" s="1613" t="s">
        <v>681</v>
      </c>
      <c r="N227" s="2162" t="s">
        <v>367</v>
      </c>
      <c r="O227" s="1637">
        <v>41982</v>
      </c>
      <c r="P227" s="1608">
        <v>14994891.6</v>
      </c>
      <c r="Q227" s="1637">
        <v>41988</v>
      </c>
      <c r="R227" s="2439">
        <v>41988</v>
      </c>
      <c r="S227" s="1595" t="s">
        <v>863</v>
      </c>
      <c r="T227" s="1648">
        <v>14994891.6</v>
      </c>
      <c r="U227" s="2064" t="s">
        <v>1476</v>
      </c>
      <c r="V227" s="2064" t="s">
        <v>1440</v>
      </c>
      <c r="W227" s="2065" t="s">
        <v>1109</v>
      </c>
      <c r="X227" s="2360">
        <v>42093</v>
      </c>
      <c r="Y227" s="1922">
        <v>1593446.6</v>
      </c>
      <c r="Z227" s="1637">
        <v>42003</v>
      </c>
      <c r="AA227" s="1637">
        <v>42093</v>
      </c>
      <c r="AB227" s="1559" t="s">
        <v>855</v>
      </c>
      <c r="AC227" s="1614"/>
      <c r="AD227" s="1614"/>
      <c r="AE227" s="1614"/>
      <c r="AF227" s="1614"/>
      <c r="AG227" s="1608">
        <v>13401445</v>
      </c>
      <c r="AH227" s="1612">
        <v>41999</v>
      </c>
      <c r="AI227" s="1613" t="s">
        <v>1251</v>
      </c>
      <c r="AJ227" s="1608"/>
      <c r="AK227" s="1614"/>
      <c r="AL227" s="1614"/>
      <c r="AM227" s="1614"/>
      <c r="AN227" s="1614"/>
      <c r="AO227" s="1614"/>
      <c r="AP227" s="1614"/>
      <c r="AQ227" s="1614"/>
      <c r="AR227" s="1614"/>
      <c r="AS227" s="1614"/>
      <c r="AT227" s="1614"/>
      <c r="AU227" s="1614"/>
      <c r="AV227" s="1608">
        <v>1593446.6</v>
      </c>
      <c r="AW227" s="1686">
        <v>42107</v>
      </c>
      <c r="AX227" s="1898" t="s">
        <v>1617</v>
      </c>
      <c r="AY227" s="1608"/>
      <c r="AZ227" s="1614"/>
    </row>
    <row r="228" spans="1:52" s="21" customFormat="1" ht="5.25" customHeight="1" x14ac:dyDescent="0.25">
      <c r="A228" s="2463"/>
      <c r="B228" s="2463"/>
      <c r="C228" s="2463"/>
      <c r="D228" s="1836"/>
      <c r="E228" s="2463"/>
      <c r="F228" s="2463"/>
      <c r="G228" s="1836"/>
      <c r="H228" s="1827"/>
      <c r="I228" s="1827"/>
      <c r="J228" s="1837"/>
      <c r="K228" s="2464"/>
      <c r="L228" s="1827"/>
      <c r="M228" s="1827"/>
      <c r="N228" s="2217"/>
      <c r="O228" s="2463"/>
      <c r="P228" s="1837"/>
      <c r="Q228" s="2463"/>
      <c r="R228" s="2465"/>
      <c r="S228" s="2465"/>
      <c r="T228" s="2466"/>
      <c r="U228" s="2467"/>
      <c r="V228" s="2467"/>
      <c r="W228" s="2220"/>
      <c r="X228" s="2467"/>
      <c r="Y228" s="2468"/>
      <c r="Z228" s="2463"/>
      <c r="AA228" s="2463"/>
      <c r="AB228" s="1836"/>
      <c r="AC228" s="1836"/>
      <c r="AD228" s="1836"/>
      <c r="AE228" s="1836"/>
      <c r="AF228" s="1836"/>
      <c r="AG228" s="1837"/>
      <c r="AH228" s="1836"/>
      <c r="AI228" s="1836"/>
      <c r="AJ228" s="1837"/>
      <c r="AK228" s="1836"/>
      <c r="AL228" s="1836"/>
      <c r="AM228" s="1836"/>
      <c r="AN228" s="1836"/>
      <c r="AO228" s="1836"/>
      <c r="AP228" s="1836"/>
      <c r="AQ228" s="1836"/>
      <c r="AR228" s="1836"/>
      <c r="AS228" s="1836"/>
      <c r="AT228" s="1836"/>
      <c r="AU228" s="1836"/>
      <c r="AV228" s="1837"/>
      <c r="AW228" s="1836"/>
      <c r="AX228" s="1836"/>
      <c r="AY228" s="1837"/>
      <c r="AZ228" s="1836"/>
    </row>
    <row r="229" spans="1:52" s="21" customFormat="1" ht="78.75" customHeight="1" x14ac:dyDescent="0.25">
      <c r="A229" s="1559" t="s">
        <v>1813</v>
      </c>
      <c r="B229" s="1553" t="s">
        <v>892</v>
      </c>
      <c r="C229" s="1554" t="s">
        <v>893</v>
      </c>
      <c r="D229" s="1554" t="s">
        <v>894</v>
      </c>
      <c r="E229" s="1554" t="s">
        <v>895</v>
      </c>
      <c r="F229" s="1553" t="s">
        <v>896</v>
      </c>
      <c r="G229" s="1898" t="s">
        <v>697</v>
      </c>
      <c r="H229" s="1613" t="s">
        <v>897</v>
      </c>
      <c r="I229" s="1612">
        <v>41955</v>
      </c>
      <c r="J229" s="1608">
        <v>17000000</v>
      </c>
      <c r="K229" s="2438">
        <v>41982</v>
      </c>
      <c r="L229" s="1613" t="s">
        <v>898</v>
      </c>
      <c r="M229" s="1898" t="s">
        <v>697</v>
      </c>
      <c r="N229" s="2162" t="s">
        <v>367</v>
      </c>
      <c r="O229" s="1637">
        <v>41982</v>
      </c>
      <c r="P229" s="1608">
        <v>16943891</v>
      </c>
      <c r="Q229" s="1637">
        <v>41988</v>
      </c>
      <c r="R229" s="1637">
        <v>41988</v>
      </c>
      <c r="S229" s="1595" t="s">
        <v>863</v>
      </c>
      <c r="T229" s="1648">
        <v>16943891</v>
      </c>
      <c r="U229" s="1920"/>
      <c r="V229" s="1920"/>
      <c r="W229" s="1945"/>
      <c r="X229" s="1920"/>
      <c r="Y229" s="1922"/>
      <c r="Z229" s="1637">
        <v>42003</v>
      </c>
      <c r="AA229" s="1637">
        <v>42114</v>
      </c>
      <c r="AB229" s="1559" t="s">
        <v>855</v>
      </c>
      <c r="AC229" s="2469" t="s">
        <v>1606</v>
      </c>
      <c r="AD229" s="1899"/>
      <c r="AE229" s="1614"/>
      <c r="AF229" s="1614"/>
      <c r="AG229" s="1608">
        <v>16943891</v>
      </c>
      <c r="AH229" s="1637">
        <v>41999</v>
      </c>
      <c r="AI229" s="1764" t="s">
        <v>1247</v>
      </c>
      <c r="AJ229" s="1608"/>
      <c r="AK229" s="1614"/>
      <c r="AL229" s="1614"/>
      <c r="AM229" s="1614"/>
      <c r="AN229" s="1614"/>
      <c r="AO229" s="1614"/>
      <c r="AP229" s="1614"/>
      <c r="AQ229" s="1614"/>
      <c r="AR229" s="1614"/>
      <c r="AS229" s="1614"/>
      <c r="AT229" s="1614"/>
      <c r="AU229" s="1614"/>
      <c r="AV229" s="1608"/>
      <c r="AW229" s="1614"/>
      <c r="AX229" s="1614"/>
      <c r="AY229" s="1608"/>
      <c r="AZ229" s="1614"/>
    </row>
    <row r="230" spans="1:52" s="21" customFormat="1" ht="79.5" customHeight="1" x14ac:dyDescent="0.25">
      <c r="A230" s="1554" t="s">
        <v>1814</v>
      </c>
      <c r="B230" s="1564"/>
      <c r="C230" s="1565"/>
      <c r="D230" s="1565"/>
      <c r="E230" s="1565"/>
      <c r="F230" s="1564"/>
      <c r="G230" s="1898" t="s">
        <v>697</v>
      </c>
      <c r="H230" s="1613" t="s">
        <v>913</v>
      </c>
      <c r="I230" s="1612">
        <v>41969</v>
      </c>
      <c r="J230" s="1608">
        <v>8000000</v>
      </c>
      <c r="K230" s="2438">
        <v>41991</v>
      </c>
      <c r="L230" s="1613" t="s">
        <v>960</v>
      </c>
      <c r="M230" s="1898" t="s">
        <v>697</v>
      </c>
      <c r="N230" s="2162" t="s">
        <v>367</v>
      </c>
      <c r="O230" s="1637">
        <v>41991</v>
      </c>
      <c r="P230" s="1608">
        <v>7997877</v>
      </c>
      <c r="Q230" s="1637">
        <v>41992</v>
      </c>
      <c r="R230" s="1651"/>
      <c r="S230" s="2470" t="s">
        <v>914</v>
      </c>
      <c r="T230" s="1648">
        <v>7997877</v>
      </c>
      <c r="U230" s="2064" t="s">
        <v>41</v>
      </c>
      <c r="V230" s="2064" t="s">
        <v>1455</v>
      </c>
      <c r="W230" s="2065" t="s">
        <v>1454</v>
      </c>
      <c r="X230" s="2360">
        <v>42062</v>
      </c>
      <c r="Y230" s="1922">
        <v>2493749.1</v>
      </c>
      <c r="Z230" s="1564"/>
      <c r="AA230" s="1564"/>
      <c r="AB230" s="1559" t="s">
        <v>855</v>
      </c>
      <c r="AC230" s="2471"/>
      <c r="AD230" s="1614"/>
      <c r="AE230" s="1614"/>
      <c r="AF230" s="1614"/>
      <c r="AG230" s="1608">
        <v>5504127.9000000004</v>
      </c>
      <c r="AH230" s="1564"/>
      <c r="AI230" s="1873"/>
      <c r="AJ230" s="1608"/>
      <c r="AK230" s="1614"/>
      <c r="AL230" s="1614"/>
      <c r="AM230" s="1614"/>
      <c r="AN230" s="1614"/>
      <c r="AO230" s="1614"/>
      <c r="AP230" s="1614"/>
      <c r="AQ230" s="1614"/>
      <c r="AR230" s="1614"/>
      <c r="AS230" s="1614"/>
      <c r="AT230" s="1614"/>
      <c r="AU230" s="1614"/>
      <c r="AV230" s="1608">
        <v>2493749.1</v>
      </c>
      <c r="AW230" s="1686">
        <v>42151</v>
      </c>
      <c r="AX230" s="1898" t="s">
        <v>1607</v>
      </c>
      <c r="AY230" s="1608"/>
      <c r="AZ230" s="1614"/>
    </row>
    <row r="231" spans="1:52" s="21" customFormat="1" ht="5.25" customHeight="1" x14ac:dyDescent="0.25">
      <c r="A231" s="2472"/>
      <c r="B231" s="2472"/>
      <c r="C231" s="2472"/>
      <c r="D231" s="2080"/>
      <c r="E231" s="2472"/>
      <c r="F231" s="2472"/>
      <c r="G231" s="2080"/>
      <c r="H231" s="2081"/>
      <c r="I231" s="2081"/>
      <c r="J231" s="2082"/>
      <c r="K231" s="2473"/>
      <c r="L231" s="2081"/>
      <c r="M231" s="2081"/>
      <c r="N231" s="2336"/>
      <c r="O231" s="2472"/>
      <c r="P231" s="2082"/>
      <c r="Q231" s="2472"/>
      <c r="R231" s="2474"/>
      <c r="S231" s="2474"/>
      <c r="T231" s="2475"/>
      <c r="U231" s="2395"/>
      <c r="V231" s="2395"/>
      <c r="W231" s="2086"/>
      <c r="X231" s="2395"/>
      <c r="Y231" s="2396"/>
      <c r="Z231" s="2472"/>
      <c r="AA231" s="2472"/>
      <c r="AB231" s="2080"/>
      <c r="AC231" s="2080"/>
      <c r="AD231" s="2080"/>
      <c r="AE231" s="2080"/>
      <c r="AF231" s="2080"/>
      <c r="AG231" s="2082"/>
      <c r="AH231" s="2080"/>
      <c r="AI231" s="2080"/>
      <c r="AJ231" s="2082"/>
      <c r="AK231" s="2080"/>
      <c r="AL231" s="2080"/>
      <c r="AM231" s="2080"/>
      <c r="AN231" s="2080"/>
      <c r="AO231" s="2080"/>
      <c r="AP231" s="2080"/>
      <c r="AQ231" s="2080"/>
      <c r="AR231" s="2080"/>
      <c r="AS231" s="2080"/>
      <c r="AT231" s="2080"/>
      <c r="AU231" s="2080"/>
      <c r="AV231" s="2082"/>
      <c r="AW231" s="2080"/>
      <c r="AX231" s="2080"/>
      <c r="AY231" s="2082"/>
      <c r="AZ231" s="2080"/>
    </row>
    <row r="232" spans="1:52" s="21" customFormat="1" ht="105" customHeight="1" x14ac:dyDescent="0.25">
      <c r="A232" s="1559" t="s">
        <v>1815</v>
      </c>
      <c r="B232" s="1553" t="s">
        <v>899</v>
      </c>
      <c r="C232" s="1554" t="s">
        <v>900</v>
      </c>
      <c r="D232" s="1595" t="s">
        <v>1579</v>
      </c>
      <c r="E232" s="1554" t="s">
        <v>895</v>
      </c>
      <c r="F232" s="1553" t="s">
        <v>896</v>
      </c>
      <c r="G232" s="1898" t="s">
        <v>84</v>
      </c>
      <c r="H232" s="1613" t="s">
        <v>902</v>
      </c>
      <c r="I232" s="1612">
        <v>41962</v>
      </c>
      <c r="J232" s="1608">
        <v>6000000</v>
      </c>
      <c r="K232" s="2438">
        <v>41982</v>
      </c>
      <c r="L232" s="1613" t="s">
        <v>903</v>
      </c>
      <c r="M232" s="1898" t="s">
        <v>84</v>
      </c>
      <c r="N232" s="2162" t="s">
        <v>904</v>
      </c>
      <c r="O232" s="1637">
        <v>41982</v>
      </c>
      <c r="P232" s="1608">
        <v>5999222</v>
      </c>
      <c r="Q232" s="1637">
        <v>41988</v>
      </c>
      <c r="R232" s="2439">
        <v>41988</v>
      </c>
      <c r="S232" s="1595" t="s">
        <v>863</v>
      </c>
      <c r="T232" s="1648">
        <v>5999222</v>
      </c>
      <c r="U232" s="2064" t="s">
        <v>1471</v>
      </c>
      <c r="V232" s="2064" t="s">
        <v>1472</v>
      </c>
      <c r="W232" s="2065" t="s">
        <v>1473</v>
      </c>
      <c r="X232" s="2360">
        <v>42062</v>
      </c>
      <c r="Y232" s="1922">
        <v>705791</v>
      </c>
      <c r="Z232" s="1637">
        <v>42003</v>
      </c>
      <c r="AA232" s="1637">
        <v>42115</v>
      </c>
      <c r="AB232" s="1559" t="s">
        <v>91</v>
      </c>
      <c r="AC232" s="1559" t="s">
        <v>181</v>
      </c>
      <c r="AD232" s="1614"/>
      <c r="AE232" s="1614"/>
      <c r="AF232" s="1614"/>
      <c r="AG232" s="1608">
        <v>5293431</v>
      </c>
      <c r="AH232" s="1612">
        <v>41999</v>
      </c>
      <c r="AI232" s="1613" t="s">
        <v>1099</v>
      </c>
      <c r="AJ232" s="1608"/>
      <c r="AK232" s="1614"/>
      <c r="AL232" s="1614"/>
      <c r="AM232" s="1614"/>
      <c r="AN232" s="1614"/>
      <c r="AO232" s="1614"/>
      <c r="AP232" s="1614"/>
      <c r="AQ232" s="1614"/>
      <c r="AR232" s="1614"/>
      <c r="AS232" s="1614"/>
      <c r="AT232" s="1614"/>
      <c r="AU232" s="1614"/>
      <c r="AV232" s="1608">
        <v>705791</v>
      </c>
      <c r="AW232" s="1761"/>
      <c r="AX232" s="1761"/>
      <c r="AY232" s="1608"/>
      <c r="AZ232" s="1614"/>
    </row>
    <row r="233" spans="1:52" s="21" customFormat="1" ht="8.25" customHeight="1" x14ac:dyDescent="0.25">
      <c r="A233" s="2382"/>
      <c r="B233" s="2382"/>
      <c r="C233" s="2382"/>
      <c r="D233" s="2382"/>
      <c r="E233" s="2382"/>
      <c r="F233" s="2382"/>
      <c r="G233" s="2382"/>
      <c r="H233" s="1948"/>
      <c r="I233" s="1948"/>
      <c r="J233" s="1954"/>
      <c r="K233" s="1948"/>
      <c r="L233" s="1948"/>
      <c r="M233" s="1948"/>
      <c r="N233" s="2190"/>
      <c r="O233" s="2382"/>
      <c r="P233" s="1954"/>
      <c r="Q233" s="2382"/>
      <c r="R233" s="1948"/>
      <c r="S233" s="1948"/>
      <c r="T233" s="1954"/>
      <c r="U233" s="2403"/>
      <c r="V233" s="2403"/>
      <c r="W233" s="1951"/>
      <c r="X233" s="2403"/>
      <c r="Y233" s="2404"/>
      <c r="Z233" s="2382"/>
      <c r="AA233" s="2382"/>
      <c r="AB233" s="2382"/>
      <c r="AC233" s="2382"/>
      <c r="AD233" s="2382"/>
      <c r="AE233" s="2382"/>
      <c r="AF233" s="2382"/>
      <c r="AG233" s="1954"/>
      <c r="AH233" s="2382"/>
      <c r="AI233" s="2382"/>
      <c r="AJ233" s="1954"/>
      <c r="AK233" s="2382"/>
      <c r="AL233" s="2382"/>
      <c r="AM233" s="2382"/>
      <c r="AN233" s="2382"/>
      <c r="AO233" s="2382"/>
      <c r="AP233" s="2382"/>
      <c r="AQ233" s="2382"/>
      <c r="AR233" s="2382"/>
      <c r="AS233" s="2382"/>
      <c r="AT233" s="2382"/>
      <c r="AU233" s="2382"/>
      <c r="AV233" s="1954"/>
      <c r="AW233" s="2382"/>
      <c r="AX233" s="2382"/>
      <c r="AY233" s="1954"/>
      <c r="AZ233" s="2382"/>
    </row>
    <row r="234" spans="1:52" s="21" customFormat="1" ht="83.25" customHeight="1" x14ac:dyDescent="0.25">
      <c r="A234" s="1554" t="s">
        <v>1816</v>
      </c>
      <c r="B234" s="1614" t="s">
        <v>953</v>
      </c>
      <c r="C234" s="1559" t="s">
        <v>1235</v>
      </c>
      <c r="D234" s="1554" t="s">
        <v>954</v>
      </c>
      <c r="E234" s="1554" t="s">
        <v>265</v>
      </c>
      <c r="F234" s="1553">
        <v>79607176</v>
      </c>
      <c r="G234" s="1898" t="s">
        <v>1183</v>
      </c>
      <c r="H234" s="1613" t="s">
        <v>1184</v>
      </c>
      <c r="I234" s="1612">
        <v>41752</v>
      </c>
      <c r="J234" s="1608">
        <v>30000000</v>
      </c>
      <c r="K234" s="1637">
        <v>41988</v>
      </c>
      <c r="L234" s="1613" t="s">
        <v>1185</v>
      </c>
      <c r="M234" s="1898" t="s">
        <v>1183</v>
      </c>
      <c r="N234" s="2162" t="s">
        <v>361</v>
      </c>
      <c r="O234" s="1686">
        <v>41988</v>
      </c>
      <c r="P234" s="1608">
        <v>29999124.93</v>
      </c>
      <c r="Q234" s="1637">
        <v>41991</v>
      </c>
      <c r="R234" s="1637">
        <v>41991</v>
      </c>
      <c r="S234" s="1553">
        <v>3</v>
      </c>
      <c r="T234" s="1608">
        <v>29999124.93</v>
      </c>
      <c r="U234" s="2405" t="s">
        <v>1569</v>
      </c>
      <c r="V234" s="2476" t="s">
        <v>1570</v>
      </c>
      <c r="W234" s="2405" t="s">
        <v>1572</v>
      </c>
      <c r="X234" s="1921">
        <v>38410</v>
      </c>
      <c r="Y234" s="1922">
        <v>14999562.460000001</v>
      </c>
      <c r="Z234" s="1637">
        <v>42081</v>
      </c>
      <c r="AA234" s="1637">
        <v>42083</v>
      </c>
      <c r="AB234" s="1559" t="s">
        <v>958</v>
      </c>
      <c r="AC234" s="1554" t="s">
        <v>181</v>
      </c>
      <c r="AD234" s="1608">
        <v>14999562</v>
      </c>
      <c r="AE234" s="1637">
        <v>42002</v>
      </c>
      <c r="AF234" s="1764" t="s">
        <v>1186</v>
      </c>
      <c r="AG234" s="1608"/>
      <c r="AH234" s="1614"/>
      <c r="AI234" s="1614"/>
      <c r="AJ234" s="1608"/>
      <c r="AK234" s="1614"/>
      <c r="AL234" s="1614"/>
      <c r="AM234" s="1614"/>
      <c r="AN234" s="1614"/>
      <c r="AO234" s="1614"/>
      <c r="AP234" s="1614"/>
      <c r="AQ234" s="1614"/>
      <c r="AR234" s="1614"/>
      <c r="AS234" s="1614"/>
      <c r="AT234" s="1614"/>
      <c r="AU234" s="1614"/>
      <c r="AV234" s="1608">
        <f>AD234</f>
        <v>14999562</v>
      </c>
      <c r="AW234" s="1761"/>
      <c r="AX234" s="1761"/>
      <c r="AY234" s="1608"/>
      <c r="AZ234" s="1614"/>
    </row>
    <row r="235" spans="1:52" s="21" customFormat="1" ht="62.25" customHeight="1" x14ac:dyDescent="0.25">
      <c r="A235" s="1565"/>
      <c r="B235" s="1614" t="s">
        <v>1181</v>
      </c>
      <c r="C235" s="1559" t="s">
        <v>1182</v>
      </c>
      <c r="D235" s="1565"/>
      <c r="E235" s="1565"/>
      <c r="F235" s="1564"/>
      <c r="G235" s="1898" t="s">
        <v>955</v>
      </c>
      <c r="H235" s="1613" t="s">
        <v>956</v>
      </c>
      <c r="I235" s="1612">
        <v>41752</v>
      </c>
      <c r="J235" s="1608">
        <v>31951066</v>
      </c>
      <c r="K235" s="1651"/>
      <c r="L235" s="1613" t="s">
        <v>957</v>
      </c>
      <c r="M235" s="1898" t="s">
        <v>955</v>
      </c>
      <c r="N235" s="2162" t="s">
        <v>361</v>
      </c>
      <c r="O235" s="1686">
        <v>41988</v>
      </c>
      <c r="P235" s="1608">
        <v>31951066</v>
      </c>
      <c r="Q235" s="1651"/>
      <c r="R235" s="1651"/>
      <c r="S235" s="1564"/>
      <c r="T235" s="1608">
        <v>31951066</v>
      </c>
      <c r="U235" s="2406"/>
      <c r="V235" s="2476" t="s">
        <v>1571</v>
      </c>
      <c r="W235" s="1933"/>
      <c r="X235" s="1934"/>
      <c r="Y235" s="1922">
        <v>15975533</v>
      </c>
      <c r="Z235" s="1564"/>
      <c r="AA235" s="1564"/>
      <c r="AB235" s="1559" t="s">
        <v>958</v>
      </c>
      <c r="AC235" s="1565"/>
      <c r="AD235" s="1608">
        <v>15975533</v>
      </c>
      <c r="AE235" s="1564"/>
      <c r="AF235" s="1564"/>
      <c r="AG235" s="1608"/>
      <c r="AH235" s="1614"/>
      <c r="AI235" s="1614"/>
      <c r="AJ235" s="1608"/>
      <c r="AK235" s="1614"/>
      <c r="AL235" s="1614"/>
      <c r="AM235" s="1614"/>
      <c r="AN235" s="1614"/>
      <c r="AO235" s="1614"/>
      <c r="AP235" s="1614"/>
      <c r="AQ235" s="1614"/>
      <c r="AR235" s="1614"/>
      <c r="AS235" s="1614"/>
      <c r="AT235" s="1614"/>
      <c r="AU235" s="1614"/>
      <c r="AV235" s="1608">
        <f>AD235+0.46</f>
        <v>15975533.460000001</v>
      </c>
      <c r="AW235" s="1761"/>
      <c r="AX235" s="1761"/>
      <c r="AY235" s="1608"/>
      <c r="AZ235" s="1614"/>
    </row>
    <row r="236" spans="1:52" s="21" customFormat="1" ht="5.25" customHeight="1" x14ac:dyDescent="0.25">
      <c r="A236" s="2080"/>
      <c r="B236" s="2080"/>
      <c r="C236" s="2080"/>
      <c r="D236" s="2080"/>
      <c r="E236" s="2425"/>
      <c r="F236" s="2080"/>
      <c r="G236" s="2080"/>
      <c r="H236" s="2081"/>
      <c r="I236" s="2081"/>
      <c r="J236" s="2082"/>
      <c r="K236" s="2081"/>
      <c r="L236" s="2081"/>
      <c r="M236" s="2081"/>
      <c r="N236" s="2336"/>
      <c r="O236" s="2080"/>
      <c r="P236" s="2082"/>
      <c r="Q236" s="2080"/>
      <c r="R236" s="2081"/>
      <c r="S236" s="2081"/>
      <c r="T236" s="2082"/>
      <c r="U236" s="2395"/>
      <c r="V236" s="2395"/>
      <c r="W236" s="2086"/>
      <c r="X236" s="2395"/>
      <c r="Y236" s="2396"/>
      <c r="Z236" s="2080"/>
      <c r="AA236" s="2080"/>
      <c r="AB236" s="2080"/>
      <c r="AC236" s="2080"/>
      <c r="AD236" s="2080"/>
      <c r="AE236" s="2080"/>
      <c r="AF236" s="2080"/>
      <c r="AG236" s="2082"/>
      <c r="AH236" s="2080"/>
      <c r="AI236" s="2080"/>
      <c r="AJ236" s="2082"/>
      <c r="AK236" s="2080"/>
      <c r="AL236" s="2080"/>
      <c r="AM236" s="2080"/>
      <c r="AN236" s="2080"/>
      <c r="AO236" s="2080"/>
      <c r="AP236" s="2080"/>
      <c r="AQ236" s="2080"/>
      <c r="AR236" s="2080"/>
      <c r="AS236" s="2080"/>
      <c r="AT236" s="2080"/>
      <c r="AU236" s="2080"/>
      <c r="AV236" s="2082"/>
      <c r="AW236" s="2080"/>
      <c r="AX236" s="2080"/>
      <c r="AY236" s="2082"/>
      <c r="AZ236" s="2080"/>
    </row>
    <row r="237" spans="1:52" s="21" customFormat="1" ht="135.75" customHeight="1" x14ac:dyDescent="0.25">
      <c r="A237" s="1559" t="s">
        <v>1817</v>
      </c>
      <c r="B237" s="1614" t="s">
        <v>1100</v>
      </c>
      <c r="C237" s="1559" t="s">
        <v>942</v>
      </c>
      <c r="D237" s="1559" t="s">
        <v>943</v>
      </c>
      <c r="E237" s="1565" t="s">
        <v>48</v>
      </c>
      <c r="F237" s="1614" t="s">
        <v>49</v>
      </c>
      <c r="G237" s="1898" t="s">
        <v>944</v>
      </c>
      <c r="H237" s="1613" t="s">
        <v>945</v>
      </c>
      <c r="I237" s="1612">
        <v>41851</v>
      </c>
      <c r="J237" s="1608">
        <v>100000000</v>
      </c>
      <c r="K237" s="1612">
        <v>41988</v>
      </c>
      <c r="L237" s="1613" t="s">
        <v>946</v>
      </c>
      <c r="M237" s="1898" t="s">
        <v>944</v>
      </c>
      <c r="N237" s="2162" t="s">
        <v>52</v>
      </c>
      <c r="O237" s="1686">
        <v>41988</v>
      </c>
      <c r="P237" s="1608">
        <v>99980000</v>
      </c>
      <c r="Q237" s="1686">
        <v>41990</v>
      </c>
      <c r="R237" s="1612">
        <v>41991</v>
      </c>
      <c r="S237" s="1562">
        <v>3</v>
      </c>
      <c r="T237" s="1608">
        <v>99980000</v>
      </c>
      <c r="U237" s="2064" t="s">
        <v>1443</v>
      </c>
      <c r="V237" s="2064" t="s">
        <v>1444</v>
      </c>
      <c r="W237" s="2065" t="s">
        <v>1445</v>
      </c>
      <c r="X237" s="2360">
        <v>42062</v>
      </c>
      <c r="Y237" s="1922">
        <v>68468360.75</v>
      </c>
      <c r="Z237" s="1612">
        <v>42080</v>
      </c>
      <c r="AA237" s="1612">
        <v>42226</v>
      </c>
      <c r="AB237" s="1559" t="s">
        <v>940</v>
      </c>
      <c r="AC237" s="1614"/>
      <c r="AD237" s="1614"/>
      <c r="AE237" s="1614"/>
      <c r="AF237" s="1614"/>
      <c r="AG237" s="1608">
        <v>31511639.75</v>
      </c>
      <c r="AH237" s="1612">
        <v>42003</v>
      </c>
      <c r="AI237" s="1613" t="s">
        <v>1629</v>
      </c>
      <c r="AJ237" s="1608"/>
      <c r="AK237" s="1614"/>
      <c r="AL237" s="1614"/>
      <c r="AM237" s="1614"/>
      <c r="AN237" s="1614"/>
      <c r="AO237" s="1614"/>
      <c r="AP237" s="1614"/>
      <c r="AQ237" s="1614"/>
      <c r="AR237" s="1614"/>
      <c r="AS237" s="1614"/>
      <c r="AT237" s="1614"/>
      <c r="AU237" s="1614"/>
      <c r="AV237" s="1608">
        <v>68466111.120000005</v>
      </c>
      <c r="AW237" s="1686">
        <v>42262</v>
      </c>
      <c r="AX237" s="1898" t="s">
        <v>1630</v>
      </c>
      <c r="AY237" s="1608">
        <v>2249.63</v>
      </c>
      <c r="AZ237" s="1614"/>
    </row>
    <row r="238" spans="1:52" s="21" customFormat="1" ht="6.75" customHeight="1" x14ac:dyDescent="0.25">
      <c r="A238" s="2355"/>
      <c r="B238" s="2109"/>
      <c r="C238" s="2109"/>
      <c r="D238" s="2109"/>
      <c r="E238" s="2399"/>
      <c r="F238" s="2109"/>
      <c r="G238" s="2109"/>
      <c r="H238" s="2110"/>
      <c r="I238" s="2110"/>
      <c r="J238" s="2111"/>
      <c r="K238" s="2110"/>
      <c r="L238" s="2110"/>
      <c r="M238" s="2110"/>
      <c r="N238" s="2319"/>
      <c r="O238" s="2109"/>
      <c r="P238" s="2111"/>
      <c r="Q238" s="2109"/>
      <c r="R238" s="2110"/>
      <c r="S238" s="2110"/>
      <c r="T238" s="2111"/>
      <c r="U238" s="2400"/>
      <c r="V238" s="2400"/>
      <c r="W238" s="2115"/>
      <c r="X238" s="2400"/>
      <c r="Y238" s="2401"/>
      <c r="Z238" s="2109"/>
      <c r="AA238" s="2109"/>
      <c r="AB238" s="2109"/>
      <c r="AC238" s="2109"/>
      <c r="AD238" s="2109"/>
      <c r="AE238" s="2109"/>
      <c r="AF238" s="2109"/>
      <c r="AG238" s="2111"/>
      <c r="AH238" s="2109"/>
      <c r="AI238" s="2109"/>
      <c r="AJ238" s="2111"/>
      <c r="AK238" s="2109"/>
      <c r="AL238" s="2109"/>
      <c r="AM238" s="2109"/>
      <c r="AN238" s="2109"/>
      <c r="AO238" s="2109"/>
      <c r="AP238" s="2109"/>
      <c r="AQ238" s="2109"/>
      <c r="AR238" s="2109"/>
      <c r="AS238" s="2109"/>
      <c r="AT238" s="2109"/>
      <c r="AU238" s="2109"/>
      <c r="AV238" s="2111"/>
      <c r="AW238" s="2109"/>
      <c r="AX238" s="2109"/>
      <c r="AY238" s="2111"/>
      <c r="AZ238" s="2109"/>
    </row>
    <row r="239" spans="1:52" s="21" customFormat="1" ht="91.5" customHeight="1" x14ac:dyDescent="0.25">
      <c r="A239" s="1559" t="s">
        <v>1818</v>
      </c>
      <c r="B239" s="1614" t="s">
        <v>720</v>
      </c>
      <c r="C239" s="1559" t="s">
        <v>967</v>
      </c>
      <c r="D239" s="1595" t="s">
        <v>968</v>
      </c>
      <c r="E239" s="1565" t="s">
        <v>969</v>
      </c>
      <c r="F239" s="1614" t="s">
        <v>68</v>
      </c>
      <c r="G239" s="1898" t="s">
        <v>970</v>
      </c>
      <c r="H239" s="1613" t="s">
        <v>775</v>
      </c>
      <c r="I239" s="1612">
        <v>41968</v>
      </c>
      <c r="J239" s="1608">
        <v>17200000</v>
      </c>
      <c r="K239" s="1612">
        <v>41990</v>
      </c>
      <c r="L239" s="1613" t="s">
        <v>971</v>
      </c>
      <c r="M239" s="1898" t="s">
        <v>970</v>
      </c>
      <c r="N239" s="2162" t="s">
        <v>367</v>
      </c>
      <c r="O239" s="1686">
        <v>41990</v>
      </c>
      <c r="P239" s="1608">
        <v>16520233</v>
      </c>
      <c r="Q239" s="1686">
        <v>41995</v>
      </c>
      <c r="R239" s="1612">
        <v>41995</v>
      </c>
      <c r="S239" s="1595" t="s">
        <v>863</v>
      </c>
      <c r="T239" s="1608">
        <v>16520233</v>
      </c>
      <c r="U239" s="2064" t="s">
        <v>459</v>
      </c>
      <c r="V239" s="2064" t="s">
        <v>1535</v>
      </c>
      <c r="W239" s="2065" t="s">
        <v>1536</v>
      </c>
      <c r="X239" s="2360">
        <v>42101</v>
      </c>
      <c r="Y239" s="1922">
        <v>1662741</v>
      </c>
      <c r="Z239" s="1686">
        <v>42003</v>
      </c>
      <c r="AA239" s="1686">
        <v>42164</v>
      </c>
      <c r="AB239" s="1559" t="s">
        <v>855</v>
      </c>
      <c r="AC239" s="1614"/>
      <c r="AD239" s="1899">
        <f>T239-AG239</f>
        <v>1662741</v>
      </c>
      <c r="AE239" s="1614"/>
      <c r="AF239" s="1614"/>
      <c r="AG239" s="1608">
        <v>14857492</v>
      </c>
      <c r="AH239" s="1612">
        <v>42002</v>
      </c>
      <c r="AI239" s="1613" t="s">
        <v>1214</v>
      </c>
      <c r="AJ239" s="1608">
        <f>T239-AG239</f>
        <v>1662741</v>
      </c>
      <c r="AK239" s="1614"/>
      <c r="AL239" s="1614"/>
      <c r="AM239" s="1614"/>
      <c r="AN239" s="1614"/>
      <c r="AO239" s="1614"/>
      <c r="AP239" s="1614"/>
      <c r="AQ239" s="1614"/>
      <c r="AR239" s="1614"/>
      <c r="AS239" s="1614"/>
      <c r="AT239" s="1614"/>
      <c r="AU239" s="1614"/>
      <c r="AV239" s="1608">
        <v>1662741</v>
      </c>
      <c r="AW239" s="1686">
        <v>42178</v>
      </c>
      <c r="AX239" s="1613" t="s">
        <v>1618</v>
      </c>
      <c r="AY239" s="1608"/>
      <c r="AZ239" s="1614"/>
    </row>
    <row r="240" spans="1:52" s="21" customFormat="1" ht="9.75" customHeight="1" x14ac:dyDescent="0.25">
      <c r="A240" s="1573"/>
      <c r="B240" s="1587"/>
      <c r="C240" s="1587"/>
      <c r="D240" s="1587"/>
      <c r="E240" s="2477"/>
      <c r="F240" s="1587"/>
      <c r="G240" s="1587"/>
      <c r="H240" s="2205"/>
      <c r="I240" s="2205"/>
      <c r="J240" s="1588"/>
      <c r="K240" s="2205"/>
      <c r="L240" s="2205"/>
      <c r="M240" s="2205"/>
      <c r="N240" s="2206"/>
      <c r="O240" s="1587"/>
      <c r="P240" s="1588"/>
      <c r="Q240" s="1587"/>
      <c r="R240" s="2205"/>
      <c r="S240" s="2205"/>
      <c r="T240" s="1588"/>
      <c r="U240" s="2388"/>
      <c r="V240" s="2388"/>
      <c r="W240" s="2208"/>
      <c r="X240" s="2388"/>
      <c r="Y240" s="2389"/>
      <c r="Z240" s="1587"/>
      <c r="AA240" s="1587"/>
      <c r="AB240" s="1587"/>
      <c r="AC240" s="1587"/>
      <c r="AD240" s="1587"/>
      <c r="AE240" s="1587"/>
      <c r="AF240" s="1587"/>
      <c r="AG240" s="1588"/>
      <c r="AH240" s="1587"/>
      <c r="AI240" s="1587"/>
      <c r="AJ240" s="1588"/>
      <c r="AK240" s="1587"/>
      <c r="AL240" s="1587"/>
      <c r="AM240" s="1587"/>
      <c r="AN240" s="1587"/>
      <c r="AO240" s="1587"/>
      <c r="AP240" s="1587"/>
      <c r="AQ240" s="1587"/>
      <c r="AR240" s="1587"/>
      <c r="AS240" s="1587"/>
      <c r="AT240" s="1587"/>
      <c r="AU240" s="1587"/>
      <c r="AV240" s="1588"/>
      <c r="AW240" s="1587"/>
      <c r="AX240" s="1587"/>
      <c r="AY240" s="1588"/>
      <c r="AZ240" s="1587"/>
    </row>
    <row r="241" spans="1:52" s="21" customFormat="1" ht="78.75" customHeight="1" x14ac:dyDescent="0.25">
      <c r="A241" s="1559" t="s">
        <v>1819</v>
      </c>
      <c r="B241" s="1614" t="s">
        <v>972</v>
      </c>
      <c r="C241" s="1559" t="s">
        <v>973</v>
      </c>
      <c r="D241" s="1595" t="s">
        <v>974</v>
      </c>
      <c r="E241" s="1565" t="s">
        <v>792</v>
      </c>
      <c r="F241" s="1614" t="s">
        <v>294</v>
      </c>
      <c r="G241" s="1898" t="s">
        <v>975</v>
      </c>
      <c r="H241" s="1613" t="s">
        <v>976</v>
      </c>
      <c r="I241" s="1612">
        <v>41967</v>
      </c>
      <c r="J241" s="1608">
        <v>13000000</v>
      </c>
      <c r="K241" s="1612">
        <v>41990</v>
      </c>
      <c r="L241" s="1613" t="s">
        <v>977</v>
      </c>
      <c r="M241" s="1898" t="s">
        <v>975</v>
      </c>
      <c r="N241" s="2162" t="s">
        <v>978</v>
      </c>
      <c r="O241" s="1686">
        <v>41990</v>
      </c>
      <c r="P241" s="1608">
        <v>12818848.119999999</v>
      </c>
      <c r="Q241" s="1686">
        <v>41992</v>
      </c>
      <c r="R241" s="1612">
        <v>41992</v>
      </c>
      <c r="S241" s="1595" t="s">
        <v>863</v>
      </c>
      <c r="T241" s="1608">
        <v>12818848.119999999</v>
      </c>
      <c r="U241" s="2064" t="s">
        <v>1458</v>
      </c>
      <c r="V241" s="2064" t="s">
        <v>1459</v>
      </c>
      <c r="W241" s="2065" t="s">
        <v>299</v>
      </c>
      <c r="X241" s="2360">
        <v>42062</v>
      </c>
      <c r="Y241" s="1922">
        <v>1246011.69</v>
      </c>
      <c r="Z241" s="1686">
        <v>42003</v>
      </c>
      <c r="AA241" s="1686">
        <v>42107</v>
      </c>
      <c r="AB241" s="1559" t="s">
        <v>979</v>
      </c>
      <c r="AC241" s="1614"/>
      <c r="AD241" s="1614"/>
      <c r="AE241" s="1614"/>
      <c r="AF241" s="1614"/>
      <c r="AG241" s="1608">
        <v>11572836.43</v>
      </c>
      <c r="AH241" s="1612">
        <v>41999</v>
      </c>
      <c r="AI241" s="1613" t="s">
        <v>1250</v>
      </c>
      <c r="AJ241" s="1608"/>
      <c r="AK241" s="1614"/>
      <c r="AL241" s="1614"/>
      <c r="AM241" s="1614"/>
      <c r="AN241" s="1614"/>
      <c r="AO241" s="1614"/>
      <c r="AP241" s="1614"/>
      <c r="AQ241" s="1614"/>
      <c r="AR241" s="1614"/>
      <c r="AS241" s="1614"/>
      <c r="AT241" s="1614"/>
      <c r="AU241" s="1614"/>
      <c r="AV241" s="1608">
        <v>1246011.69</v>
      </c>
      <c r="AW241" s="1761"/>
      <c r="AX241" s="1761"/>
      <c r="AY241" s="1608"/>
      <c r="AZ241" s="1614"/>
    </row>
    <row r="242" spans="1:52" s="21" customFormat="1" ht="5.25" customHeight="1" x14ac:dyDescent="0.25">
      <c r="A242" s="2478"/>
      <c r="B242" s="2479"/>
      <c r="C242" s="2479"/>
      <c r="D242" s="2479"/>
      <c r="E242" s="2480"/>
      <c r="F242" s="2479"/>
      <c r="G242" s="2479"/>
      <c r="H242" s="2481"/>
      <c r="I242" s="2481"/>
      <c r="J242" s="2482"/>
      <c r="K242" s="2481"/>
      <c r="L242" s="2481"/>
      <c r="M242" s="2481"/>
      <c r="N242" s="2483"/>
      <c r="O242" s="2479"/>
      <c r="P242" s="2482"/>
      <c r="Q242" s="2479"/>
      <c r="R242" s="2481"/>
      <c r="S242" s="2481"/>
      <c r="T242" s="2482"/>
      <c r="U242" s="2484"/>
      <c r="V242" s="2484"/>
      <c r="W242" s="2485"/>
      <c r="X242" s="2484"/>
      <c r="Y242" s="2486"/>
      <c r="Z242" s="2479"/>
      <c r="AA242" s="2479"/>
      <c r="AB242" s="2479"/>
      <c r="AC242" s="2479"/>
      <c r="AD242" s="2479"/>
      <c r="AE242" s="2479"/>
      <c r="AF242" s="2479"/>
      <c r="AG242" s="2482"/>
      <c r="AH242" s="2479"/>
      <c r="AI242" s="2479"/>
      <c r="AJ242" s="2482"/>
      <c r="AK242" s="2479"/>
      <c r="AL242" s="2479"/>
      <c r="AM242" s="2479"/>
      <c r="AN242" s="2479"/>
      <c r="AO242" s="2479"/>
      <c r="AP242" s="2479"/>
      <c r="AQ242" s="2479"/>
      <c r="AR242" s="2479"/>
      <c r="AS242" s="2479"/>
      <c r="AT242" s="2479"/>
      <c r="AU242" s="2479"/>
      <c r="AV242" s="2482"/>
      <c r="AW242" s="2479"/>
      <c r="AX242" s="2479"/>
      <c r="AY242" s="2482"/>
      <c r="AZ242" s="2479"/>
    </row>
    <row r="243" spans="1:52" s="21" customFormat="1" ht="78.75" x14ac:dyDescent="0.25">
      <c r="A243" s="1559" t="s">
        <v>1820</v>
      </c>
      <c r="B243" s="1614" t="s">
        <v>919</v>
      </c>
      <c r="C243" s="1559" t="s">
        <v>920</v>
      </c>
      <c r="D243" s="1595" t="s">
        <v>921</v>
      </c>
      <c r="E243" s="1596" t="s">
        <v>276</v>
      </c>
      <c r="F243" s="1562" t="s">
        <v>205</v>
      </c>
      <c r="G243" s="1898" t="s">
        <v>662</v>
      </c>
      <c r="H243" s="1613" t="s">
        <v>922</v>
      </c>
      <c r="I243" s="1612">
        <v>41954</v>
      </c>
      <c r="J243" s="1608">
        <v>5000000</v>
      </c>
      <c r="K243" s="1612">
        <v>41990</v>
      </c>
      <c r="L243" s="1613" t="s">
        <v>923</v>
      </c>
      <c r="M243" s="1898" t="s">
        <v>662</v>
      </c>
      <c r="N243" s="2162" t="s">
        <v>367</v>
      </c>
      <c r="O243" s="1686">
        <v>41990</v>
      </c>
      <c r="P243" s="1608">
        <v>4998624.8</v>
      </c>
      <c r="Q243" s="1686">
        <v>41990</v>
      </c>
      <c r="R243" s="1612">
        <v>41991</v>
      </c>
      <c r="S243" s="1595" t="s">
        <v>863</v>
      </c>
      <c r="T243" s="1608">
        <v>4998624.8</v>
      </c>
      <c r="U243" s="2064" t="s">
        <v>1529</v>
      </c>
      <c r="V243" s="2064" t="s">
        <v>1415</v>
      </c>
      <c r="W243" s="2065" t="s">
        <v>1530</v>
      </c>
      <c r="X243" s="2360">
        <v>42101</v>
      </c>
      <c r="Y243" s="1922">
        <v>502517.6</v>
      </c>
      <c r="Z243" s="1686">
        <v>42003</v>
      </c>
      <c r="AA243" s="1686">
        <v>42130</v>
      </c>
      <c r="AB243" s="1559" t="s">
        <v>855</v>
      </c>
      <c r="AC243" s="1559" t="s">
        <v>181</v>
      </c>
      <c r="AD243" s="1614"/>
      <c r="AE243" s="1614"/>
      <c r="AF243" s="1614"/>
      <c r="AG243" s="1608">
        <v>4496107.2</v>
      </c>
      <c r="AH243" s="1612">
        <v>41999</v>
      </c>
      <c r="AI243" s="1613" t="s">
        <v>1075</v>
      </c>
      <c r="AJ243" s="1608"/>
      <c r="AK243" s="1614"/>
      <c r="AL243" s="1614"/>
      <c r="AM243" s="1614"/>
      <c r="AN243" s="1614"/>
      <c r="AO243" s="1614"/>
      <c r="AP243" s="1614"/>
      <c r="AQ243" s="1614"/>
      <c r="AR243" s="1614"/>
      <c r="AS243" s="1614"/>
      <c r="AT243" s="1614"/>
      <c r="AU243" s="1614"/>
      <c r="AV243" s="1608"/>
      <c r="AW243" s="1614"/>
      <c r="AX243" s="1614"/>
      <c r="AY243" s="1608"/>
      <c r="AZ243" s="1614"/>
    </row>
    <row r="244" spans="1:52" s="21" customFormat="1" ht="12" customHeight="1" x14ac:dyDescent="0.25">
      <c r="A244" s="1761"/>
      <c r="B244" s="1761"/>
      <c r="C244" s="1761"/>
      <c r="D244" s="1761"/>
      <c r="E244" s="1761"/>
      <c r="F244" s="1761"/>
      <c r="G244" s="1761"/>
      <c r="H244" s="2072"/>
      <c r="I244" s="2072"/>
      <c r="J244" s="2077"/>
      <c r="K244" s="2072"/>
      <c r="L244" s="2072"/>
      <c r="M244" s="2072"/>
      <c r="N244" s="2197"/>
      <c r="O244" s="1761"/>
      <c r="P244" s="2077"/>
      <c r="Q244" s="1761"/>
      <c r="R244" s="2072"/>
      <c r="S244" s="2072"/>
      <c r="T244" s="2077"/>
      <c r="U244" s="2397"/>
      <c r="V244" s="2397"/>
      <c r="W244" s="2075"/>
      <c r="X244" s="2397"/>
      <c r="Y244" s="2398"/>
      <c r="Z244" s="1761"/>
      <c r="AA244" s="1761"/>
      <c r="AB244" s="1761"/>
      <c r="AC244" s="1761"/>
      <c r="AD244" s="1761"/>
      <c r="AE244" s="1761"/>
      <c r="AF244" s="1761"/>
      <c r="AG244" s="2077"/>
      <c r="AH244" s="1761"/>
      <c r="AI244" s="1761"/>
      <c r="AJ244" s="2077"/>
      <c r="AK244" s="1761"/>
      <c r="AL244" s="1761"/>
      <c r="AM244" s="1761"/>
      <c r="AN244" s="1761"/>
      <c r="AO244" s="1761"/>
      <c r="AP244" s="1761"/>
      <c r="AQ244" s="1761"/>
      <c r="AR244" s="1761"/>
      <c r="AS244" s="1761"/>
      <c r="AT244" s="1761"/>
      <c r="AU244" s="1761"/>
      <c r="AV244" s="2077"/>
      <c r="AW244" s="1761"/>
      <c r="AX244" s="1761"/>
      <c r="AY244" s="2077"/>
      <c r="AZ244" s="1761"/>
    </row>
    <row r="245" spans="1:52" s="21" customFormat="1" ht="78.75" x14ac:dyDescent="0.25">
      <c r="A245" s="1559" t="s">
        <v>1821</v>
      </c>
      <c r="B245" s="1614" t="s">
        <v>924</v>
      </c>
      <c r="C245" s="1559" t="s">
        <v>925</v>
      </c>
      <c r="D245" s="1595" t="s">
        <v>926</v>
      </c>
      <c r="E245" s="1596" t="s">
        <v>276</v>
      </c>
      <c r="F245" s="1562" t="s">
        <v>205</v>
      </c>
      <c r="G245" s="1898" t="s">
        <v>662</v>
      </c>
      <c r="H245" s="1613" t="s">
        <v>927</v>
      </c>
      <c r="I245" s="1612">
        <v>41967</v>
      </c>
      <c r="J245" s="1608">
        <v>5000000</v>
      </c>
      <c r="K245" s="1612">
        <v>41990</v>
      </c>
      <c r="L245" s="1613" t="s">
        <v>928</v>
      </c>
      <c r="M245" s="1613" t="s">
        <v>662</v>
      </c>
      <c r="N245" s="2162" t="s">
        <v>367</v>
      </c>
      <c r="O245" s="1686">
        <v>41990</v>
      </c>
      <c r="P245" s="1608">
        <v>4999222.8</v>
      </c>
      <c r="Q245" s="1686">
        <v>41990</v>
      </c>
      <c r="R245" s="1612">
        <v>41991</v>
      </c>
      <c r="S245" s="1595" t="s">
        <v>863</v>
      </c>
      <c r="T245" s="1608">
        <v>4999222.8</v>
      </c>
      <c r="U245" s="1714"/>
      <c r="V245" s="1714"/>
      <c r="W245" s="1715"/>
      <c r="X245" s="1714"/>
      <c r="Y245" s="1716"/>
      <c r="Z245" s="1686">
        <v>41996</v>
      </c>
      <c r="AA245" s="1686">
        <v>42002</v>
      </c>
      <c r="AB245" s="1559" t="s">
        <v>855</v>
      </c>
      <c r="AC245" s="1614"/>
      <c r="AD245" s="1614"/>
      <c r="AE245" s="1614"/>
      <c r="AF245" s="1614"/>
      <c r="AG245" s="1608"/>
      <c r="AH245" s="1612"/>
      <c r="AI245" s="1613"/>
      <c r="AJ245" s="1608"/>
      <c r="AK245" s="1614"/>
      <c r="AL245" s="1614"/>
      <c r="AM245" s="1614"/>
      <c r="AN245" s="1614"/>
      <c r="AO245" s="1614"/>
      <c r="AP245" s="1614"/>
      <c r="AQ245" s="1614"/>
      <c r="AR245" s="1614"/>
      <c r="AS245" s="1614"/>
      <c r="AT245" s="1614"/>
      <c r="AU245" s="1614"/>
      <c r="AV245" s="1608">
        <v>4443752</v>
      </c>
      <c r="AW245" s="1612">
        <v>42003</v>
      </c>
      <c r="AX245" s="1613" t="s">
        <v>1076</v>
      </c>
      <c r="AY245" s="1608"/>
      <c r="AZ245" s="1614"/>
    </row>
    <row r="246" spans="1:52" s="21" customFormat="1" ht="6.75" customHeight="1" x14ac:dyDescent="0.25">
      <c r="A246" s="2080"/>
      <c r="B246" s="2080"/>
      <c r="C246" s="2080"/>
      <c r="D246" s="2080"/>
      <c r="E246" s="2080"/>
      <c r="F246" s="2080"/>
      <c r="G246" s="2080"/>
      <c r="H246" s="2081"/>
      <c r="I246" s="2081"/>
      <c r="J246" s="2082"/>
      <c r="K246" s="2081"/>
      <c r="L246" s="2081"/>
      <c r="M246" s="2081"/>
      <c r="N246" s="2336"/>
      <c r="O246" s="2080"/>
      <c r="P246" s="2082"/>
      <c r="Q246" s="2080"/>
      <c r="R246" s="2081"/>
      <c r="S246" s="2081"/>
      <c r="T246" s="2082"/>
      <c r="U246" s="2395"/>
      <c r="V246" s="2395"/>
      <c r="W246" s="2086"/>
      <c r="X246" s="2395"/>
      <c r="Y246" s="2396"/>
      <c r="Z246" s="2080"/>
      <c r="AA246" s="2080"/>
      <c r="AB246" s="2080"/>
      <c r="AC246" s="2080"/>
      <c r="AD246" s="2080"/>
      <c r="AE246" s="2080"/>
      <c r="AF246" s="2080"/>
      <c r="AG246" s="2082"/>
      <c r="AH246" s="2080"/>
      <c r="AI246" s="2080"/>
      <c r="AJ246" s="2082"/>
      <c r="AK246" s="2080"/>
      <c r="AL246" s="2080"/>
      <c r="AM246" s="2080"/>
      <c r="AN246" s="2080"/>
      <c r="AO246" s="2080"/>
      <c r="AP246" s="2080"/>
      <c r="AQ246" s="2080"/>
      <c r="AR246" s="2080"/>
      <c r="AS246" s="2080"/>
      <c r="AT246" s="2080"/>
      <c r="AU246" s="2080"/>
      <c r="AV246" s="2082"/>
      <c r="AW246" s="2080"/>
      <c r="AX246" s="2080"/>
      <c r="AY246" s="2082"/>
      <c r="AZ246" s="2080"/>
    </row>
    <row r="247" spans="1:52" s="21" customFormat="1" ht="64.5" customHeight="1" x14ac:dyDescent="0.25">
      <c r="A247" s="1559" t="s">
        <v>1822</v>
      </c>
      <c r="B247" s="1553" t="s">
        <v>1619</v>
      </c>
      <c r="C247" s="1554" t="s">
        <v>980</v>
      </c>
      <c r="D247" s="1595" t="s">
        <v>982</v>
      </c>
      <c r="E247" s="1565" t="s">
        <v>983</v>
      </c>
      <c r="F247" s="1614" t="s">
        <v>984</v>
      </c>
      <c r="G247" s="1898" t="s">
        <v>774</v>
      </c>
      <c r="H247" s="2487" t="s">
        <v>985</v>
      </c>
      <c r="I247" s="2439">
        <v>41955</v>
      </c>
      <c r="J247" s="1608">
        <v>17200000</v>
      </c>
      <c r="K247" s="2439">
        <v>41990</v>
      </c>
      <c r="L247" s="2487" t="s">
        <v>986</v>
      </c>
      <c r="M247" s="1898" t="s">
        <v>774</v>
      </c>
      <c r="N247" s="2162" t="s">
        <v>52</v>
      </c>
      <c r="O247" s="1637">
        <v>41990</v>
      </c>
      <c r="P247" s="1608">
        <v>16656942.9</v>
      </c>
      <c r="Q247" s="1637">
        <v>41996</v>
      </c>
      <c r="R247" s="2439">
        <v>41996</v>
      </c>
      <c r="S247" s="1595" t="s">
        <v>863</v>
      </c>
      <c r="T247" s="1608">
        <v>16656942.9</v>
      </c>
      <c r="U247" s="2064" t="s">
        <v>1470</v>
      </c>
      <c r="V247" s="2064" t="s">
        <v>1449</v>
      </c>
      <c r="W247" s="2065" t="s">
        <v>1458</v>
      </c>
      <c r="X247" s="2360">
        <v>42062</v>
      </c>
      <c r="Y247" s="1922">
        <v>1681613.7</v>
      </c>
      <c r="Z247" s="1637">
        <v>42003</v>
      </c>
      <c r="AA247" s="1637">
        <v>42166</v>
      </c>
      <c r="AB247" s="1559" t="s">
        <v>428</v>
      </c>
      <c r="AC247" s="1614"/>
      <c r="AD247" s="1614"/>
      <c r="AE247" s="1614"/>
      <c r="AF247" s="1614"/>
      <c r="AG247" s="1608">
        <v>14975329.199999999</v>
      </c>
      <c r="AH247" s="1612">
        <v>41999</v>
      </c>
      <c r="AI247" s="1613" t="s">
        <v>1075</v>
      </c>
      <c r="AJ247" s="1608"/>
      <c r="AK247" s="1614"/>
      <c r="AL247" s="1614"/>
      <c r="AM247" s="1614"/>
      <c r="AN247" s="1614"/>
      <c r="AO247" s="1614"/>
      <c r="AP247" s="1614"/>
      <c r="AQ247" s="1614"/>
      <c r="AR247" s="1614"/>
      <c r="AS247" s="1614"/>
      <c r="AT247" s="1614"/>
      <c r="AU247" s="1614"/>
      <c r="AV247" s="1608">
        <v>1681613.7</v>
      </c>
      <c r="AW247" s="1686">
        <v>42180</v>
      </c>
      <c r="AX247" s="1613" t="s">
        <v>1620</v>
      </c>
      <c r="AY247" s="1608"/>
      <c r="AZ247" s="1614"/>
    </row>
    <row r="248" spans="1:52" s="21" customFormat="1" ht="6.75" customHeight="1" x14ac:dyDescent="0.25">
      <c r="A248" s="2445"/>
      <c r="B248" s="2445"/>
      <c r="C248" s="2445"/>
      <c r="D248" s="2445"/>
      <c r="E248" s="2427"/>
      <c r="F248" s="2097"/>
      <c r="G248" s="2097"/>
      <c r="H248" s="2447"/>
      <c r="I248" s="2447"/>
      <c r="J248" s="2099"/>
      <c r="K248" s="2447"/>
      <c r="L248" s="2447"/>
      <c r="M248" s="2098"/>
      <c r="N248" s="2260"/>
      <c r="O248" s="2445"/>
      <c r="P248" s="2099"/>
      <c r="Q248" s="2445"/>
      <c r="R248" s="2447"/>
      <c r="S248" s="2447"/>
      <c r="T248" s="2099"/>
      <c r="U248" s="2383"/>
      <c r="V248" s="2383"/>
      <c r="W248" s="2103"/>
      <c r="X248" s="2383"/>
      <c r="Y248" s="2384"/>
      <c r="Z248" s="2445"/>
      <c r="AA248" s="2445"/>
      <c r="AB248" s="2097"/>
      <c r="AC248" s="2097"/>
      <c r="AD248" s="2097"/>
      <c r="AE248" s="2097"/>
      <c r="AF248" s="2097"/>
      <c r="AG248" s="2099"/>
      <c r="AH248" s="2097"/>
      <c r="AI248" s="2097"/>
      <c r="AJ248" s="2099"/>
      <c r="AK248" s="2097"/>
      <c r="AL248" s="2097"/>
      <c r="AM248" s="2097"/>
      <c r="AN248" s="2097"/>
      <c r="AO248" s="2097"/>
      <c r="AP248" s="2097"/>
      <c r="AQ248" s="2097"/>
      <c r="AR248" s="2097"/>
      <c r="AS248" s="2097"/>
      <c r="AT248" s="2097"/>
      <c r="AU248" s="2097"/>
      <c r="AV248" s="2099"/>
      <c r="AW248" s="2097"/>
      <c r="AX248" s="2097"/>
      <c r="AY248" s="2099"/>
      <c r="AZ248" s="2097"/>
    </row>
    <row r="249" spans="1:52" s="21" customFormat="1" ht="66" customHeight="1" x14ac:dyDescent="0.25">
      <c r="A249" s="1554" t="s">
        <v>1823</v>
      </c>
      <c r="B249" s="1553"/>
      <c r="C249" s="1554" t="s">
        <v>1104</v>
      </c>
      <c r="D249" s="1554" t="s">
        <v>1105</v>
      </c>
      <c r="E249" s="1554" t="s">
        <v>265</v>
      </c>
      <c r="F249" s="1553">
        <v>79607176</v>
      </c>
      <c r="G249" s="1898" t="s">
        <v>1106</v>
      </c>
      <c r="H249" s="2487" t="s">
        <v>1107</v>
      </c>
      <c r="I249" s="2439">
        <v>41822</v>
      </c>
      <c r="J249" s="1608">
        <v>41607384</v>
      </c>
      <c r="K249" s="1637">
        <v>41990</v>
      </c>
      <c r="L249" s="2487" t="s">
        <v>1120</v>
      </c>
      <c r="M249" s="1898" t="s">
        <v>1106</v>
      </c>
      <c r="N249" s="2162" t="s">
        <v>367</v>
      </c>
      <c r="O249" s="1637">
        <v>41990</v>
      </c>
      <c r="P249" s="1608">
        <v>41607382.280000001</v>
      </c>
      <c r="Q249" s="1637">
        <v>41991</v>
      </c>
      <c r="R249" s="1637">
        <v>41991</v>
      </c>
      <c r="S249" s="1553">
        <v>3</v>
      </c>
      <c r="T249" s="1648">
        <f>SUM(P249:P254)</f>
        <v>169432310.22</v>
      </c>
      <c r="U249" s="2405" t="s">
        <v>1551</v>
      </c>
      <c r="V249" s="2064" t="s">
        <v>1554</v>
      </c>
      <c r="W249" s="2405" t="s">
        <v>1558</v>
      </c>
      <c r="X249" s="1921">
        <v>42107</v>
      </c>
      <c r="Y249" s="1922">
        <v>20803391.140000001</v>
      </c>
      <c r="Z249" s="1637">
        <v>42081</v>
      </c>
      <c r="AA249" s="1637">
        <v>42135</v>
      </c>
      <c r="AB249" s="1559" t="s">
        <v>1121</v>
      </c>
      <c r="AC249" s="1554" t="s">
        <v>30</v>
      </c>
      <c r="AD249" s="1899">
        <v>20803691.140000001</v>
      </c>
      <c r="AE249" s="1612">
        <v>42002</v>
      </c>
      <c r="AF249" s="1613" t="s">
        <v>1178</v>
      </c>
      <c r="AG249" s="1608">
        <f>P249-AD249</f>
        <v>20803691.140000001</v>
      </c>
      <c r="AH249" s="1614"/>
      <c r="AI249" s="1614"/>
      <c r="AJ249" s="1608"/>
      <c r="AK249" s="1614"/>
      <c r="AL249" s="1614"/>
      <c r="AM249" s="1614"/>
      <c r="AN249" s="1614"/>
      <c r="AO249" s="1614"/>
      <c r="AP249" s="1614"/>
      <c r="AQ249" s="1614"/>
      <c r="AR249" s="1614"/>
      <c r="AS249" s="1614"/>
      <c r="AT249" s="1614"/>
      <c r="AU249" s="1614"/>
      <c r="AV249" s="1608">
        <v>20803691.140000001</v>
      </c>
      <c r="AW249" s="1637">
        <v>42143</v>
      </c>
      <c r="AX249" s="1898" t="s">
        <v>1592</v>
      </c>
      <c r="AY249" s="1608"/>
      <c r="AZ249" s="1614"/>
    </row>
    <row r="250" spans="1:52" s="21" customFormat="1" ht="53.25" customHeight="1" x14ac:dyDescent="0.25">
      <c r="A250" s="1649"/>
      <c r="B250" s="1553" t="s">
        <v>1110</v>
      </c>
      <c r="C250" s="1554" t="s">
        <v>1101</v>
      </c>
      <c r="D250" s="1649"/>
      <c r="E250" s="1649"/>
      <c r="F250" s="1650"/>
      <c r="G250" s="1898" t="s">
        <v>1108</v>
      </c>
      <c r="H250" s="2487" t="s">
        <v>1109</v>
      </c>
      <c r="I250" s="2439">
        <v>41752</v>
      </c>
      <c r="J250" s="1608">
        <v>31000000</v>
      </c>
      <c r="K250" s="1650"/>
      <c r="L250" s="2487" t="s">
        <v>1241</v>
      </c>
      <c r="M250" s="1898" t="s">
        <v>1108</v>
      </c>
      <c r="N250" s="2162" t="s">
        <v>361</v>
      </c>
      <c r="O250" s="1652"/>
      <c r="P250" s="1608">
        <v>30999705.620000001</v>
      </c>
      <c r="Q250" s="1650"/>
      <c r="R250" s="1652"/>
      <c r="S250" s="1650"/>
      <c r="T250" s="1658"/>
      <c r="U250" s="1927"/>
      <c r="V250" s="2064" t="s">
        <v>1556</v>
      </c>
      <c r="W250" s="1927"/>
      <c r="X250" s="1927"/>
      <c r="Y250" s="1922">
        <v>15499852.810000001</v>
      </c>
      <c r="Z250" s="1650"/>
      <c r="AA250" s="1650"/>
      <c r="AB250" s="1559" t="s">
        <v>958</v>
      </c>
      <c r="AC250" s="1649"/>
      <c r="AD250" s="1899">
        <v>15499852.810000001</v>
      </c>
      <c r="AE250" s="1637">
        <v>42002</v>
      </c>
      <c r="AF250" s="1764" t="s">
        <v>1177</v>
      </c>
      <c r="AG250" s="1608">
        <f t="shared" ref="AG250:AG254" si="3">P250-AD250</f>
        <v>15499852.810000001</v>
      </c>
      <c r="AH250" s="1614"/>
      <c r="AI250" s="1614"/>
      <c r="AJ250" s="1608"/>
      <c r="AK250" s="1614"/>
      <c r="AL250" s="1614"/>
      <c r="AM250" s="1608"/>
      <c r="AN250" s="1614"/>
      <c r="AO250" s="1614"/>
      <c r="AP250" s="1614"/>
      <c r="AQ250" s="1614"/>
      <c r="AR250" s="1614"/>
      <c r="AS250" s="1614"/>
      <c r="AT250" s="1614"/>
      <c r="AU250" s="1614"/>
      <c r="AV250" s="1608">
        <v>15499852.810000001</v>
      </c>
      <c r="AW250" s="1650"/>
      <c r="AX250" s="1764" t="s">
        <v>1591</v>
      </c>
      <c r="AY250" s="1608"/>
      <c r="AZ250" s="1614"/>
    </row>
    <row r="251" spans="1:52" s="21" customFormat="1" ht="44.25" customHeight="1" x14ac:dyDescent="0.25">
      <c r="A251" s="1649"/>
      <c r="B251" s="1553" t="s">
        <v>1111</v>
      </c>
      <c r="C251" s="1554" t="s">
        <v>1102</v>
      </c>
      <c r="D251" s="1649"/>
      <c r="E251" s="1649"/>
      <c r="F251" s="1650"/>
      <c r="G251" s="1898" t="s">
        <v>1112</v>
      </c>
      <c r="H251" s="2487" t="s">
        <v>1113</v>
      </c>
      <c r="I251" s="2439">
        <v>41752</v>
      </c>
      <c r="J251" s="1608">
        <v>24000000</v>
      </c>
      <c r="K251" s="1650"/>
      <c r="L251" s="2487" t="s">
        <v>1242</v>
      </c>
      <c r="M251" s="1898" t="s">
        <v>1112</v>
      </c>
      <c r="N251" s="2162" t="s">
        <v>361</v>
      </c>
      <c r="O251" s="1652"/>
      <c r="P251" s="1608">
        <v>23999035.84</v>
      </c>
      <c r="Q251" s="1650"/>
      <c r="R251" s="1652"/>
      <c r="S251" s="1650"/>
      <c r="T251" s="1658"/>
      <c r="U251" s="1927"/>
      <c r="V251" s="2064" t="s">
        <v>1557</v>
      </c>
      <c r="W251" s="1927"/>
      <c r="X251" s="1927"/>
      <c r="Y251" s="1922">
        <v>1199517.92</v>
      </c>
      <c r="Z251" s="1650"/>
      <c r="AA251" s="1650"/>
      <c r="AB251" s="1559" t="s">
        <v>958</v>
      </c>
      <c r="AC251" s="1649"/>
      <c r="AD251" s="1899">
        <v>11999517.92</v>
      </c>
      <c r="AE251" s="2488"/>
      <c r="AF251" s="1564"/>
      <c r="AG251" s="1608">
        <f t="shared" si="3"/>
        <v>11999517.92</v>
      </c>
      <c r="AH251" s="1614"/>
      <c r="AI251" s="1614"/>
      <c r="AJ251" s="1608"/>
      <c r="AK251" s="1614"/>
      <c r="AL251" s="1614"/>
      <c r="AM251" s="1899"/>
      <c r="AN251" s="1614"/>
      <c r="AO251" s="1614"/>
      <c r="AP251" s="1614"/>
      <c r="AQ251" s="1614"/>
      <c r="AR251" s="1614"/>
      <c r="AS251" s="1614"/>
      <c r="AT251" s="1614"/>
      <c r="AU251" s="1614"/>
      <c r="AV251" s="1608">
        <v>11999517.92</v>
      </c>
      <c r="AW251" s="1650"/>
      <c r="AX251" s="1564"/>
      <c r="AY251" s="1608"/>
      <c r="AZ251" s="1614"/>
    </row>
    <row r="252" spans="1:52" s="21" customFormat="1" ht="29.25" customHeight="1" x14ac:dyDescent="0.25">
      <c r="A252" s="1649"/>
      <c r="B252" s="1553" t="s">
        <v>959</v>
      </c>
      <c r="C252" s="1554" t="s">
        <v>1103</v>
      </c>
      <c r="D252" s="1649"/>
      <c r="E252" s="1649"/>
      <c r="F252" s="1650"/>
      <c r="G252" s="1898" t="s">
        <v>1114</v>
      </c>
      <c r="H252" s="2487" t="s">
        <v>1115</v>
      </c>
      <c r="I252" s="2439">
        <v>41850</v>
      </c>
      <c r="J252" s="1608">
        <v>24722965</v>
      </c>
      <c r="K252" s="1650"/>
      <c r="L252" s="2487" t="s">
        <v>1244</v>
      </c>
      <c r="M252" s="1898" t="s">
        <v>1114</v>
      </c>
      <c r="N252" s="2162" t="s">
        <v>313</v>
      </c>
      <c r="O252" s="1652"/>
      <c r="P252" s="1608">
        <v>24722965</v>
      </c>
      <c r="Q252" s="1650"/>
      <c r="R252" s="1652"/>
      <c r="S252" s="1650"/>
      <c r="T252" s="1658"/>
      <c r="U252" s="1927"/>
      <c r="V252" s="2064" t="s">
        <v>1555</v>
      </c>
      <c r="W252" s="1927"/>
      <c r="X252" s="1927"/>
      <c r="Y252" s="1922">
        <v>12361482.5</v>
      </c>
      <c r="Z252" s="1650"/>
      <c r="AA252" s="1650"/>
      <c r="AB252" s="1559" t="s">
        <v>269</v>
      </c>
      <c r="AC252" s="1649"/>
      <c r="AD252" s="1899">
        <v>12361482.5</v>
      </c>
      <c r="AE252" s="1612">
        <v>42002</v>
      </c>
      <c r="AF252" s="1613" t="s">
        <v>1176</v>
      </c>
      <c r="AG252" s="1608">
        <f t="shared" si="3"/>
        <v>12361482.5</v>
      </c>
      <c r="AH252" s="1614"/>
      <c r="AI252" s="1614"/>
      <c r="AJ252" s="1608"/>
      <c r="AK252" s="1614"/>
      <c r="AL252" s="1614"/>
      <c r="AM252" s="1614"/>
      <c r="AN252" s="1614"/>
      <c r="AO252" s="1614"/>
      <c r="AP252" s="1614"/>
      <c r="AQ252" s="1614"/>
      <c r="AR252" s="1614"/>
      <c r="AS252" s="1614"/>
      <c r="AT252" s="1614"/>
      <c r="AU252" s="1614"/>
      <c r="AV252" s="1608">
        <v>12361482.5</v>
      </c>
      <c r="AW252" s="1650"/>
      <c r="AX252" s="1613" t="s">
        <v>1590</v>
      </c>
      <c r="AY252" s="1608"/>
      <c r="AZ252" s="1614"/>
    </row>
    <row r="253" spans="1:52" s="21" customFormat="1" ht="24.75" customHeight="1" x14ac:dyDescent="0.25">
      <c r="A253" s="1649"/>
      <c r="B253" s="1650"/>
      <c r="C253" s="1649"/>
      <c r="D253" s="1649"/>
      <c r="E253" s="1649"/>
      <c r="F253" s="1650"/>
      <c r="G253" s="1898" t="s">
        <v>1116</v>
      </c>
      <c r="H253" s="2487" t="s">
        <v>1117</v>
      </c>
      <c r="I253" s="2439">
        <v>41822</v>
      </c>
      <c r="J253" s="1608">
        <v>29030612</v>
      </c>
      <c r="K253" s="1650"/>
      <c r="L253" s="2487" t="s">
        <v>1245</v>
      </c>
      <c r="M253" s="1898" t="s">
        <v>1116</v>
      </c>
      <c r="N253" s="2162" t="s">
        <v>367</v>
      </c>
      <c r="O253" s="1652"/>
      <c r="P253" s="1608">
        <v>29030611.48</v>
      </c>
      <c r="Q253" s="1650"/>
      <c r="R253" s="1652"/>
      <c r="S253" s="1650"/>
      <c r="T253" s="1658"/>
      <c r="U253" s="1927"/>
      <c r="V253" s="2064" t="s">
        <v>1553</v>
      </c>
      <c r="W253" s="1927"/>
      <c r="X253" s="1927"/>
      <c r="Y253" s="1922">
        <v>14515305.74</v>
      </c>
      <c r="Z253" s="1650"/>
      <c r="AA253" s="1650"/>
      <c r="AB253" s="1559" t="s">
        <v>1121</v>
      </c>
      <c r="AC253" s="1649"/>
      <c r="AD253" s="1899">
        <v>14515305.74</v>
      </c>
      <c r="AE253" s="1637">
        <v>42002</v>
      </c>
      <c r="AF253" s="1764" t="s">
        <v>1178</v>
      </c>
      <c r="AG253" s="1608">
        <f t="shared" si="3"/>
        <v>14515305.74</v>
      </c>
      <c r="AH253" s="1614"/>
      <c r="AI253" s="1614"/>
      <c r="AJ253" s="1608"/>
      <c r="AK253" s="1614"/>
      <c r="AL253" s="1614"/>
      <c r="AM253" s="1614"/>
      <c r="AN253" s="1614"/>
      <c r="AO253" s="1614"/>
      <c r="AP253" s="1614"/>
      <c r="AQ253" s="1614"/>
      <c r="AR253" s="1614"/>
      <c r="AS253" s="1614"/>
      <c r="AT253" s="1614"/>
      <c r="AU253" s="1614"/>
      <c r="AV253" s="1608">
        <v>14515305.74</v>
      </c>
      <c r="AW253" s="1650"/>
      <c r="AX253" s="1764" t="s">
        <v>1592</v>
      </c>
      <c r="AY253" s="1608"/>
      <c r="AZ253" s="1614"/>
    </row>
    <row r="254" spans="1:52" s="21" customFormat="1" ht="37.5" customHeight="1" x14ac:dyDescent="0.25">
      <c r="A254" s="1565"/>
      <c r="B254" s="1564"/>
      <c r="C254" s="1565"/>
      <c r="D254" s="1565"/>
      <c r="E254" s="1565"/>
      <c r="F254" s="1564"/>
      <c r="G254" s="1898" t="s">
        <v>1118</v>
      </c>
      <c r="H254" s="2487" t="s">
        <v>1119</v>
      </c>
      <c r="I254" s="2439">
        <v>41822</v>
      </c>
      <c r="J254" s="1608">
        <v>19072610</v>
      </c>
      <c r="K254" s="1564"/>
      <c r="L254" s="2487" t="s">
        <v>1243</v>
      </c>
      <c r="M254" s="1898" t="s">
        <v>1118</v>
      </c>
      <c r="N254" s="2162" t="s">
        <v>367</v>
      </c>
      <c r="O254" s="1651"/>
      <c r="P254" s="1608">
        <v>19072610</v>
      </c>
      <c r="Q254" s="1564"/>
      <c r="R254" s="1651"/>
      <c r="S254" s="1564"/>
      <c r="T254" s="1661"/>
      <c r="U254" s="1933"/>
      <c r="V254" s="2064" t="s">
        <v>1552</v>
      </c>
      <c r="W254" s="1933"/>
      <c r="X254" s="1933"/>
      <c r="Y254" s="1922">
        <v>9536305</v>
      </c>
      <c r="Z254" s="1564"/>
      <c r="AA254" s="1564"/>
      <c r="AB254" s="1559" t="s">
        <v>1121</v>
      </c>
      <c r="AC254" s="1565"/>
      <c r="AD254" s="1899">
        <v>9536305</v>
      </c>
      <c r="AE254" s="2488"/>
      <c r="AF254" s="1564"/>
      <c r="AG254" s="1608">
        <f t="shared" si="3"/>
        <v>9536305</v>
      </c>
      <c r="AH254" s="1614"/>
      <c r="AI254" s="1614"/>
      <c r="AJ254" s="1608"/>
      <c r="AK254" s="1614"/>
      <c r="AL254" s="1614"/>
      <c r="AM254" s="1608"/>
      <c r="AN254" s="1614"/>
      <c r="AO254" s="1614"/>
      <c r="AP254" s="1614"/>
      <c r="AQ254" s="1614"/>
      <c r="AR254" s="1614"/>
      <c r="AS254" s="1614"/>
      <c r="AT254" s="1614"/>
      <c r="AU254" s="1614"/>
      <c r="AV254" s="1608">
        <v>9536305</v>
      </c>
      <c r="AW254" s="1564"/>
      <c r="AX254" s="1564"/>
      <c r="AY254" s="1608"/>
      <c r="AZ254" s="1614"/>
    </row>
    <row r="255" spans="1:52" s="21" customFormat="1" ht="9.75" customHeight="1" x14ac:dyDescent="0.25">
      <c r="A255" s="2449"/>
      <c r="B255" s="2449"/>
      <c r="C255" s="2449"/>
      <c r="D255" s="2449"/>
      <c r="E255" s="2449"/>
      <c r="F255" s="2449"/>
      <c r="G255" s="2382"/>
      <c r="H255" s="2451"/>
      <c r="I255" s="2451"/>
      <c r="J255" s="1954"/>
      <c r="K255" s="2451"/>
      <c r="L255" s="2451"/>
      <c r="M255" s="1948"/>
      <c r="N255" s="2190"/>
      <c r="O255" s="2449"/>
      <c r="P255" s="1954"/>
      <c r="Q255" s="2449"/>
      <c r="R255" s="2451"/>
      <c r="S255" s="2451"/>
      <c r="T255" s="1954"/>
      <c r="U255" s="2403"/>
      <c r="V255" s="2403"/>
      <c r="W255" s="1951"/>
      <c r="X255" s="2403"/>
      <c r="Y255" s="2404"/>
      <c r="Z255" s="2449"/>
      <c r="AA255" s="2449"/>
      <c r="AB255" s="2382"/>
      <c r="AC255" s="2382"/>
      <c r="AD255" s="2382"/>
      <c r="AE255" s="2382"/>
      <c r="AF255" s="2382"/>
      <c r="AG255" s="1954"/>
      <c r="AH255" s="2382"/>
      <c r="AI255" s="2382"/>
      <c r="AJ255" s="1954"/>
      <c r="AK255" s="2382"/>
      <c r="AL255" s="2382"/>
      <c r="AM255" s="2382"/>
      <c r="AN255" s="2382"/>
      <c r="AO255" s="2382"/>
      <c r="AP255" s="2382"/>
      <c r="AQ255" s="2382"/>
      <c r="AR255" s="2382"/>
      <c r="AS255" s="2382"/>
      <c r="AT255" s="2382"/>
      <c r="AU255" s="2382"/>
      <c r="AV255" s="1954"/>
      <c r="AW255" s="2382"/>
      <c r="AX255" s="2382"/>
      <c r="AY255" s="1954"/>
      <c r="AZ255" s="2382"/>
    </row>
    <row r="256" spans="1:52" s="21" customFormat="1" ht="72" customHeight="1" x14ac:dyDescent="0.25">
      <c r="A256" s="1554" t="s">
        <v>1824</v>
      </c>
      <c r="B256" s="1553" t="s">
        <v>929</v>
      </c>
      <c r="C256" s="1554" t="s">
        <v>930</v>
      </c>
      <c r="D256" s="1554" t="s">
        <v>931</v>
      </c>
      <c r="E256" s="2489" t="s">
        <v>48</v>
      </c>
      <c r="F256" s="1553" t="s">
        <v>49</v>
      </c>
      <c r="G256" s="1898" t="s">
        <v>932</v>
      </c>
      <c r="H256" s="1764" t="s">
        <v>935</v>
      </c>
      <c r="I256" s="1637">
        <v>41891</v>
      </c>
      <c r="J256" s="1608">
        <v>10758179</v>
      </c>
      <c r="K256" s="1637">
        <v>41990</v>
      </c>
      <c r="L256" s="1764" t="s">
        <v>936</v>
      </c>
      <c r="M256" s="1898" t="s">
        <v>932</v>
      </c>
      <c r="N256" s="2162" t="s">
        <v>937</v>
      </c>
      <c r="O256" s="1637">
        <v>41990</v>
      </c>
      <c r="P256" s="1608">
        <v>10758179</v>
      </c>
      <c r="Q256" s="1637">
        <v>41990</v>
      </c>
      <c r="R256" s="1637">
        <v>41991</v>
      </c>
      <c r="S256" s="1553">
        <v>3</v>
      </c>
      <c r="T256" s="1608">
        <v>10758179</v>
      </c>
      <c r="U256" s="2405" t="s">
        <v>1483</v>
      </c>
      <c r="V256" s="2064" t="s">
        <v>1486</v>
      </c>
      <c r="W256" s="2405" t="s">
        <v>1487</v>
      </c>
      <c r="X256" s="2360">
        <v>42062</v>
      </c>
      <c r="Y256" s="1922">
        <v>10758179</v>
      </c>
      <c r="Z256" s="1637">
        <v>42037</v>
      </c>
      <c r="AA256" s="1637">
        <v>42088</v>
      </c>
      <c r="AB256" s="1559" t="s">
        <v>939</v>
      </c>
      <c r="AC256" s="1554" t="s">
        <v>181</v>
      </c>
      <c r="AD256" s="1614"/>
      <c r="AE256" s="1614"/>
      <c r="AF256" s="1614"/>
      <c r="AG256" s="1608"/>
      <c r="AH256" s="1614"/>
      <c r="AI256" s="1614"/>
      <c r="AJ256" s="1608"/>
      <c r="AK256" s="1614"/>
      <c r="AL256" s="1614"/>
      <c r="AM256" s="1614"/>
      <c r="AN256" s="1614"/>
      <c r="AO256" s="1614"/>
      <c r="AP256" s="1614"/>
      <c r="AQ256" s="1614"/>
      <c r="AR256" s="1614"/>
      <c r="AS256" s="1614"/>
      <c r="AT256" s="1614"/>
      <c r="AU256" s="1614"/>
      <c r="AV256" s="1608">
        <v>10758179</v>
      </c>
      <c r="AW256" s="1637">
        <v>42117</v>
      </c>
      <c r="AX256" s="1898" t="s">
        <v>1628</v>
      </c>
      <c r="AY256" s="1608"/>
      <c r="AZ256" s="1614"/>
    </row>
    <row r="257" spans="1:52" s="21" customFormat="1" ht="33.75" customHeight="1" x14ac:dyDescent="0.25">
      <c r="A257" s="1649"/>
      <c r="B257" s="1650"/>
      <c r="C257" s="1649"/>
      <c r="D257" s="1649"/>
      <c r="E257" s="2490"/>
      <c r="F257" s="1650"/>
      <c r="G257" s="1898" t="s">
        <v>933</v>
      </c>
      <c r="H257" s="1650"/>
      <c r="I257" s="1650"/>
      <c r="J257" s="1608">
        <v>15000000</v>
      </c>
      <c r="K257" s="1650"/>
      <c r="L257" s="1650"/>
      <c r="M257" s="1898" t="s">
        <v>933</v>
      </c>
      <c r="N257" s="2162" t="s">
        <v>367</v>
      </c>
      <c r="O257" s="1650"/>
      <c r="P257" s="1608">
        <v>15000000</v>
      </c>
      <c r="Q257" s="1650"/>
      <c r="R257" s="1650"/>
      <c r="S257" s="1650"/>
      <c r="T257" s="1608">
        <v>15000000</v>
      </c>
      <c r="U257" s="1927"/>
      <c r="V257" s="1920"/>
      <c r="W257" s="1927"/>
      <c r="X257" s="1920"/>
      <c r="Y257" s="1922"/>
      <c r="Z257" s="1650"/>
      <c r="AA257" s="1650"/>
      <c r="AB257" s="1559" t="s">
        <v>855</v>
      </c>
      <c r="AC257" s="1649"/>
      <c r="AD257" s="1614"/>
      <c r="AE257" s="1614"/>
      <c r="AF257" s="1614"/>
      <c r="AG257" s="1608">
        <v>14384921</v>
      </c>
      <c r="AH257" s="1637">
        <v>41997</v>
      </c>
      <c r="AI257" s="1764" t="s">
        <v>1527</v>
      </c>
      <c r="AJ257" s="1608"/>
      <c r="AK257" s="1614"/>
      <c r="AL257" s="1614"/>
      <c r="AM257" s="1614"/>
      <c r="AN257" s="1614"/>
      <c r="AO257" s="1614"/>
      <c r="AP257" s="1614"/>
      <c r="AQ257" s="1614"/>
      <c r="AR257" s="1614"/>
      <c r="AS257" s="1614"/>
      <c r="AT257" s="1614"/>
      <c r="AU257" s="1614"/>
      <c r="AV257" s="1922"/>
      <c r="AW257" s="1650"/>
      <c r="AX257" s="1614"/>
      <c r="AY257" s="1608"/>
      <c r="AZ257" s="1614"/>
    </row>
    <row r="258" spans="1:52" s="21" customFormat="1" ht="30.75" customHeight="1" x14ac:dyDescent="0.25">
      <c r="A258" s="1649"/>
      <c r="B258" s="1650"/>
      <c r="C258" s="1649"/>
      <c r="D258" s="1649"/>
      <c r="E258" s="2490"/>
      <c r="F258" s="1650"/>
      <c r="G258" s="1898" t="s">
        <v>50</v>
      </c>
      <c r="H258" s="1650"/>
      <c r="I258" s="1650"/>
      <c r="J258" s="1608">
        <v>42456992</v>
      </c>
      <c r="K258" s="1650"/>
      <c r="L258" s="1650"/>
      <c r="M258" s="1898" t="s">
        <v>50</v>
      </c>
      <c r="N258" s="2162" t="s">
        <v>52</v>
      </c>
      <c r="O258" s="1650"/>
      <c r="P258" s="1608">
        <v>42456992</v>
      </c>
      <c r="Q258" s="1650"/>
      <c r="R258" s="1650"/>
      <c r="S258" s="1650"/>
      <c r="T258" s="1608">
        <v>42456992</v>
      </c>
      <c r="U258" s="1927"/>
      <c r="V258" s="2064" t="s">
        <v>1484</v>
      </c>
      <c r="W258" s="1927"/>
      <c r="X258" s="2360">
        <v>42062</v>
      </c>
      <c r="Y258" s="1922">
        <v>615079.11</v>
      </c>
      <c r="Z258" s="1650"/>
      <c r="AA258" s="1650"/>
      <c r="AB258" s="1559" t="s">
        <v>940</v>
      </c>
      <c r="AC258" s="1649"/>
      <c r="AD258" s="1614"/>
      <c r="AE258" s="1614"/>
      <c r="AF258" s="1614"/>
      <c r="AG258" s="1608">
        <v>42456992</v>
      </c>
      <c r="AH258" s="1564"/>
      <c r="AI258" s="1564"/>
      <c r="AJ258" s="1608"/>
      <c r="AK258" s="1614"/>
      <c r="AL258" s="1614"/>
      <c r="AM258" s="1614"/>
      <c r="AN258" s="1614"/>
      <c r="AO258" s="1614"/>
      <c r="AP258" s="1614"/>
      <c r="AQ258" s="1614"/>
      <c r="AR258" s="1614"/>
      <c r="AS258" s="1614"/>
      <c r="AT258" s="1614"/>
      <c r="AU258" s="1614"/>
      <c r="AV258" s="1922">
        <v>615079.11</v>
      </c>
      <c r="AW258" s="1650"/>
      <c r="AX258" s="1898" t="s">
        <v>1628</v>
      </c>
      <c r="AY258" s="1608"/>
      <c r="AZ258" s="1614"/>
    </row>
    <row r="259" spans="1:52" s="21" customFormat="1" ht="45.75" customHeight="1" x14ac:dyDescent="0.25">
      <c r="A259" s="1565"/>
      <c r="B259" s="1564"/>
      <c r="C259" s="1565"/>
      <c r="D259" s="1565"/>
      <c r="E259" s="2491"/>
      <c r="F259" s="1564"/>
      <c r="G259" s="1898" t="s">
        <v>934</v>
      </c>
      <c r="H259" s="1564"/>
      <c r="I259" s="1564"/>
      <c r="J259" s="1608">
        <v>3594664</v>
      </c>
      <c r="K259" s="1564"/>
      <c r="L259" s="1564"/>
      <c r="M259" s="1898" t="s">
        <v>934</v>
      </c>
      <c r="N259" s="2162" t="s">
        <v>938</v>
      </c>
      <c r="O259" s="1564"/>
      <c r="P259" s="1608">
        <v>3552271</v>
      </c>
      <c r="Q259" s="1564"/>
      <c r="R259" s="1564"/>
      <c r="S259" s="1564"/>
      <c r="T259" s="1608">
        <v>3552271</v>
      </c>
      <c r="U259" s="1933"/>
      <c r="V259" s="2064" t="s">
        <v>1485</v>
      </c>
      <c r="W259" s="1933"/>
      <c r="X259" s="2360">
        <v>42062</v>
      </c>
      <c r="Y259" s="1922">
        <v>3552271</v>
      </c>
      <c r="Z259" s="1564"/>
      <c r="AA259" s="1564"/>
      <c r="AB259" s="1559" t="s">
        <v>941</v>
      </c>
      <c r="AC259" s="1565"/>
      <c r="AD259" s="1614"/>
      <c r="AE259" s="1614"/>
      <c r="AF259" s="1614"/>
      <c r="AG259" s="1608"/>
      <c r="AH259" s="1614"/>
      <c r="AI259" s="1614"/>
      <c r="AJ259" s="1608"/>
      <c r="AK259" s="1614"/>
      <c r="AL259" s="1614"/>
      <c r="AM259" s="1614"/>
      <c r="AN259" s="1614"/>
      <c r="AO259" s="1614"/>
      <c r="AP259" s="1614"/>
      <c r="AQ259" s="1614"/>
      <c r="AR259" s="1614"/>
      <c r="AS259" s="1614"/>
      <c r="AT259" s="1614"/>
      <c r="AU259" s="1614"/>
      <c r="AV259" s="1922">
        <v>3552271</v>
      </c>
      <c r="AW259" s="1564"/>
      <c r="AX259" s="1898" t="s">
        <v>1628</v>
      </c>
      <c r="AY259" s="1608"/>
      <c r="AZ259" s="1614"/>
    </row>
    <row r="260" spans="1:52" s="21" customFormat="1" ht="7.5" customHeight="1" x14ac:dyDescent="0.25">
      <c r="A260" s="2329"/>
      <c r="B260" s="2097"/>
      <c r="C260" s="2329"/>
      <c r="D260" s="2253"/>
      <c r="E260" s="2492"/>
      <c r="F260" s="2097"/>
      <c r="G260" s="2097"/>
      <c r="H260" s="2098"/>
      <c r="I260" s="2098"/>
      <c r="J260" s="2099"/>
      <c r="K260" s="2098"/>
      <c r="L260" s="2098"/>
      <c r="M260" s="2098"/>
      <c r="N260" s="2260"/>
      <c r="O260" s="2097"/>
      <c r="P260" s="2099"/>
      <c r="Q260" s="2097"/>
      <c r="R260" s="2098"/>
      <c r="S260" s="2098"/>
      <c r="T260" s="2099"/>
      <c r="U260" s="2383"/>
      <c r="V260" s="2383"/>
      <c r="W260" s="2103"/>
      <c r="X260" s="2383"/>
      <c r="Y260" s="2384"/>
      <c r="Z260" s="2097"/>
      <c r="AA260" s="2097"/>
      <c r="AB260" s="2097"/>
      <c r="AC260" s="2097"/>
      <c r="AD260" s="2097"/>
      <c r="AE260" s="2097"/>
      <c r="AF260" s="2097"/>
      <c r="AG260" s="2099"/>
      <c r="AH260" s="2097"/>
      <c r="AI260" s="2097"/>
      <c r="AJ260" s="2099"/>
      <c r="AK260" s="2097"/>
      <c r="AL260" s="2097"/>
      <c r="AM260" s="2097"/>
      <c r="AN260" s="2097"/>
      <c r="AO260" s="2097"/>
      <c r="AP260" s="2097"/>
      <c r="AQ260" s="2097"/>
      <c r="AR260" s="2097"/>
      <c r="AS260" s="2097"/>
      <c r="AT260" s="2097"/>
      <c r="AU260" s="2097"/>
      <c r="AV260" s="2099"/>
      <c r="AW260" s="2097"/>
      <c r="AX260" s="2097"/>
      <c r="AY260" s="2099"/>
      <c r="AZ260" s="2097"/>
    </row>
    <row r="261" spans="1:52" s="21" customFormat="1" ht="129" customHeight="1" x14ac:dyDescent="0.25">
      <c r="A261" s="1559" t="s">
        <v>1825</v>
      </c>
      <c r="B261" s="1614" t="s">
        <v>755</v>
      </c>
      <c r="C261" s="1559" t="s">
        <v>757</v>
      </c>
      <c r="D261" s="1559" t="s">
        <v>756</v>
      </c>
      <c r="E261" s="1559" t="s">
        <v>758</v>
      </c>
      <c r="F261" s="1614" t="s">
        <v>728</v>
      </c>
      <c r="G261" s="1898" t="s">
        <v>759</v>
      </c>
      <c r="H261" s="1613" t="s">
        <v>760</v>
      </c>
      <c r="I261" s="1612">
        <v>41919</v>
      </c>
      <c r="J261" s="1608">
        <v>414684978</v>
      </c>
      <c r="K261" s="1612">
        <v>41990</v>
      </c>
      <c r="L261" s="1613" t="s">
        <v>987</v>
      </c>
      <c r="M261" s="1898" t="s">
        <v>759</v>
      </c>
      <c r="N261" s="2162" t="s">
        <v>113</v>
      </c>
      <c r="O261" s="1686">
        <v>41990</v>
      </c>
      <c r="P261" s="1608">
        <v>414619212</v>
      </c>
      <c r="Q261" s="1686">
        <v>41997</v>
      </c>
      <c r="R261" s="1612">
        <v>41997</v>
      </c>
      <c r="S261" s="1562">
        <v>3</v>
      </c>
      <c r="T261" s="1608">
        <v>414619212</v>
      </c>
      <c r="U261" s="2064" t="s">
        <v>1595</v>
      </c>
      <c r="V261" s="2064" t="s">
        <v>1596</v>
      </c>
      <c r="W261" s="2065" t="s">
        <v>1595</v>
      </c>
      <c r="X261" s="2360">
        <v>42100</v>
      </c>
      <c r="Y261" s="1922">
        <v>207309606</v>
      </c>
      <c r="Z261" s="1686">
        <v>42195</v>
      </c>
      <c r="AA261" s="1686">
        <v>42345</v>
      </c>
      <c r="AB261" s="1559" t="s">
        <v>114</v>
      </c>
      <c r="AC261" s="1559" t="s">
        <v>1049</v>
      </c>
      <c r="AD261" s="1614"/>
      <c r="AE261" s="1614"/>
      <c r="AF261" s="1614"/>
      <c r="AG261" s="1608">
        <v>207309606</v>
      </c>
      <c r="AH261" s="1686">
        <v>42368</v>
      </c>
      <c r="AI261" s="1898" t="s">
        <v>1673</v>
      </c>
      <c r="AJ261" s="1608">
        <v>117295962</v>
      </c>
      <c r="AK261" s="1686">
        <v>42179</v>
      </c>
      <c r="AL261" s="1898" t="s">
        <v>1672</v>
      </c>
      <c r="AM261" s="1614"/>
      <c r="AN261" s="1614"/>
      <c r="AO261" s="1614"/>
      <c r="AP261" s="1614"/>
      <c r="AQ261" s="1614"/>
      <c r="AR261" s="1614"/>
      <c r="AS261" s="1614"/>
      <c r="AT261" s="1614"/>
      <c r="AU261" s="1614"/>
      <c r="AV261" s="1608">
        <v>79293694</v>
      </c>
      <c r="AW261" s="1686">
        <v>42353</v>
      </c>
      <c r="AX261" s="1898" t="s">
        <v>1674</v>
      </c>
      <c r="AY261" s="1608">
        <v>10719950</v>
      </c>
      <c r="AZ261" s="1614"/>
    </row>
    <row r="262" spans="1:52" s="21" customFormat="1" ht="7.5" customHeight="1" x14ac:dyDescent="0.25">
      <c r="A262" s="2349"/>
      <c r="B262" s="2382"/>
      <c r="C262" s="2349"/>
      <c r="D262" s="2344"/>
      <c r="E262" s="2493"/>
      <c r="F262" s="2382"/>
      <c r="G262" s="2382"/>
      <c r="H262" s="1948"/>
      <c r="I262" s="1948"/>
      <c r="J262" s="1954"/>
      <c r="K262" s="1948"/>
      <c r="L262" s="1948"/>
      <c r="M262" s="1948"/>
      <c r="N262" s="2190"/>
      <c r="O262" s="2382"/>
      <c r="P262" s="1954"/>
      <c r="Q262" s="2382"/>
      <c r="R262" s="1948"/>
      <c r="S262" s="1948"/>
      <c r="T262" s="1954"/>
      <c r="U262" s="2403"/>
      <c r="V262" s="2403"/>
      <c r="W262" s="1951"/>
      <c r="X262" s="2403"/>
      <c r="Y262" s="2404"/>
      <c r="Z262" s="2382"/>
      <c r="AA262" s="2382"/>
      <c r="AB262" s="2382"/>
      <c r="AC262" s="2382"/>
      <c r="AD262" s="2382"/>
      <c r="AE262" s="2382"/>
      <c r="AF262" s="2382"/>
      <c r="AG262" s="1954"/>
      <c r="AH262" s="2382"/>
      <c r="AI262" s="2382"/>
      <c r="AJ262" s="1954"/>
      <c r="AK262" s="2382"/>
      <c r="AL262" s="2382"/>
      <c r="AM262" s="2382"/>
      <c r="AN262" s="2382"/>
      <c r="AO262" s="2382"/>
      <c r="AP262" s="2382"/>
      <c r="AQ262" s="2382"/>
      <c r="AR262" s="2382"/>
      <c r="AS262" s="2382"/>
      <c r="AT262" s="2382"/>
      <c r="AU262" s="2382"/>
      <c r="AV262" s="1954"/>
      <c r="AW262" s="2382"/>
      <c r="AX262" s="2382"/>
      <c r="AY262" s="1954"/>
      <c r="AZ262" s="2382"/>
    </row>
    <row r="263" spans="1:52" s="21" customFormat="1" ht="72" customHeight="1" x14ac:dyDescent="0.25">
      <c r="A263" s="1554" t="s">
        <v>1826</v>
      </c>
      <c r="B263" s="1553" t="s">
        <v>575</v>
      </c>
      <c r="C263" s="1554" t="s">
        <v>576</v>
      </c>
      <c r="D263" s="1554" t="s">
        <v>577</v>
      </c>
      <c r="E263" s="1554" t="s">
        <v>754</v>
      </c>
      <c r="F263" s="1553" t="s">
        <v>571</v>
      </c>
      <c r="G263" s="1764" t="s">
        <v>578</v>
      </c>
      <c r="H263" s="1764" t="s">
        <v>579</v>
      </c>
      <c r="I263" s="1637">
        <v>41919</v>
      </c>
      <c r="J263" s="1648">
        <v>503428665</v>
      </c>
      <c r="K263" s="1637">
        <v>41990</v>
      </c>
      <c r="L263" s="1764" t="s">
        <v>988</v>
      </c>
      <c r="M263" s="1764" t="s">
        <v>578</v>
      </c>
      <c r="N263" s="2494" t="s">
        <v>113</v>
      </c>
      <c r="O263" s="1637">
        <v>41990</v>
      </c>
      <c r="P263" s="1648">
        <v>503428665</v>
      </c>
      <c r="Q263" s="1637">
        <v>41991</v>
      </c>
      <c r="R263" s="1637">
        <v>41996</v>
      </c>
      <c r="S263" s="1553">
        <v>3</v>
      </c>
      <c r="T263" s="1648">
        <v>503428665</v>
      </c>
      <c r="U263" s="2405" t="s">
        <v>1597</v>
      </c>
      <c r="V263" s="2495" t="s">
        <v>1599</v>
      </c>
      <c r="W263" s="2496" t="s">
        <v>1597</v>
      </c>
      <c r="X263" s="2497">
        <v>42100</v>
      </c>
      <c r="Y263" s="2498">
        <v>94364286.5</v>
      </c>
      <c r="Z263" s="1637">
        <v>42177</v>
      </c>
      <c r="AA263" s="1637">
        <v>42251</v>
      </c>
      <c r="AB263" s="1614"/>
      <c r="AC263" s="1614"/>
      <c r="AD263" s="1614"/>
      <c r="AE263" s="1614"/>
      <c r="AF263" s="1614"/>
      <c r="AG263" s="1608"/>
      <c r="AH263" s="1614"/>
      <c r="AI263" s="1614"/>
      <c r="AJ263" s="1608"/>
      <c r="AK263" s="1614"/>
      <c r="AL263" s="1614"/>
      <c r="AM263" s="1614"/>
      <c r="AN263" s="1614"/>
      <c r="AO263" s="1614"/>
      <c r="AP263" s="1614"/>
      <c r="AQ263" s="1614"/>
      <c r="AR263" s="1614"/>
      <c r="AS263" s="1614"/>
      <c r="AT263" s="1614"/>
      <c r="AU263" s="1614"/>
      <c r="AV263" s="1608"/>
      <c r="AW263" s="1614"/>
      <c r="AX263" s="1614"/>
      <c r="AY263" s="1608"/>
      <c r="AZ263" s="1614"/>
    </row>
    <row r="264" spans="1:52" s="21" customFormat="1" ht="83.25" customHeight="1" x14ac:dyDescent="0.25">
      <c r="A264" s="1565"/>
      <c r="B264" s="1564"/>
      <c r="C264" s="1565"/>
      <c r="D264" s="1565"/>
      <c r="E264" s="1565"/>
      <c r="F264" s="1564"/>
      <c r="G264" s="1873"/>
      <c r="H264" s="1873"/>
      <c r="I264" s="1651"/>
      <c r="J264" s="1661"/>
      <c r="K264" s="1651"/>
      <c r="L264" s="1873"/>
      <c r="M264" s="1873"/>
      <c r="N264" s="2499"/>
      <c r="O264" s="1651"/>
      <c r="P264" s="1661"/>
      <c r="Q264" s="1651"/>
      <c r="R264" s="1651"/>
      <c r="S264" s="1564"/>
      <c r="T264" s="1661"/>
      <c r="U264" s="1933"/>
      <c r="V264" s="2495" t="s">
        <v>1598</v>
      </c>
      <c r="W264" s="2500"/>
      <c r="X264" s="2500"/>
      <c r="Y264" s="2498">
        <v>157350046</v>
      </c>
      <c r="Z264" s="1564"/>
      <c r="AA264" s="1564"/>
      <c r="AB264" s="1559" t="s">
        <v>467</v>
      </c>
      <c r="AC264" s="1559" t="s">
        <v>1049</v>
      </c>
      <c r="AD264" s="1899">
        <f>T263-251714332.5</f>
        <v>251714332.5</v>
      </c>
      <c r="AE264" s="1614"/>
      <c r="AF264" s="1614"/>
      <c r="AG264" s="1608">
        <v>251714332.5</v>
      </c>
      <c r="AH264" s="1761"/>
      <c r="AI264" s="1761"/>
      <c r="AJ264" s="1608"/>
      <c r="AK264" s="1614"/>
      <c r="AL264" s="1614"/>
      <c r="AM264" s="1614"/>
      <c r="AN264" s="1614"/>
      <c r="AO264" s="1614"/>
      <c r="AP264" s="1614"/>
      <c r="AQ264" s="1614"/>
      <c r="AR264" s="1614"/>
      <c r="AS264" s="1614"/>
      <c r="AT264" s="1614"/>
      <c r="AU264" s="1614"/>
      <c r="AV264" s="1608"/>
      <c r="AW264" s="1614"/>
      <c r="AX264" s="1614"/>
      <c r="AY264" s="1608"/>
      <c r="AZ264" s="1614"/>
    </row>
    <row r="265" spans="1:52" s="21" customFormat="1" ht="9" customHeight="1" x14ac:dyDescent="0.25">
      <c r="A265" s="2329"/>
      <c r="B265" s="2097"/>
      <c r="C265" s="2329"/>
      <c r="D265" s="2253"/>
      <c r="E265" s="2492"/>
      <c r="F265" s="2097"/>
      <c r="G265" s="2097"/>
      <c r="H265" s="2098"/>
      <c r="I265" s="2098"/>
      <c r="J265" s="2099"/>
      <c r="K265" s="2098"/>
      <c r="L265" s="2098"/>
      <c r="M265" s="2098"/>
      <c r="N265" s="2260"/>
      <c r="O265" s="2097"/>
      <c r="P265" s="2099"/>
      <c r="Q265" s="2097"/>
      <c r="R265" s="2098"/>
      <c r="S265" s="2098"/>
      <c r="T265" s="2099"/>
      <c r="U265" s="2383"/>
      <c r="V265" s="2383"/>
      <c r="W265" s="2103"/>
      <c r="X265" s="2383"/>
      <c r="Y265" s="2384"/>
      <c r="Z265" s="2097"/>
      <c r="AA265" s="2097"/>
      <c r="AB265" s="2097"/>
      <c r="AC265" s="2097"/>
      <c r="AD265" s="2097"/>
      <c r="AE265" s="2097"/>
      <c r="AF265" s="2097"/>
      <c r="AG265" s="2099"/>
      <c r="AH265" s="2097"/>
      <c r="AI265" s="2097"/>
      <c r="AJ265" s="2099"/>
      <c r="AK265" s="2097"/>
      <c r="AL265" s="2097"/>
      <c r="AM265" s="2097"/>
      <c r="AN265" s="2097"/>
      <c r="AO265" s="2097"/>
      <c r="AP265" s="2097"/>
      <c r="AQ265" s="2097"/>
      <c r="AR265" s="2097"/>
      <c r="AS265" s="2097"/>
      <c r="AT265" s="2097"/>
      <c r="AU265" s="2097"/>
      <c r="AV265" s="2099"/>
      <c r="AW265" s="2097"/>
      <c r="AX265" s="2097"/>
      <c r="AY265" s="2099"/>
      <c r="AZ265" s="2097"/>
    </row>
    <row r="266" spans="1:52" s="21" customFormat="1" ht="93" customHeight="1" x14ac:dyDescent="0.25">
      <c r="A266" s="1559" t="s">
        <v>1827</v>
      </c>
      <c r="B266" s="1614" t="s">
        <v>1029</v>
      </c>
      <c r="C266" s="1559" t="s">
        <v>1179</v>
      </c>
      <c r="D266" s="1595" t="s">
        <v>1030</v>
      </c>
      <c r="E266" s="1559" t="s">
        <v>673</v>
      </c>
      <c r="F266" s="1614" t="s">
        <v>102</v>
      </c>
      <c r="G266" s="1898" t="s">
        <v>566</v>
      </c>
      <c r="H266" s="1613" t="s">
        <v>1031</v>
      </c>
      <c r="I266" s="1612">
        <v>41969</v>
      </c>
      <c r="J266" s="1608">
        <v>17200000</v>
      </c>
      <c r="K266" s="1612">
        <v>41991</v>
      </c>
      <c r="L266" s="1613" t="s">
        <v>1032</v>
      </c>
      <c r="M266" s="1898" t="s">
        <v>566</v>
      </c>
      <c r="N266" s="2162" t="s">
        <v>313</v>
      </c>
      <c r="O266" s="1686">
        <v>41991</v>
      </c>
      <c r="P266" s="1608">
        <v>17185572</v>
      </c>
      <c r="Q266" s="1686">
        <v>42002</v>
      </c>
      <c r="R266" s="1612">
        <v>42002</v>
      </c>
      <c r="S266" s="1595" t="s">
        <v>863</v>
      </c>
      <c r="T266" s="1608">
        <v>17185572</v>
      </c>
      <c r="U266" s="2064" t="s">
        <v>200</v>
      </c>
      <c r="V266" s="2064" t="s">
        <v>1580</v>
      </c>
      <c r="W266" s="2065" t="s">
        <v>1581</v>
      </c>
      <c r="X266" s="2360">
        <v>42101</v>
      </c>
      <c r="Y266" s="1922">
        <v>17185572</v>
      </c>
      <c r="Z266" s="1686">
        <v>42034</v>
      </c>
      <c r="AA266" s="1686">
        <v>42107</v>
      </c>
      <c r="AB266" s="1559" t="s">
        <v>269</v>
      </c>
      <c r="AC266" s="1559" t="s">
        <v>30</v>
      </c>
      <c r="AD266" s="1614"/>
      <c r="AE266" s="1614"/>
      <c r="AF266" s="1614"/>
      <c r="AG266" s="1608"/>
      <c r="AH266" s="1614"/>
      <c r="AI266" s="1614"/>
      <c r="AJ266" s="1608"/>
      <c r="AK266" s="1614"/>
      <c r="AL266" s="1614"/>
      <c r="AM266" s="1614"/>
      <c r="AN266" s="1614"/>
      <c r="AO266" s="1614"/>
      <c r="AP266" s="1614"/>
      <c r="AQ266" s="1614"/>
      <c r="AR266" s="1614"/>
      <c r="AS266" s="1614"/>
      <c r="AT266" s="1614"/>
      <c r="AU266" s="1614"/>
      <c r="AV266" s="1608">
        <v>17185572</v>
      </c>
      <c r="AW266" s="1686">
        <v>42116</v>
      </c>
      <c r="AX266" s="1898" t="s">
        <v>1582</v>
      </c>
      <c r="AY266" s="1608"/>
      <c r="AZ266" s="1614"/>
    </row>
    <row r="267" spans="1:52" s="21" customFormat="1" ht="4.5" customHeight="1" x14ac:dyDescent="0.25">
      <c r="A267" s="2327"/>
      <c r="B267" s="2501"/>
      <c r="C267" s="2327"/>
      <c r="D267" s="2324"/>
      <c r="E267" s="2502"/>
      <c r="F267" s="2501"/>
      <c r="G267" s="2501"/>
      <c r="H267" s="2232"/>
      <c r="I267" s="2232"/>
      <c r="J267" s="2503"/>
      <c r="K267" s="2232"/>
      <c r="L267" s="2232"/>
      <c r="M267" s="2232"/>
      <c r="N267" s="2233"/>
      <c r="O267" s="2501"/>
      <c r="P267" s="2503"/>
      <c r="Q267" s="2501"/>
      <c r="R267" s="2232"/>
      <c r="S267" s="2232"/>
      <c r="T267" s="2503"/>
      <c r="U267" s="2504"/>
      <c r="V267" s="2504"/>
      <c r="W267" s="2236"/>
      <c r="X267" s="2504"/>
      <c r="Y267" s="2505"/>
      <c r="Z267" s="2501"/>
      <c r="AA267" s="2501"/>
      <c r="AB267" s="2501"/>
      <c r="AC267" s="2501"/>
      <c r="AD267" s="2501"/>
      <c r="AE267" s="2501"/>
      <c r="AF267" s="2501"/>
      <c r="AG267" s="2503"/>
      <c r="AH267" s="2501"/>
      <c r="AI267" s="2501"/>
      <c r="AJ267" s="2503"/>
      <c r="AK267" s="2501"/>
      <c r="AL267" s="2501"/>
      <c r="AM267" s="2501"/>
      <c r="AN267" s="2501"/>
      <c r="AO267" s="2501"/>
      <c r="AP267" s="2501"/>
      <c r="AQ267" s="2501"/>
      <c r="AR267" s="2501"/>
      <c r="AS267" s="2501"/>
      <c r="AT267" s="2501"/>
      <c r="AU267" s="2501"/>
      <c r="AV267" s="2503"/>
      <c r="AW267" s="2501"/>
      <c r="AX267" s="2501"/>
      <c r="AY267" s="2503"/>
      <c r="AZ267" s="2501"/>
    </row>
    <row r="268" spans="1:52" s="21" customFormat="1" ht="75" customHeight="1" x14ac:dyDescent="0.25">
      <c r="A268" s="1559" t="s">
        <v>1828</v>
      </c>
      <c r="B268" s="1614" t="s">
        <v>769</v>
      </c>
      <c r="C268" s="1559" t="s">
        <v>770</v>
      </c>
      <c r="D268" s="1559" t="s">
        <v>771</v>
      </c>
      <c r="E268" s="1559" t="s">
        <v>962</v>
      </c>
      <c r="F268" s="1614" t="s">
        <v>963</v>
      </c>
      <c r="G268" s="1898" t="s">
        <v>772</v>
      </c>
      <c r="H268" s="1613" t="s">
        <v>773</v>
      </c>
      <c r="I268" s="1612">
        <v>41919</v>
      </c>
      <c r="J268" s="1608">
        <v>175276966.30000001</v>
      </c>
      <c r="K268" s="1612">
        <v>41991</v>
      </c>
      <c r="L268" s="1613" t="s">
        <v>964</v>
      </c>
      <c r="M268" s="1898" t="s">
        <v>772</v>
      </c>
      <c r="N268" s="2162" t="s">
        <v>113</v>
      </c>
      <c r="O268" s="1686">
        <v>41991</v>
      </c>
      <c r="P268" s="1608">
        <v>175270726</v>
      </c>
      <c r="Q268" s="1686">
        <v>41996</v>
      </c>
      <c r="R268" s="1612">
        <v>41996</v>
      </c>
      <c r="S268" s="1562">
        <v>3</v>
      </c>
      <c r="T268" s="1608">
        <v>175270726</v>
      </c>
      <c r="U268" s="1920" t="s">
        <v>1477</v>
      </c>
      <c r="V268" s="1920" t="s">
        <v>1478</v>
      </c>
      <c r="W268" s="1945" t="s">
        <v>1479</v>
      </c>
      <c r="X268" s="2360">
        <v>42094</v>
      </c>
      <c r="Y268" s="1922">
        <v>87635343</v>
      </c>
      <c r="Z268" s="1686">
        <v>42051</v>
      </c>
      <c r="AA268" s="1686">
        <v>42114</v>
      </c>
      <c r="AB268" s="1559" t="s">
        <v>768</v>
      </c>
      <c r="AC268" s="1559" t="s">
        <v>1829</v>
      </c>
      <c r="AD268" s="1614"/>
      <c r="AE268" s="1614"/>
      <c r="AF268" s="1614"/>
      <c r="AG268" s="1608">
        <v>87635383</v>
      </c>
      <c r="AH268" s="1612">
        <v>42003</v>
      </c>
      <c r="AI268" s="1613" t="s">
        <v>1201</v>
      </c>
      <c r="AJ268" s="1608"/>
      <c r="AK268" s="1614"/>
      <c r="AL268" s="1614"/>
      <c r="AM268" s="1614"/>
      <c r="AN268" s="1614"/>
      <c r="AO268" s="1614"/>
      <c r="AP268" s="1614"/>
      <c r="AQ268" s="1614"/>
      <c r="AR268" s="1614"/>
      <c r="AS268" s="1614"/>
      <c r="AT268" s="1614"/>
      <c r="AU268" s="1614"/>
      <c r="AV268" s="1608">
        <v>87062185</v>
      </c>
      <c r="AW268" s="1761"/>
      <c r="AX268" s="1761"/>
      <c r="AY268" s="2066">
        <v>573178</v>
      </c>
      <c r="AZ268" s="1614"/>
    </row>
    <row r="269" spans="1:52" s="21" customFormat="1" ht="5.25" customHeight="1" x14ac:dyDescent="0.25">
      <c r="A269" s="2506"/>
      <c r="B269" s="2416"/>
      <c r="C269" s="2506"/>
      <c r="D269" s="2240"/>
      <c r="E269" s="2507"/>
      <c r="F269" s="2416"/>
      <c r="G269" s="2416"/>
      <c r="H269" s="2241"/>
      <c r="I269" s="2241"/>
      <c r="J269" s="2312"/>
      <c r="K269" s="2241"/>
      <c r="L269" s="2241"/>
      <c r="M269" s="2241"/>
      <c r="N269" s="2247"/>
      <c r="O269" s="2416"/>
      <c r="P269" s="2312"/>
      <c r="Q269" s="2416"/>
      <c r="R269" s="2241"/>
      <c r="S269" s="2241"/>
      <c r="T269" s="2312"/>
      <c r="U269" s="2418"/>
      <c r="V269" s="2418"/>
      <c r="W269" s="2250"/>
      <c r="X269" s="2418"/>
      <c r="Y269" s="2419"/>
      <c r="Z269" s="2416"/>
      <c r="AA269" s="2416"/>
      <c r="AB269" s="2416"/>
      <c r="AC269" s="2416"/>
      <c r="AD269" s="2416"/>
      <c r="AE269" s="2416"/>
      <c r="AF269" s="2416"/>
      <c r="AG269" s="2312"/>
      <c r="AH269" s="2416"/>
      <c r="AI269" s="2416"/>
      <c r="AJ269" s="2312"/>
      <c r="AK269" s="2416"/>
      <c r="AL269" s="2416"/>
      <c r="AM269" s="2416"/>
      <c r="AN269" s="2416"/>
      <c r="AO269" s="2416"/>
      <c r="AP269" s="2416"/>
      <c r="AQ269" s="2416"/>
      <c r="AR269" s="2416"/>
      <c r="AS269" s="2416"/>
      <c r="AT269" s="2416"/>
      <c r="AU269" s="2416"/>
      <c r="AV269" s="2312"/>
      <c r="AW269" s="2416"/>
      <c r="AX269" s="2416"/>
      <c r="AY269" s="2312"/>
      <c r="AZ269" s="2416"/>
    </row>
    <row r="270" spans="1:52" s="21" customFormat="1" ht="94.5" customHeight="1" x14ac:dyDescent="0.25">
      <c r="A270" s="1554" t="s">
        <v>1830</v>
      </c>
      <c r="B270" s="1614"/>
      <c r="C270" s="2078" t="s">
        <v>1578</v>
      </c>
      <c r="D270" s="1554" t="s">
        <v>1206</v>
      </c>
      <c r="E270" s="2489" t="s">
        <v>1207</v>
      </c>
      <c r="F270" s="1553" t="s">
        <v>1208</v>
      </c>
      <c r="G270" s="1898" t="s">
        <v>1209</v>
      </c>
      <c r="H270" s="1764" t="s">
        <v>1210</v>
      </c>
      <c r="I270" s="1637">
        <v>41919</v>
      </c>
      <c r="J270" s="1608">
        <v>10408191</v>
      </c>
      <c r="K270" s="1637">
        <v>41991</v>
      </c>
      <c r="L270" s="1764" t="s">
        <v>1211</v>
      </c>
      <c r="M270" s="1562" t="s">
        <v>1209</v>
      </c>
      <c r="N270" s="2162" t="s">
        <v>113</v>
      </c>
      <c r="O270" s="1637">
        <v>41991</v>
      </c>
      <c r="P270" s="1608">
        <v>10408191</v>
      </c>
      <c r="Q270" s="1637">
        <v>41992</v>
      </c>
      <c r="R270" s="1637">
        <v>41996</v>
      </c>
      <c r="S270" s="1553">
        <v>6</v>
      </c>
      <c r="T270" s="1608">
        <v>10408191</v>
      </c>
      <c r="U270" s="1920"/>
      <c r="V270" s="2377">
        <f>T268*6.2%</f>
        <v>10866785.012</v>
      </c>
      <c r="W270" s="1945"/>
      <c r="X270" s="1920"/>
      <c r="Y270" s="1922"/>
      <c r="Z270" s="1637">
        <v>42345</v>
      </c>
      <c r="AA270" s="1637">
        <v>42360</v>
      </c>
      <c r="AB270" s="1559" t="s">
        <v>768</v>
      </c>
      <c r="AC270" s="1554" t="s">
        <v>1213</v>
      </c>
      <c r="AD270" s="1899">
        <f>T270/2</f>
        <v>5204095.5</v>
      </c>
      <c r="AE270" s="1637">
        <v>42003</v>
      </c>
      <c r="AF270" s="1613" t="s">
        <v>1671</v>
      </c>
      <c r="AG270" s="1608"/>
      <c r="AH270" s="1614"/>
      <c r="AI270" s="1614"/>
      <c r="AJ270" s="1608"/>
      <c r="AK270" s="1614"/>
      <c r="AL270" s="1614"/>
      <c r="AM270" s="1614"/>
      <c r="AN270" s="1614"/>
      <c r="AO270" s="1614"/>
      <c r="AP270" s="1614"/>
      <c r="AQ270" s="1614"/>
      <c r="AR270" s="1614"/>
      <c r="AS270" s="1614"/>
      <c r="AT270" s="1614"/>
      <c r="AU270" s="1614"/>
      <c r="AV270" s="1899">
        <v>5204095.5</v>
      </c>
      <c r="AW270" s="1553"/>
      <c r="AX270" s="1614"/>
      <c r="AY270" s="2066"/>
      <c r="AZ270" s="1614"/>
    </row>
    <row r="271" spans="1:52" s="21" customFormat="1" ht="47.25" customHeight="1" x14ac:dyDescent="0.25">
      <c r="A271" s="1649"/>
      <c r="B271" s="1614"/>
      <c r="C271" s="1559" t="s">
        <v>1573</v>
      </c>
      <c r="D271" s="1649"/>
      <c r="E271" s="2490"/>
      <c r="F271" s="1650"/>
      <c r="G271" s="1898" t="s">
        <v>766</v>
      </c>
      <c r="H271" s="1650"/>
      <c r="I271" s="1650"/>
      <c r="J271" s="1608">
        <v>46810126</v>
      </c>
      <c r="K271" s="1650"/>
      <c r="L271" s="1926"/>
      <c r="M271" s="1562" t="s">
        <v>766</v>
      </c>
      <c r="N271" s="2162" t="s">
        <v>113</v>
      </c>
      <c r="O271" s="1650"/>
      <c r="P271" s="1608">
        <v>46810126</v>
      </c>
      <c r="Q271" s="1650"/>
      <c r="R271" s="1650"/>
      <c r="S271" s="1650"/>
      <c r="T271" s="1608">
        <v>46810126</v>
      </c>
      <c r="U271" s="1920"/>
      <c r="V271" s="1920"/>
      <c r="W271" s="1945"/>
      <c r="X271" s="1920"/>
      <c r="Y271" s="1922"/>
      <c r="Z271" s="1650"/>
      <c r="AA271" s="1650"/>
      <c r="AB271" s="1559" t="s">
        <v>768</v>
      </c>
      <c r="AC271" s="1649"/>
      <c r="AD271" s="1899">
        <f t="shared" ref="AD271:AD275" si="4">T271/2</f>
        <v>23405063</v>
      </c>
      <c r="AE271" s="1650"/>
      <c r="AF271" s="1613" t="s">
        <v>1671</v>
      </c>
      <c r="AG271" s="1608"/>
      <c r="AH271" s="1614"/>
      <c r="AI271" s="1614"/>
      <c r="AJ271" s="1608"/>
      <c r="AK271" s="1614"/>
      <c r="AL271" s="1614"/>
      <c r="AM271" s="1614"/>
      <c r="AN271" s="1614"/>
      <c r="AO271" s="1614"/>
      <c r="AP271" s="1614"/>
      <c r="AQ271" s="1614"/>
      <c r="AR271" s="1614"/>
      <c r="AS271" s="1614"/>
      <c r="AT271" s="1614"/>
      <c r="AU271" s="1614"/>
      <c r="AV271" s="1899">
        <v>23405063</v>
      </c>
      <c r="AW271" s="1650"/>
      <c r="AX271" s="1614"/>
      <c r="AY271" s="1608"/>
      <c r="AZ271" s="1614"/>
    </row>
    <row r="272" spans="1:52" s="21" customFormat="1" ht="57" customHeight="1" x14ac:dyDescent="0.25">
      <c r="A272" s="1649"/>
      <c r="B272" s="1614"/>
      <c r="C272" s="1559" t="s">
        <v>1574</v>
      </c>
      <c r="D272" s="1649"/>
      <c r="E272" s="2490"/>
      <c r="F272" s="1650"/>
      <c r="G272" s="1898" t="s">
        <v>997</v>
      </c>
      <c r="H272" s="1650"/>
      <c r="I272" s="1650"/>
      <c r="J272" s="1608">
        <v>31559527</v>
      </c>
      <c r="K272" s="1650"/>
      <c r="L272" s="1926"/>
      <c r="M272" s="1562" t="s">
        <v>997</v>
      </c>
      <c r="N272" s="2162" t="s">
        <v>1212</v>
      </c>
      <c r="O272" s="1650"/>
      <c r="P272" s="1608">
        <v>31559527</v>
      </c>
      <c r="Q272" s="1650"/>
      <c r="R272" s="1650"/>
      <c r="S272" s="1650"/>
      <c r="T272" s="1608">
        <v>31559527</v>
      </c>
      <c r="U272" s="1920"/>
      <c r="V272" s="1920"/>
      <c r="W272" s="1945"/>
      <c r="X272" s="1920"/>
      <c r="Y272" s="1922"/>
      <c r="Z272" s="1650"/>
      <c r="AA272" s="1650"/>
      <c r="AB272" s="1559" t="s">
        <v>768</v>
      </c>
      <c r="AC272" s="1649"/>
      <c r="AD272" s="1899">
        <f t="shared" si="4"/>
        <v>15779763.5</v>
      </c>
      <c r="AE272" s="1650"/>
      <c r="AF272" s="1613" t="s">
        <v>1671</v>
      </c>
      <c r="AG272" s="1608"/>
      <c r="AH272" s="1614"/>
      <c r="AI272" s="1614"/>
      <c r="AJ272" s="1608"/>
      <c r="AK272" s="1614"/>
      <c r="AL272" s="1614"/>
      <c r="AM272" s="1614"/>
      <c r="AN272" s="1614"/>
      <c r="AO272" s="1614"/>
      <c r="AP272" s="1614"/>
      <c r="AQ272" s="1614"/>
      <c r="AR272" s="1614"/>
      <c r="AS272" s="1614"/>
      <c r="AT272" s="1614"/>
      <c r="AU272" s="1614"/>
      <c r="AV272" s="1899">
        <v>15779763.5</v>
      </c>
      <c r="AW272" s="1650"/>
      <c r="AX272" s="1614"/>
      <c r="AY272" s="1608"/>
      <c r="AZ272" s="1614"/>
    </row>
    <row r="273" spans="1:52" s="21" customFormat="1" ht="63.75" customHeight="1" x14ac:dyDescent="0.25">
      <c r="A273" s="1649"/>
      <c r="B273" s="1614"/>
      <c r="C273" s="1559" t="s">
        <v>1575</v>
      </c>
      <c r="D273" s="1649"/>
      <c r="E273" s="2490"/>
      <c r="F273" s="1650"/>
      <c r="G273" s="1898" t="s">
        <v>578</v>
      </c>
      <c r="H273" s="1650"/>
      <c r="I273" s="1650"/>
      <c r="J273" s="1608">
        <v>35240007</v>
      </c>
      <c r="K273" s="1650"/>
      <c r="L273" s="1926"/>
      <c r="M273" s="1562" t="s">
        <v>578</v>
      </c>
      <c r="N273" s="2162" t="s">
        <v>113</v>
      </c>
      <c r="O273" s="1650"/>
      <c r="P273" s="1608">
        <v>35240007</v>
      </c>
      <c r="Q273" s="1650"/>
      <c r="R273" s="1650"/>
      <c r="S273" s="1650"/>
      <c r="T273" s="1608">
        <v>35240007</v>
      </c>
      <c r="U273" s="1920"/>
      <c r="V273" s="1920"/>
      <c r="W273" s="1945"/>
      <c r="X273" s="1920"/>
      <c r="Y273" s="1922"/>
      <c r="Z273" s="1650"/>
      <c r="AA273" s="1650"/>
      <c r="AB273" s="1559" t="s">
        <v>768</v>
      </c>
      <c r="AC273" s="1649"/>
      <c r="AD273" s="1899">
        <f t="shared" si="4"/>
        <v>17620003.5</v>
      </c>
      <c r="AE273" s="1650"/>
      <c r="AF273" s="1613" t="s">
        <v>1670</v>
      </c>
      <c r="AG273" s="1608"/>
      <c r="AH273" s="1614"/>
      <c r="AI273" s="1614"/>
      <c r="AJ273" s="1608"/>
      <c r="AK273" s="1614"/>
      <c r="AL273" s="1614"/>
      <c r="AM273" s="1614"/>
      <c r="AN273" s="1614"/>
      <c r="AO273" s="1614"/>
      <c r="AP273" s="1614"/>
      <c r="AQ273" s="1614"/>
      <c r="AR273" s="1614"/>
      <c r="AS273" s="1614"/>
      <c r="AT273" s="1614"/>
      <c r="AU273" s="1614"/>
      <c r="AV273" s="1899">
        <v>17620003.5</v>
      </c>
      <c r="AW273" s="1650"/>
      <c r="AX273" s="1614"/>
      <c r="AY273" s="1608"/>
      <c r="AZ273" s="1614"/>
    </row>
    <row r="274" spans="1:52" s="21" customFormat="1" ht="63" customHeight="1" x14ac:dyDescent="0.25">
      <c r="A274" s="1649"/>
      <c r="B274" s="1614"/>
      <c r="C274" s="1559" t="s">
        <v>1576</v>
      </c>
      <c r="D274" s="1649"/>
      <c r="E274" s="2490"/>
      <c r="F274" s="1650"/>
      <c r="G274" s="1898" t="s">
        <v>583</v>
      </c>
      <c r="H274" s="1650"/>
      <c r="I274" s="1650"/>
      <c r="J274" s="1608">
        <v>13584840</v>
      </c>
      <c r="K274" s="1650"/>
      <c r="L274" s="1926"/>
      <c r="M274" s="1562" t="s">
        <v>583</v>
      </c>
      <c r="N274" s="2162" t="s">
        <v>113</v>
      </c>
      <c r="O274" s="1650"/>
      <c r="P274" s="1608">
        <v>13584840</v>
      </c>
      <c r="Q274" s="1650"/>
      <c r="R274" s="1650"/>
      <c r="S274" s="1650"/>
      <c r="T274" s="1608">
        <v>13584840</v>
      </c>
      <c r="U274" s="1920"/>
      <c r="V274" s="1920"/>
      <c r="W274" s="1945"/>
      <c r="X274" s="1920"/>
      <c r="Y274" s="1922"/>
      <c r="Z274" s="1650"/>
      <c r="AA274" s="1650"/>
      <c r="AB274" s="1559" t="s">
        <v>768</v>
      </c>
      <c r="AC274" s="1649"/>
      <c r="AD274" s="1899">
        <f t="shared" si="4"/>
        <v>6792420</v>
      </c>
      <c r="AE274" s="1650"/>
      <c r="AF274" s="1613" t="s">
        <v>1670</v>
      </c>
      <c r="AG274" s="1608"/>
      <c r="AH274" s="1614"/>
      <c r="AI274" s="1614"/>
      <c r="AJ274" s="1608"/>
      <c r="AK274" s="1614"/>
      <c r="AL274" s="1614"/>
      <c r="AM274" s="1614"/>
      <c r="AN274" s="1614"/>
      <c r="AO274" s="1614"/>
      <c r="AP274" s="1614"/>
      <c r="AQ274" s="1614"/>
      <c r="AR274" s="1614"/>
      <c r="AS274" s="1614"/>
      <c r="AT274" s="1614"/>
      <c r="AU274" s="1614"/>
      <c r="AV274" s="1899">
        <v>6792420</v>
      </c>
      <c r="AW274" s="1650"/>
      <c r="AX274" s="1614"/>
      <c r="AY274" s="1608"/>
      <c r="AZ274" s="1614"/>
    </row>
    <row r="275" spans="1:52" s="21" customFormat="1" ht="124.5" customHeight="1" x14ac:dyDescent="0.25">
      <c r="A275" s="1565"/>
      <c r="B275" s="1614"/>
      <c r="C275" s="1559" t="s">
        <v>1577</v>
      </c>
      <c r="D275" s="1565"/>
      <c r="E275" s="2491"/>
      <c r="F275" s="1564"/>
      <c r="G275" s="1898" t="s">
        <v>759</v>
      </c>
      <c r="H275" s="1564"/>
      <c r="I275" s="1564"/>
      <c r="J275" s="1608">
        <v>24881099</v>
      </c>
      <c r="K275" s="1564"/>
      <c r="L275" s="1873"/>
      <c r="M275" s="1562" t="s">
        <v>759</v>
      </c>
      <c r="N275" s="2162" t="s">
        <v>113</v>
      </c>
      <c r="O275" s="1564"/>
      <c r="P275" s="1608">
        <v>24881099</v>
      </c>
      <c r="Q275" s="1564"/>
      <c r="R275" s="1564"/>
      <c r="S275" s="1564"/>
      <c r="T275" s="1608">
        <v>24881099</v>
      </c>
      <c r="U275" s="1920"/>
      <c r="V275" s="1920"/>
      <c r="W275" s="1945"/>
      <c r="X275" s="1920"/>
      <c r="Y275" s="1922"/>
      <c r="Z275" s="1564"/>
      <c r="AA275" s="1564"/>
      <c r="AB275" s="1559" t="s">
        <v>768</v>
      </c>
      <c r="AC275" s="1565"/>
      <c r="AD275" s="1899">
        <f t="shared" si="4"/>
        <v>12440549.5</v>
      </c>
      <c r="AE275" s="1564"/>
      <c r="AF275" s="1562">
        <v>2160</v>
      </c>
      <c r="AG275" s="1608"/>
      <c r="AH275" s="1614"/>
      <c r="AI275" s="1614"/>
      <c r="AJ275" s="1608"/>
      <c r="AK275" s="1614"/>
      <c r="AL275" s="1614"/>
      <c r="AM275" s="1614"/>
      <c r="AN275" s="1614"/>
      <c r="AO275" s="1614"/>
      <c r="AP275" s="1614"/>
      <c r="AQ275" s="1614"/>
      <c r="AR275" s="1614"/>
      <c r="AS275" s="1614"/>
      <c r="AT275" s="1614"/>
      <c r="AU275" s="1614"/>
      <c r="AV275" s="1899">
        <v>12440549.5</v>
      </c>
      <c r="AW275" s="1564"/>
      <c r="AX275" s="1614"/>
      <c r="AY275" s="1608"/>
      <c r="AZ275" s="1614"/>
    </row>
    <row r="276" spans="1:52" s="21" customFormat="1" ht="6.75" customHeight="1" x14ac:dyDescent="0.25">
      <c r="A276" s="2508"/>
      <c r="B276" s="2509"/>
      <c r="C276" s="2508"/>
      <c r="D276" s="2510"/>
      <c r="E276" s="2511"/>
      <c r="F276" s="2509"/>
      <c r="G276" s="2509"/>
      <c r="H276" s="2512"/>
      <c r="I276" s="2512"/>
      <c r="J276" s="2513"/>
      <c r="K276" s="2512"/>
      <c r="L276" s="2512"/>
      <c r="M276" s="2512"/>
      <c r="N276" s="2514"/>
      <c r="O276" s="2509"/>
      <c r="P276" s="2513"/>
      <c r="Q276" s="2509"/>
      <c r="R276" s="2512"/>
      <c r="S276" s="2512"/>
      <c r="T276" s="2513"/>
      <c r="U276" s="2515"/>
      <c r="V276" s="2515"/>
      <c r="W276" s="2516"/>
      <c r="X276" s="2515"/>
      <c r="Y276" s="2517"/>
      <c r="Z276" s="2509"/>
      <c r="AA276" s="2509"/>
      <c r="AB276" s="2509"/>
      <c r="AC276" s="2509"/>
      <c r="AD276" s="2509"/>
      <c r="AE276" s="2509"/>
      <c r="AF276" s="2509"/>
      <c r="AG276" s="2513"/>
      <c r="AH276" s="2509"/>
      <c r="AI276" s="2509"/>
      <c r="AJ276" s="2513"/>
      <c r="AK276" s="2509"/>
      <c r="AL276" s="2509"/>
      <c r="AM276" s="2509"/>
      <c r="AN276" s="2509"/>
      <c r="AO276" s="2509"/>
      <c r="AP276" s="2509"/>
      <c r="AQ276" s="2509"/>
      <c r="AR276" s="2509"/>
      <c r="AS276" s="2509"/>
      <c r="AT276" s="2509"/>
      <c r="AU276" s="2509"/>
      <c r="AV276" s="2513"/>
      <c r="AW276" s="2509"/>
      <c r="AX276" s="2509"/>
      <c r="AY276" s="2513"/>
      <c r="AZ276" s="2509"/>
    </row>
    <row r="277" spans="1:52" s="21" customFormat="1" ht="94.5" customHeight="1" x14ac:dyDescent="0.25">
      <c r="A277" s="1559" t="s">
        <v>1831</v>
      </c>
      <c r="B277" s="1614" t="s">
        <v>1021</v>
      </c>
      <c r="C277" s="1559" t="s">
        <v>417</v>
      </c>
      <c r="D277" s="1595" t="s">
        <v>989</v>
      </c>
      <c r="E277" s="2518" t="s">
        <v>990</v>
      </c>
      <c r="F277" s="1559" t="s">
        <v>991</v>
      </c>
      <c r="G277" s="1898" t="s">
        <v>418</v>
      </c>
      <c r="H277" s="1613" t="s">
        <v>460</v>
      </c>
      <c r="I277" s="1612">
        <v>41850</v>
      </c>
      <c r="J277" s="1608">
        <v>35000000</v>
      </c>
      <c r="K277" s="1612">
        <v>41992</v>
      </c>
      <c r="L277" s="1613" t="s">
        <v>992</v>
      </c>
      <c r="M277" s="1613" t="s">
        <v>418</v>
      </c>
      <c r="N277" s="2162" t="s">
        <v>313</v>
      </c>
      <c r="O277" s="1686">
        <v>41992</v>
      </c>
      <c r="P277" s="1608">
        <v>34999191</v>
      </c>
      <c r="Q277" s="1686">
        <v>41995</v>
      </c>
      <c r="R277" s="1612">
        <v>41996</v>
      </c>
      <c r="S277" s="1595">
        <v>2</v>
      </c>
      <c r="T277" s="1608">
        <v>34999191</v>
      </c>
      <c r="U277" s="2064" t="s">
        <v>1540</v>
      </c>
      <c r="V277" s="2065" t="s">
        <v>1412</v>
      </c>
      <c r="W277" s="2065" t="s">
        <v>1541</v>
      </c>
      <c r="X277" s="2306">
        <v>42107</v>
      </c>
      <c r="Y277" s="1821">
        <v>20999838.199999999</v>
      </c>
      <c r="Z277" s="1686">
        <v>42058</v>
      </c>
      <c r="AA277" s="1686">
        <v>42143</v>
      </c>
      <c r="AB277" s="1559" t="s">
        <v>269</v>
      </c>
      <c r="AC277" s="1559" t="s">
        <v>30</v>
      </c>
      <c r="AD277" s="1614"/>
      <c r="AE277" s="1614"/>
      <c r="AF277" s="1614"/>
      <c r="AG277" s="1608">
        <v>13999352.800000001</v>
      </c>
      <c r="AH277" s="1686">
        <v>42003</v>
      </c>
      <c r="AI277" s="1898" t="s">
        <v>518</v>
      </c>
      <c r="AJ277" s="1608"/>
      <c r="AK277" s="1614"/>
      <c r="AL277" s="1614"/>
      <c r="AM277" s="1614"/>
      <c r="AN277" s="1614"/>
      <c r="AO277" s="1614"/>
      <c r="AP277" s="1614"/>
      <c r="AQ277" s="1614"/>
      <c r="AR277" s="1614"/>
      <c r="AS277" s="1614"/>
      <c r="AT277" s="1614"/>
      <c r="AU277" s="1614"/>
      <c r="AV277" s="1608">
        <v>20998902.780000001</v>
      </c>
      <c r="AW277" s="1686">
        <v>42178</v>
      </c>
      <c r="AX277" s="1898" t="s">
        <v>1625</v>
      </c>
      <c r="AY277" s="1608">
        <v>935.42</v>
      </c>
      <c r="AZ277" s="1614"/>
    </row>
    <row r="278" spans="1:52" s="21" customFormat="1" ht="6.75" customHeight="1" x14ac:dyDescent="0.25">
      <c r="A278" s="2349"/>
      <c r="B278" s="2382"/>
      <c r="C278" s="2349"/>
      <c r="D278" s="2344"/>
      <c r="E278" s="2493"/>
      <c r="F278" s="2382"/>
      <c r="G278" s="2382"/>
      <c r="H278" s="1948"/>
      <c r="I278" s="1948"/>
      <c r="J278" s="1954"/>
      <c r="K278" s="1948"/>
      <c r="L278" s="1948"/>
      <c r="M278" s="1948"/>
      <c r="N278" s="2190"/>
      <c r="O278" s="2382"/>
      <c r="P278" s="1954"/>
      <c r="Q278" s="2382"/>
      <c r="R278" s="1948"/>
      <c r="S278" s="1948"/>
      <c r="T278" s="1954"/>
      <c r="U278" s="2403"/>
      <c r="V278" s="1951"/>
      <c r="W278" s="1951"/>
      <c r="X278" s="1951"/>
      <c r="Y278" s="2519"/>
      <c r="Z278" s="2382"/>
      <c r="AA278" s="2382"/>
      <c r="AB278" s="2382"/>
      <c r="AC278" s="2382"/>
      <c r="AD278" s="2382"/>
      <c r="AE278" s="2382"/>
      <c r="AF278" s="2382"/>
      <c r="AG278" s="1954"/>
      <c r="AH278" s="2382"/>
      <c r="AI278" s="2382"/>
      <c r="AJ278" s="1954"/>
      <c r="AK278" s="2382"/>
      <c r="AL278" s="2382"/>
      <c r="AM278" s="2382"/>
      <c r="AN278" s="2382"/>
      <c r="AO278" s="2382"/>
      <c r="AP278" s="2382"/>
      <c r="AQ278" s="2382"/>
      <c r="AR278" s="2382"/>
      <c r="AS278" s="2382"/>
      <c r="AT278" s="2382"/>
      <c r="AU278" s="2382"/>
      <c r="AV278" s="1954"/>
      <c r="AW278" s="2382"/>
      <c r="AX278" s="2382"/>
      <c r="AY278" s="1954"/>
      <c r="AZ278" s="2382"/>
    </row>
    <row r="279" spans="1:52" s="21" customFormat="1" ht="102" customHeight="1" x14ac:dyDescent="0.25">
      <c r="A279" s="1559" t="s">
        <v>1832</v>
      </c>
      <c r="B279" s="1553" t="s">
        <v>419</v>
      </c>
      <c r="C279" s="1554" t="s">
        <v>1001</v>
      </c>
      <c r="D279" s="1595" t="s">
        <v>1002</v>
      </c>
      <c r="E279" s="2518" t="s">
        <v>990</v>
      </c>
      <c r="F279" s="1559" t="s">
        <v>991</v>
      </c>
      <c r="G279" s="1898" t="s">
        <v>423</v>
      </c>
      <c r="H279" s="2487" t="s">
        <v>424</v>
      </c>
      <c r="I279" s="2439">
        <v>41752</v>
      </c>
      <c r="J279" s="1608">
        <v>28000000</v>
      </c>
      <c r="K279" s="2439">
        <v>41992</v>
      </c>
      <c r="L279" s="2487" t="s">
        <v>1003</v>
      </c>
      <c r="M279" s="1898" t="s">
        <v>423</v>
      </c>
      <c r="N279" s="2162" t="s">
        <v>52</v>
      </c>
      <c r="O279" s="1637">
        <v>41992</v>
      </c>
      <c r="P279" s="1608">
        <v>27999378.600000001</v>
      </c>
      <c r="Q279" s="1637">
        <v>41995</v>
      </c>
      <c r="R279" s="2439">
        <v>41996</v>
      </c>
      <c r="S279" s="2520">
        <v>2</v>
      </c>
      <c r="T279" s="1648">
        <v>27999378.600000001</v>
      </c>
      <c r="U279" s="2064" t="s">
        <v>1537</v>
      </c>
      <c r="V279" s="2065" t="s">
        <v>1538</v>
      </c>
      <c r="W279" s="2065" t="s">
        <v>1539</v>
      </c>
      <c r="X279" s="2306">
        <v>42107</v>
      </c>
      <c r="Y279" s="1821">
        <v>19545623.960000001</v>
      </c>
      <c r="Z279" s="1637">
        <v>42058</v>
      </c>
      <c r="AA279" s="1637">
        <v>42157</v>
      </c>
      <c r="AB279" s="1559" t="s">
        <v>90</v>
      </c>
      <c r="AC279" s="1559" t="s">
        <v>30</v>
      </c>
      <c r="AD279" s="1899"/>
      <c r="AE279" s="1614"/>
      <c r="AF279" s="1614"/>
      <c r="AG279" s="1608">
        <v>8453755</v>
      </c>
      <c r="AH279" s="1761"/>
      <c r="AI279" s="1761"/>
      <c r="AJ279" s="1608"/>
      <c r="AK279" s="1614"/>
      <c r="AL279" s="1614"/>
      <c r="AM279" s="1614"/>
      <c r="AN279" s="1614"/>
      <c r="AO279" s="1614"/>
      <c r="AP279" s="1614"/>
      <c r="AQ279" s="1614"/>
      <c r="AR279" s="1614"/>
      <c r="AS279" s="1614"/>
      <c r="AT279" s="1614"/>
      <c r="AU279" s="1614"/>
      <c r="AV279" s="1608">
        <v>19544272.309999999</v>
      </c>
      <c r="AW279" s="1761"/>
      <c r="AX279" s="1761"/>
      <c r="AY279" s="1608"/>
      <c r="AZ279" s="1614"/>
    </row>
    <row r="280" spans="1:52" s="21" customFormat="1" ht="9.75" customHeight="1" x14ac:dyDescent="0.2">
      <c r="A280" s="2521"/>
      <c r="B280" s="2522"/>
      <c r="C280" s="2521"/>
      <c r="D280" s="2523"/>
      <c r="E280" s="2524"/>
      <c r="F280" s="2522"/>
      <c r="G280" s="2525"/>
      <c r="H280" s="2526"/>
      <c r="I280" s="2526"/>
      <c r="J280" s="2527"/>
      <c r="K280" s="2526"/>
      <c r="L280" s="2526"/>
      <c r="M280" s="2528"/>
      <c r="N280" s="2529"/>
      <c r="O280" s="2522"/>
      <c r="P280" s="2527"/>
      <c r="Q280" s="2522"/>
      <c r="R280" s="2526"/>
      <c r="S280" s="2526"/>
      <c r="T280" s="2530"/>
      <c r="U280" s="2531"/>
      <c r="V280" s="2531"/>
      <c r="W280" s="2532"/>
      <c r="X280" s="2531"/>
      <c r="Y280" s="2533"/>
      <c r="Z280" s="2522"/>
      <c r="AA280" s="2522"/>
      <c r="AB280" s="2525"/>
      <c r="AC280" s="2522"/>
      <c r="AD280" s="2525"/>
      <c r="AE280" s="2525"/>
      <c r="AF280" s="2525"/>
      <c r="AG280" s="2527"/>
      <c r="AH280" s="2525"/>
      <c r="AI280" s="2525"/>
      <c r="AJ280" s="2527"/>
      <c r="AK280" s="2525"/>
      <c r="AL280" s="2525"/>
      <c r="AM280" s="2525"/>
      <c r="AN280" s="2525"/>
      <c r="AO280" s="2525"/>
      <c r="AP280" s="2525"/>
      <c r="AQ280" s="2525"/>
      <c r="AR280" s="2525"/>
      <c r="AS280" s="2525"/>
      <c r="AT280" s="2525"/>
      <c r="AU280" s="2525"/>
      <c r="AV280" s="2527"/>
      <c r="AW280" s="2525"/>
      <c r="AX280" s="2525"/>
      <c r="AY280" s="2527"/>
      <c r="AZ280" s="2525"/>
    </row>
    <row r="281" spans="1:52" s="21" customFormat="1" ht="51.75" customHeight="1" x14ac:dyDescent="0.25">
      <c r="A281" s="1554" t="s">
        <v>1833</v>
      </c>
      <c r="B281" s="1553" t="s">
        <v>993</v>
      </c>
      <c r="C281" s="1554" t="s">
        <v>994</v>
      </c>
      <c r="D281" s="1554" t="s">
        <v>995</v>
      </c>
      <c r="E281" s="2489" t="s">
        <v>463</v>
      </c>
      <c r="F281" s="1553" t="s">
        <v>996</v>
      </c>
      <c r="G281" s="1898" t="s">
        <v>997</v>
      </c>
      <c r="H281" s="1764" t="s">
        <v>999</v>
      </c>
      <c r="I281" s="1637">
        <v>41919</v>
      </c>
      <c r="J281" s="1608">
        <v>284784979</v>
      </c>
      <c r="K281" s="1637">
        <v>41995</v>
      </c>
      <c r="L281" s="1764" t="s">
        <v>998</v>
      </c>
      <c r="M281" s="1898" t="s">
        <v>997</v>
      </c>
      <c r="N281" s="1562">
        <v>39001</v>
      </c>
      <c r="O281" s="1637">
        <v>41995</v>
      </c>
      <c r="P281" s="1608">
        <v>284784979</v>
      </c>
      <c r="Q281" s="1637">
        <v>41997</v>
      </c>
      <c r="R281" s="1637">
        <v>41999</v>
      </c>
      <c r="S281" s="1553">
        <v>6</v>
      </c>
      <c r="T281" s="1648">
        <v>525970144</v>
      </c>
      <c r="U281" s="2405" t="s">
        <v>1666</v>
      </c>
      <c r="V281" s="2405" t="s">
        <v>1667</v>
      </c>
      <c r="W281" s="2405" t="s">
        <v>1666</v>
      </c>
      <c r="X281" s="1921">
        <v>42100</v>
      </c>
      <c r="Y281" s="2534">
        <v>262985072</v>
      </c>
      <c r="Z281" s="1637">
        <v>42022</v>
      </c>
      <c r="AA281" s="1637">
        <v>42366</v>
      </c>
      <c r="AB281" s="1559" t="s">
        <v>114</v>
      </c>
      <c r="AC281" s="1554" t="s">
        <v>1154</v>
      </c>
      <c r="AD281" s="2535"/>
      <c r="AE281" s="1614"/>
      <c r="AF281" s="1614"/>
      <c r="AG281" s="1608">
        <v>142392490</v>
      </c>
      <c r="AH281" s="1637">
        <v>42368</v>
      </c>
      <c r="AI281" s="2536" t="s">
        <v>1669</v>
      </c>
      <c r="AJ281" s="1608">
        <v>162639088</v>
      </c>
      <c r="AK281" s="1686">
        <v>42247</v>
      </c>
      <c r="AL281" s="1898" t="s">
        <v>1668</v>
      </c>
      <c r="AM281" s="1614"/>
      <c r="AN281" s="1614"/>
      <c r="AO281" s="1614"/>
      <c r="AP281" s="1614"/>
      <c r="AQ281" s="1614"/>
      <c r="AR281" s="1614"/>
      <c r="AS281" s="1614"/>
      <c r="AT281" s="1614"/>
      <c r="AU281" s="1614"/>
      <c r="AV281" s="1608">
        <v>100345984</v>
      </c>
      <c r="AW281" s="1761"/>
      <c r="AX281" s="1761"/>
      <c r="AY281" s="1608"/>
      <c r="AZ281" s="1614"/>
    </row>
    <row r="282" spans="1:52" s="21" customFormat="1" ht="55.5" customHeight="1" x14ac:dyDescent="0.25">
      <c r="A282" s="1565"/>
      <c r="B282" s="1650"/>
      <c r="C282" s="1649"/>
      <c r="D282" s="1649"/>
      <c r="E282" s="2490"/>
      <c r="F282" s="1650"/>
      <c r="G282" s="1898" t="s">
        <v>997</v>
      </c>
      <c r="H282" s="1873"/>
      <c r="I282" s="1651"/>
      <c r="J282" s="1608">
        <v>241207145</v>
      </c>
      <c r="K282" s="1564"/>
      <c r="L282" s="1564"/>
      <c r="M282" s="1898" t="s">
        <v>997</v>
      </c>
      <c r="N282" s="1562">
        <v>39002</v>
      </c>
      <c r="O282" s="1564"/>
      <c r="P282" s="1608">
        <v>241185165</v>
      </c>
      <c r="Q282" s="1564"/>
      <c r="R282" s="1651"/>
      <c r="S282" s="1564"/>
      <c r="T282" s="1661"/>
      <c r="U282" s="1933"/>
      <c r="V282" s="1933"/>
      <c r="W282" s="1933"/>
      <c r="X282" s="1933"/>
      <c r="Y282" s="2407"/>
      <c r="Z282" s="1650"/>
      <c r="AA282" s="1650"/>
      <c r="AB282" s="1559" t="s">
        <v>1000</v>
      </c>
      <c r="AC282" s="1565"/>
      <c r="AD282" s="2535"/>
      <c r="AE282" s="1614"/>
      <c r="AF282" s="1614"/>
      <c r="AG282" s="1608">
        <v>120592583</v>
      </c>
      <c r="AH282" s="1564"/>
      <c r="AI282" s="2488"/>
      <c r="AJ282" s="1608"/>
      <c r="AK282" s="1614"/>
      <c r="AL282" s="1614"/>
      <c r="AM282" s="1614"/>
      <c r="AN282" s="1614"/>
      <c r="AO282" s="1614"/>
      <c r="AP282" s="1614"/>
      <c r="AQ282" s="1614"/>
      <c r="AR282" s="1614"/>
      <c r="AS282" s="1614"/>
      <c r="AT282" s="1614"/>
      <c r="AU282" s="1614"/>
      <c r="AV282" s="1608"/>
      <c r="AW282" s="1614"/>
      <c r="AX282" s="1614"/>
      <c r="AY282" s="1608"/>
      <c r="AZ282" s="1614"/>
    </row>
    <row r="283" spans="1:52" s="21" customFormat="1" ht="66" customHeight="1" x14ac:dyDescent="0.25">
      <c r="A283" s="1565" t="s">
        <v>1834</v>
      </c>
      <c r="B283" s="1564"/>
      <c r="C283" s="1565"/>
      <c r="D283" s="1565"/>
      <c r="E283" s="2491"/>
      <c r="F283" s="1564"/>
      <c r="G283" s="1898" t="s">
        <v>1661</v>
      </c>
      <c r="H283" s="1598" t="s">
        <v>513</v>
      </c>
      <c r="I283" s="1599">
        <v>42339</v>
      </c>
      <c r="J283" s="1608">
        <v>28000000</v>
      </c>
      <c r="K283" s="1599">
        <v>42348</v>
      </c>
      <c r="L283" s="1598" t="s">
        <v>1662</v>
      </c>
      <c r="M283" s="1898" t="s">
        <v>1663</v>
      </c>
      <c r="N283" s="1613" t="s">
        <v>1664</v>
      </c>
      <c r="O283" s="1599">
        <v>42348</v>
      </c>
      <c r="P283" s="1608">
        <v>28000000</v>
      </c>
      <c r="Q283" s="1599">
        <v>42361</v>
      </c>
      <c r="R283" s="1599"/>
      <c r="S283" s="1597"/>
      <c r="T283" s="1609">
        <v>28000000</v>
      </c>
      <c r="U283" s="2537"/>
      <c r="V283" s="2537"/>
      <c r="W283" s="2537"/>
      <c r="X283" s="2537"/>
      <c r="Y283" s="1606"/>
      <c r="Z283" s="1564"/>
      <c r="AA283" s="1564"/>
      <c r="AB283" s="1559" t="s">
        <v>1665</v>
      </c>
      <c r="AC283" s="1596" t="s">
        <v>1649</v>
      </c>
      <c r="AD283" s="2535"/>
      <c r="AE283" s="1614"/>
      <c r="AF283" s="1614"/>
      <c r="AG283" s="1608"/>
      <c r="AH283" s="1614"/>
      <c r="AI283" s="1899"/>
      <c r="AJ283" s="1608"/>
      <c r="AK283" s="1614"/>
      <c r="AL283" s="1614"/>
      <c r="AM283" s="1614"/>
      <c r="AN283" s="1614"/>
      <c r="AO283" s="1614"/>
      <c r="AP283" s="1614"/>
      <c r="AQ283" s="1614"/>
      <c r="AR283" s="1614"/>
      <c r="AS283" s="1614"/>
      <c r="AT283" s="1614"/>
      <c r="AU283" s="1614"/>
      <c r="AV283" s="1608">
        <v>27576704</v>
      </c>
      <c r="AW283" s="1761"/>
      <c r="AX283" s="1761"/>
      <c r="AY283" s="1608">
        <v>423296</v>
      </c>
      <c r="AZ283" s="1614"/>
    </row>
    <row r="284" spans="1:52" s="21" customFormat="1" ht="4.5" customHeight="1" x14ac:dyDescent="0.25">
      <c r="A284" s="2538"/>
      <c r="B284" s="2538"/>
      <c r="C284" s="2538"/>
      <c r="D284" s="2538"/>
      <c r="E284" s="2538"/>
      <c r="F284" s="2538"/>
      <c r="G284" s="2538"/>
      <c r="H284" s="2539"/>
      <c r="I284" s="2539"/>
      <c r="J284" s="2540"/>
      <c r="K284" s="2539"/>
      <c r="L284" s="2539"/>
      <c r="M284" s="2539"/>
      <c r="N284" s="2541"/>
      <c r="O284" s="2538"/>
      <c r="P284" s="2540"/>
      <c r="Q284" s="2538"/>
      <c r="R284" s="2539"/>
      <c r="S284" s="2539"/>
      <c r="T284" s="2540"/>
      <c r="U284" s="2542"/>
      <c r="V284" s="2542"/>
      <c r="W284" s="2543"/>
      <c r="X284" s="2542"/>
      <c r="Y284" s="2544"/>
      <c r="Z284" s="2538"/>
      <c r="AA284" s="2538"/>
      <c r="AB284" s="2538"/>
      <c r="AC284" s="2538"/>
      <c r="AD284" s="2538"/>
      <c r="AE284" s="2538"/>
      <c r="AF284" s="2538"/>
      <c r="AG284" s="2540"/>
      <c r="AH284" s="2538"/>
      <c r="AI284" s="2538"/>
      <c r="AJ284" s="2540"/>
      <c r="AK284" s="2538"/>
      <c r="AL284" s="2538"/>
      <c r="AM284" s="2538"/>
      <c r="AN284" s="2538"/>
      <c r="AO284" s="2538"/>
      <c r="AP284" s="2538"/>
      <c r="AQ284" s="2538"/>
      <c r="AR284" s="2538"/>
      <c r="AS284" s="2538"/>
      <c r="AT284" s="2538"/>
      <c r="AU284" s="2538"/>
      <c r="AV284" s="2540"/>
      <c r="AW284" s="2538"/>
      <c r="AX284" s="2538"/>
      <c r="AY284" s="2540"/>
      <c r="AZ284" s="2538"/>
    </row>
    <row r="285" spans="1:52" s="21" customFormat="1" ht="65.25" customHeight="1" x14ac:dyDescent="0.25">
      <c r="A285" s="1559" t="s">
        <v>1835</v>
      </c>
      <c r="B285" s="1614" t="s">
        <v>1007</v>
      </c>
      <c r="C285" s="1559" t="s">
        <v>1008</v>
      </c>
      <c r="D285" s="1595" t="s">
        <v>1009</v>
      </c>
      <c r="E285" s="1559" t="s">
        <v>1010</v>
      </c>
      <c r="F285" s="1614" t="s">
        <v>1011</v>
      </c>
      <c r="G285" s="1898" t="s">
        <v>910</v>
      </c>
      <c r="H285" s="1613" t="s">
        <v>1012</v>
      </c>
      <c r="I285" s="1612">
        <v>41969</v>
      </c>
      <c r="J285" s="1608">
        <v>17200000</v>
      </c>
      <c r="K285" s="1612">
        <v>41996</v>
      </c>
      <c r="L285" s="1613" t="s">
        <v>1013</v>
      </c>
      <c r="M285" s="1898" t="s">
        <v>910</v>
      </c>
      <c r="N285" s="2162" t="s">
        <v>313</v>
      </c>
      <c r="O285" s="1686">
        <v>41996</v>
      </c>
      <c r="P285" s="1608">
        <v>17199323</v>
      </c>
      <c r="Q285" s="1686">
        <v>41996</v>
      </c>
      <c r="R285" s="1612">
        <v>41996</v>
      </c>
      <c r="S285" s="1595" t="s">
        <v>863</v>
      </c>
      <c r="T285" s="1608">
        <v>17199323</v>
      </c>
      <c r="U285" s="2064" t="s">
        <v>1457</v>
      </c>
      <c r="V285" s="2064" t="s">
        <v>1452</v>
      </c>
      <c r="W285" s="2065" t="s">
        <v>156</v>
      </c>
      <c r="X285" s="2360">
        <v>42062</v>
      </c>
      <c r="Y285" s="1922">
        <v>1736941</v>
      </c>
      <c r="Z285" s="1686">
        <v>42003</v>
      </c>
      <c r="AA285" s="1686">
        <v>42136</v>
      </c>
      <c r="AB285" s="1559" t="s">
        <v>1014</v>
      </c>
      <c r="AC285" s="1614"/>
      <c r="AD285" s="1614"/>
      <c r="AE285" s="1614"/>
      <c r="AF285" s="1614"/>
      <c r="AG285" s="1608">
        <v>15462382</v>
      </c>
      <c r="AH285" s="1686">
        <v>42003</v>
      </c>
      <c r="AI285" s="1898" t="s">
        <v>1603</v>
      </c>
      <c r="AJ285" s="1608"/>
      <c r="AK285" s="1614"/>
      <c r="AL285" s="1614"/>
      <c r="AM285" s="1614"/>
      <c r="AN285" s="1614"/>
      <c r="AO285" s="1614"/>
      <c r="AP285" s="1614"/>
      <c r="AQ285" s="1614"/>
      <c r="AR285" s="1614"/>
      <c r="AS285" s="1614"/>
      <c r="AT285" s="1614"/>
      <c r="AU285" s="1614"/>
      <c r="AV285" s="1608">
        <v>1736941</v>
      </c>
      <c r="AW285" s="1761"/>
      <c r="AX285" s="1761"/>
      <c r="AY285" s="1608"/>
      <c r="AZ285" s="1614"/>
    </row>
    <row r="286" spans="1:52" s="21" customFormat="1" ht="9.75" customHeight="1" x14ac:dyDescent="0.25">
      <c r="A286" s="2378"/>
      <c r="B286" s="2378"/>
      <c r="C286" s="2378"/>
      <c r="D286" s="2378"/>
      <c r="E286" s="2378"/>
      <c r="F286" s="2378"/>
      <c r="G286" s="2378"/>
      <c r="H286" s="1937"/>
      <c r="I286" s="1937"/>
      <c r="J286" s="1943"/>
      <c r="K286" s="1937"/>
      <c r="L286" s="1937"/>
      <c r="M286" s="1937"/>
      <c r="N286" s="2379"/>
      <c r="O286" s="2378"/>
      <c r="P286" s="1943"/>
      <c r="Q286" s="2378"/>
      <c r="R286" s="1937"/>
      <c r="S286" s="1937"/>
      <c r="T286" s="1943"/>
      <c r="U286" s="2380"/>
      <c r="V286" s="2380"/>
      <c r="W286" s="1940"/>
      <c r="X286" s="2380"/>
      <c r="Y286" s="2381"/>
      <c r="Z286" s="2378"/>
      <c r="AA286" s="2378"/>
      <c r="AB286" s="2378"/>
      <c r="AC286" s="2378"/>
      <c r="AD286" s="2378"/>
      <c r="AE286" s="2378"/>
      <c r="AF286" s="2378"/>
      <c r="AG286" s="1943"/>
      <c r="AH286" s="2378"/>
      <c r="AI286" s="2378"/>
      <c r="AJ286" s="1943"/>
      <c r="AK286" s="2378"/>
      <c r="AL286" s="2378"/>
      <c r="AM286" s="2378"/>
      <c r="AN286" s="2378"/>
      <c r="AO286" s="2378"/>
      <c r="AP286" s="2378"/>
      <c r="AQ286" s="2378"/>
      <c r="AR286" s="2378"/>
      <c r="AS286" s="2378"/>
      <c r="AT286" s="2378"/>
      <c r="AU286" s="2378"/>
      <c r="AV286" s="1943"/>
      <c r="AW286" s="2378"/>
      <c r="AX286" s="2378"/>
      <c r="AY286" s="1943"/>
      <c r="AZ286" s="2378"/>
    </row>
    <row r="287" spans="1:52" s="21" customFormat="1" ht="72.75" customHeight="1" x14ac:dyDescent="0.25">
      <c r="A287" s="1559" t="s">
        <v>1836</v>
      </c>
      <c r="B287" s="1614" t="s">
        <v>1016</v>
      </c>
      <c r="C287" s="1559" t="s">
        <v>1017</v>
      </c>
      <c r="D287" s="1595" t="s">
        <v>1018</v>
      </c>
      <c r="E287" s="1595" t="s">
        <v>1010</v>
      </c>
      <c r="F287" s="1614" t="s">
        <v>1011</v>
      </c>
      <c r="G287" s="1898" t="s">
        <v>697</v>
      </c>
      <c r="H287" s="1613" t="s">
        <v>1019</v>
      </c>
      <c r="I287" s="1612">
        <v>41969</v>
      </c>
      <c r="J287" s="1608">
        <v>10000000</v>
      </c>
      <c r="K287" s="1612">
        <v>41996</v>
      </c>
      <c r="L287" s="1613" t="s">
        <v>1020</v>
      </c>
      <c r="M287" s="1898" t="s">
        <v>697</v>
      </c>
      <c r="N287" s="2162" t="s">
        <v>367</v>
      </c>
      <c r="O287" s="1686">
        <v>41996</v>
      </c>
      <c r="P287" s="1608">
        <v>9999600</v>
      </c>
      <c r="Q287" s="1686">
        <v>41996</v>
      </c>
      <c r="R287" s="1612">
        <v>41996</v>
      </c>
      <c r="S287" s="1595" t="s">
        <v>863</v>
      </c>
      <c r="T287" s="1608">
        <v>9999600</v>
      </c>
      <c r="U287" s="2064" t="s">
        <v>1454</v>
      </c>
      <c r="V287" s="2064" t="s">
        <v>1455</v>
      </c>
      <c r="W287" s="2065" t="s">
        <v>1456</v>
      </c>
      <c r="X287" s="2360">
        <v>42062</v>
      </c>
      <c r="Y287" s="1922">
        <v>1053000</v>
      </c>
      <c r="Z287" s="1686">
        <v>42002</v>
      </c>
      <c r="AA287" s="1686">
        <v>42128</v>
      </c>
      <c r="AB287" s="1559" t="s">
        <v>855</v>
      </c>
      <c r="AC287" s="1614"/>
      <c r="AD287" s="1614"/>
      <c r="AE287" s="1614"/>
      <c r="AF287" s="1614"/>
      <c r="AG287" s="1608">
        <v>8946600</v>
      </c>
      <c r="AH287" s="1686">
        <v>42368</v>
      </c>
      <c r="AI287" s="1898" t="s">
        <v>1616</v>
      </c>
      <c r="AJ287" s="1608"/>
      <c r="AK287" s="1614"/>
      <c r="AL287" s="1614"/>
      <c r="AM287" s="1614"/>
      <c r="AN287" s="1614"/>
      <c r="AO287" s="1614"/>
      <c r="AP287" s="1614"/>
      <c r="AQ287" s="1614"/>
      <c r="AR287" s="1614"/>
      <c r="AS287" s="1614"/>
      <c r="AT287" s="1614"/>
      <c r="AU287" s="1614"/>
      <c r="AV287" s="1608">
        <v>1053000</v>
      </c>
      <c r="AW287" s="1761" t="s">
        <v>1621</v>
      </c>
      <c r="AX287" s="1761"/>
      <c r="AY287" s="1608"/>
      <c r="AZ287" s="1614"/>
    </row>
    <row r="288" spans="1:52" s="21" customFormat="1" ht="7.5" customHeight="1" x14ac:dyDescent="0.25">
      <c r="A288" s="2420"/>
      <c r="B288" s="2420"/>
      <c r="C288" s="2420"/>
      <c r="D288" s="2420"/>
      <c r="E288" s="2420"/>
      <c r="F288" s="2420"/>
      <c r="G288" s="2420"/>
      <c r="H288" s="2118"/>
      <c r="I288" s="2118"/>
      <c r="J288" s="2119"/>
      <c r="K288" s="2118"/>
      <c r="L288" s="2118"/>
      <c r="M288" s="2118"/>
      <c r="N288" s="2422"/>
      <c r="O288" s="2420"/>
      <c r="P288" s="2119"/>
      <c r="Q288" s="2420"/>
      <c r="R288" s="2118"/>
      <c r="S288" s="2118"/>
      <c r="T288" s="2119"/>
      <c r="U288" s="2423"/>
      <c r="V288" s="2423"/>
      <c r="W288" s="2123"/>
      <c r="X288" s="2423"/>
      <c r="Y288" s="2424"/>
      <c r="Z288" s="2420"/>
      <c r="AA288" s="2420"/>
      <c r="AB288" s="2420"/>
      <c r="AC288" s="2420"/>
      <c r="AD288" s="2420"/>
      <c r="AE288" s="2420"/>
      <c r="AF288" s="2420"/>
      <c r="AG288" s="2119"/>
      <c r="AH288" s="2420"/>
      <c r="AI288" s="2420"/>
      <c r="AJ288" s="2119"/>
      <c r="AK288" s="2420"/>
      <c r="AL288" s="2420"/>
      <c r="AM288" s="2420"/>
      <c r="AN288" s="2420"/>
      <c r="AO288" s="2420"/>
      <c r="AP288" s="2420"/>
      <c r="AQ288" s="2420"/>
      <c r="AR288" s="2420"/>
      <c r="AS288" s="2420"/>
      <c r="AT288" s="2420"/>
      <c r="AU288" s="2420"/>
      <c r="AV288" s="2119"/>
      <c r="AW288" s="2420"/>
      <c r="AX288" s="2420"/>
      <c r="AY288" s="2119"/>
      <c r="AZ288" s="2420"/>
    </row>
    <row r="289" spans="1:52" s="21" customFormat="1" ht="57.75" customHeight="1" x14ac:dyDescent="0.25">
      <c r="A289" s="1559" t="s">
        <v>1837</v>
      </c>
      <c r="B289" s="1614" t="s">
        <v>1022</v>
      </c>
      <c r="C289" s="1559" t="s">
        <v>1023</v>
      </c>
      <c r="D289" s="1595" t="s">
        <v>1024</v>
      </c>
      <c r="E289" s="1559" t="s">
        <v>1025</v>
      </c>
      <c r="F289" s="1614" t="s">
        <v>1026</v>
      </c>
      <c r="G289" s="1898" t="s">
        <v>910</v>
      </c>
      <c r="H289" s="1562">
        <v>10006</v>
      </c>
      <c r="I289" s="1612">
        <v>41974</v>
      </c>
      <c r="J289" s="1608">
        <v>17200000</v>
      </c>
      <c r="K289" s="1612">
        <v>41996</v>
      </c>
      <c r="L289" s="1613" t="s">
        <v>1027</v>
      </c>
      <c r="M289" s="1898" t="s">
        <v>910</v>
      </c>
      <c r="N289" s="2162" t="s">
        <v>313</v>
      </c>
      <c r="O289" s="1686">
        <v>41996</v>
      </c>
      <c r="P289" s="1608">
        <v>17142140</v>
      </c>
      <c r="Q289" s="1686">
        <v>41996</v>
      </c>
      <c r="R289" s="1612">
        <v>41996</v>
      </c>
      <c r="S289" s="1595" t="s">
        <v>863</v>
      </c>
      <c r="T289" s="1608">
        <v>17142140</v>
      </c>
      <c r="U289" s="2064" t="s">
        <v>1466</v>
      </c>
      <c r="V289" s="2064" t="s">
        <v>1452</v>
      </c>
      <c r="W289" s="2065" t="s">
        <v>1467</v>
      </c>
      <c r="X289" s="2360">
        <v>42062</v>
      </c>
      <c r="Y289" s="1922">
        <v>17142140</v>
      </c>
      <c r="Z289" s="1686">
        <v>42003</v>
      </c>
      <c r="AA289" s="1686">
        <v>42079</v>
      </c>
      <c r="AB289" s="1559" t="s">
        <v>1014</v>
      </c>
      <c r="AC289" s="1614"/>
      <c r="AD289" s="1614"/>
      <c r="AE289" s="1614"/>
      <c r="AF289" s="1614"/>
      <c r="AG289" s="1608"/>
      <c r="AH289" s="1614"/>
      <c r="AI289" s="1614"/>
      <c r="AJ289" s="1608"/>
      <c r="AK289" s="1614"/>
      <c r="AL289" s="1614"/>
      <c r="AM289" s="1614"/>
      <c r="AN289" s="1614"/>
      <c r="AO289" s="1614"/>
      <c r="AP289" s="1614"/>
      <c r="AQ289" s="1614"/>
      <c r="AR289" s="1614"/>
      <c r="AS289" s="1614"/>
      <c r="AT289" s="1614"/>
      <c r="AU289" s="1614"/>
      <c r="AV289" s="1608">
        <v>17142140</v>
      </c>
      <c r="AW289" s="1686">
        <v>42137</v>
      </c>
      <c r="AX289" s="1898" t="s">
        <v>1600</v>
      </c>
      <c r="AY289" s="1608"/>
      <c r="AZ289" s="1614"/>
    </row>
    <row r="290" spans="1:52" s="21" customFormat="1" ht="7.5" customHeight="1" x14ac:dyDescent="0.25">
      <c r="A290" s="2545"/>
      <c r="B290" s="2545"/>
      <c r="C290" s="2545"/>
      <c r="D290" s="2545"/>
      <c r="E290" s="2545"/>
      <c r="F290" s="2545"/>
      <c r="G290" s="2545"/>
      <c r="H290" s="2176"/>
      <c r="I290" s="2176"/>
      <c r="J290" s="2546"/>
      <c r="K290" s="2176"/>
      <c r="L290" s="2176"/>
      <c r="M290" s="2176"/>
      <c r="N290" s="2270"/>
      <c r="O290" s="2545"/>
      <c r="P290" s="2546"/>
      <c r="Q290" s="2545"/>
      <c r="R290" s="2176"/>
      <c r="S290" s="2176"/>
      <c r="T290" s="2546"/>
      <c r="U290" s="2547"/>
      <c r="V290" s="2547"/>
      <c r="W290" s="2181"/>
      <c r="X290" s="2547"/>
      <c r="Y290" s="2548"/>
      <c r="Z290" s="2545"/>
      <c r="AA290" s="2545"/>
      <c r="AB290" s="2545"/>
      <c r="AC290" s="2545"/>
      <c r="AD290" s="2545"/>
      <c r="AE290" s="2545"/>
      <c r="AF290" s="2545"/>
      <c r="AG290" s="2546"/>
      <c r="AH290" s="2545"/>
      <c r="AI290" s="2545"/>
      <c r="AJ290" s="2546"/>
      <c r="AK290" s="2545"/>
      <c r="AL290" s="2545"/>
      <c r="AM290" s="2545"/>
      <c r="AN290" s="2545"/>
      <c r="AO290" s="2545"/>
      <c r="AP290" s="2545"/>
      <c r="AQ290" s="2545"/>
      <c r="AR290" s="2545"/>
      <c r="AS290" s="2545"/>
      <c r="AT290" s="2545"/>
      <c r="AU290" s="2545"/>
      <c r="AV290" s="2546"/>
      <c r="AW290" s="2545"/>
      <c r="AX290" s="2545"/>
      <c r="AY290" s="2546"/>
      <c r="AZ290" s="2545"/>
    </row>
    <row r="291" spans="1:52" s="21" customFormat="1" ht="67.5" x14ac:dyDescent="0.25">
      <c r="A291" s="1559" t="s">
        <v>1838</v>
      </c>
      <c r="B291" s="1614" t="s">
        <v>905</v>
      </c>
      <c r="C291" s="1559" t="s">
        <v>906</v>
      </c>
      <c r="D291" s="1595" t="s">
        <v>907</v>
      </c>
      <c r="E291" s="1559" t="s">
        <v>908</v>
      </c>
      <c r="F291" s="1614" t="s">
        <v>909</v>
      </c>
      <c r="G291" s="1898" t="s">
        <v>910</v>
      </c>
      <c r="H291" s="1613" t="s">
        <v>911</v>
      </c>
      <c r="I291" s="1612">
        <v>41969</v>
      </c>
      <c r="J291" s="1608">
        <v>17200000</v>
      </c>
      <c r="K291" s="1612">
        <v>41996</v>
      </c>
      <c r="L291" s="1613" t="s">
        <v>1015</v>
      </c>
      <c r="M291" s="1898" t="s">
        <v>910</v>
      </c>
      <c r="N291" s="2162" t="s">
        <v>313</v>
      </c>
      <c r="O291" s="1686">
        <v>41996</v>
      </c>
      <c r="P291" s="1608">
        <v>17174294</v>
      </c>
      <c r="Q291" s="1686">
        <v>41996</v>
      </c>
      <c r="R291" s="1612">
        <v>41996</v>
      </c>
      <c r="S291" s="1595" t="s">
        <v>863</v>
      </c>
      <c r="T291" s="1608">
        <v>17174294</v>
      </c>
      <c r="U291" s="2064" t="s">
        <v>1451</v>
      </c>
      <c r="V291" s="2064" t="s">
        <v>1452</v>
      </c>
      <c r="W291" s="2065" t="s">
        <v>1453</v>
      </c>
      <c r="X291" s="2360">
        <v>42062</v>
      </c>
      <c r="Y291" s="1922">
        <v>1769533</v>
      </c>
      <c r="Z291" s="1686">
        <v>42002</v>
      </c>
      <c r="AA291" s="1686">
        <v>42128</v>
      </c>
      <c r="AB291" s="1559" t="s">
        <v>912</v>
      </c>
      <c r="AC291" s="1614"/>
      <c r="AD291" s="1614"/>
      <c r="AE291" s="1614"/>
      <c r="AF291" s="1614"/>
      <c r="AG291" s="1608">
        <v>15404761</v>
      </c>
      <c r="AH291" s="1761"/>
      <c r="AI291" s="1761"/>
      <c r="AJ291" s="1608"/>
      <c r="AK291" s="1614"/>
      <c r="AL291" s="1614"/>
      <c r="AM291" s="1614"/>
      <c r="AN291" s="1614"/>
      <c r="AO291" s="1614"/>
      <c r="AP291" s="1614"/>
      <c r="AQ291" s="1614"/>
      <c r="AR291" s="1614"/>
      <c r="AS291" s="1614"/>
      <c r="AT291" s="1614"/>
      <c r="AU291" s="1614"/>
      <c r="AV291" s="1608"/>
      <c r="AW291" s="1614"/>
      <c r="AX291" s="1614"/>
      <c r="AY291" s="1608"/>
      <c r="AZ291" s="1614"/>
    </row>
    <row r="292" spans="1:52" s="21" customFormat="1" ht="7.5" customHeight="1" x14ac:dyDescent="0.25">
      <c r="A292" s="1587"/>
      <c r="B292" s="1587"/>
      <c r="C292" s="1587"/>
      <c r="D292" s="1587"/>
      <c r="E292" s="1587"/>
      <c r="F292" s="1587"/>
      <c r="G292" s="1587"/>
      <c r="H292" s="2205"/>
      <c r="I292" s="2205"/>
      <c r="J292" s="1588"/>
      <c r="K292" s="2205"/>
      <c r="L292" s="2205"/>
      <c r="M292" s="2205"/>
      <c r="N292" s="2206"/>
      <c r="O292" s="1587"/>
      <c r="P292" s="1588"/>
      <c r="Q292" s="1587"/>
      <c r="R292" s="2205"/>
      <c r="S292" s="2205"/>
      <c r="T292" s="1588"/>
      <c r="U292" s="2388"/>
      <c r="V292" s="2388">
        <v>0</v>
      </c>
      <c r="W292" s="2208"/>
      <c r="X292" s="2388"/>
      <c r="Y292" s="2389"/>
      <c r="Z292" s="1587"/>
      <c r="AA292" s="1587"/>
      <c r="AB292" s="1587"/>
      <c r="AC292" s="1587"/>
      <c r="AD292" s="1587"/>
      <c r="AE292" s="1587"/>
      <c r="AF292" s="1587"/>
      <c r="AG292" s="1588"/>
      <c r="AH292" s="1587"/>
      <c r="AI292" s="1587"/>
      <c r="AJ292" s="1588"/>
      <c r="AK292" s="1587"/>
      <c r="AL292" s="1587"/>
      <c r="AM292" s="1587"/>
      <c r="AN292" s="1587"/>
      <c r="AO292" s="1587"/>
      <c r="AP292" s="1587"/>
      <c r="AQ292" s="1587"/>
      <c r="AR292" s="1587"/>
      <c r="AS292" s="1587"/>
      <c r="AT292" s="1587"/>
      <c r="AU292" s="1587"/>
      <c r="AV292" s="1588"/>
      <c r="AW292" s="1587"/>
      <c r="AX292" s="1587"/>
      <c r="AY292" s="1588"/>
      <c r="AZ292" s="1587"/>
    </row>
    <row r="293" spans="1:52" s="21" customFormat="1" ht="73.5" customHeight="1" x14ac:dyDescent="0.25">
      <c r="A293" s="1559" t="s">
        <v>1839</v>
      </c>
      <c r="B293" s="1614" t="s">
        <v>763</v>
      </c>
      <c r="C293" s="1554" t="s">
        <v>764</v>
      </c>
      <c r="D293" s="1554" t="s">
        <v>765</v>
      </c>
      <c r="E293" s="1554" t="s">
        <v>185</v>
      </c>
      <c r="F293" s="1553">
        <v>12125383</v>
      </c>
      <c r="G293" s="1898" t="s">
        <v>766</v>
      </c>
      <c r="H293" s="1613" t="s">
        <v>767</v>
      </c>
      <c r="I293" s="1612">
        <v>41919</v>
      </c>
      <c r="J293" s="1608">
        <v>668718049</v>
      </c>
      <c r="K293" s="1612">
        <v>41996</v>
      </c>
      <c r="L293" s="1613" t="s">
        <v>1203</v>
      </c>
      <c r="M293" s="1898" t="s">
        <v>766</v>
      </c>
      <c r="N293" s="2162" t="s">
        <v>113</v>
      </c>
      <c r="O293" s="1686">
        <v>41996</v>
      </c>
      <c r="P293" s="1608">
        <v>668718031.64999998</v>
      </c>
      <c r="Q293" s="1686">
        <v>41999</v>
      </c>
      <c r="R293" s="1637">
        <v>42003</v>
      </c>
      <c r="S293" s="1562">
        <v>6</v>
      </c>
      <c r="T293" s="1608">
        <v>668718031.64999998</v>
      </c>
      <c r="U293" s="2064" t="s">
        <v>1585</v>
      </c>
      <c r="V293" s="2064" t="s">
        <v>1586</v>
      </c>
      <c r="W293" s="2065" t="s">
        <v>1585</v>
      </c>
      <c r="X293" s="2360">
        <v>42052</v>
      </c>
      <c r="Y293" s="1922">
        <v>668718031.64999998</v>
      </c>
      <c r="Z293" s="1637">
        <v>42261</v>
      </c>
      <c r="AA293" s="1637">
        <v>42341</v>
      </c>
      <c r="AB293" s="1559" t="s">
        <v>768</v>
      </c>
      <c r="AC293" s="2549" t="s">
        <v>1204</v>
      </c>
      <c r="AD293" s="1614"/>
      <c r="AE293" s="1614"/>
      <c r="AF293" s="1614"/>
      <c r="AG293" s="1608">
        <v>267487212.66</v>
      </c>
      <c r="AH293" s="1686">
        <v>42080</v>
      </c>
      <c r="AI293" s="1898" t="s">
        <v>1682</v>
      </c>
      <c r="AJ293" s="1608">
        <v>135902175</v>
      </c>
      <c r="AK293" s="1686">
        <v>42151</v>
      </c>
      <c r="AL293" s="1898" t="s">
        <v>1605</v>
      </c>
      <c r="AM293" s="1899"/>
      <c r="AN293" s="1614"/>
      <c r="AO293" s="1614"/>
      <c r="AP293" s="1614"/>
      <c r="AQ293" s="1614"/>
      <c r="AR293" s="1614"/>
      <c r="AS293" s="1614"/>
      <c r="AT293" s="1614"/>
      <c r="AU293" s="1614"/>
      <c r="AV293" s="1608">
        <v>265328644</v>
      </c>
      <c r="AW293" s="1686">
        <v>42353</v>
      </c>
      <c r="AX293" s="1898" t="s">
        <v>1684</v>
      </c>
      <c r="AY293" s="1608"/>
      <c r="AZ293" s="1614"/>
    </row>
    <row r="294" spans="1:52" s="21" customFormat="1" ht="73.5" customHeight="1" x14ac:dyDescent="0.25">
      <c r="A294" s="1559" t="s">
        <v>1840</v>
      </c>
      <c r="B294" s="1614"/>
      <c r="C294" s="1565"/>
      <c r="D294" s="1565"/>
      <c r="E294" s="1565"/>
      <c r="F294" s="1564"/>
      <c r="G294" s="1898" t="s">
        <v>1645</v>
      </c>
      <c r="H294" s="1613" t="s">
        <v>1646</v>
      </c>
      <c r="I294" s="1612">
        <v>42195</v>
      </c>
      <c r="J294" s="1608">
        <v>177947683</v>
      </c>
      <c r="K294" s="1612">
        <v>42216</v>
      </c>
      <c r="L294" s="1598" t="s">
        <v>1647</v>
      </c>
      <c r="M294" s="1873" t="s">
        <v>1645</v>
      </c>
      <c r="N294" s="2550" t="s">
        <v>1540</v>
      </c>
      <c r="O294" s="1651">
        <v>42216</v>
      </c>
      <c r="P294" s="1661">
        <v>177947683</v>
      </c>
      <c r="Q294" s="1651">
        <v>42222</v>
      </c>
      <c r="R294" s="1651"/>
      <c r="S294" s="1597">
        <v>30</v>
      </c>
      <c r="T294" s="1661">
        <v>177947683</v>
      </c>
      <c r="U294" s="2406"/>
      <c r="V294" s="2406"/>
      <c r="W294" s="2551"/>
      <c r="X294" s="1934"/>
      <c r="Y294" s="2407"/>
      <c r="Z294" s="1564"/>
      <c r="AA294" s="1564"/>
      <c r="AB294" s="1565" t="s">
        <v>1648</v>
      </c>
      <c r="AC294" s="2307" t="s">
        <v>1649</v>
      </c>
      <c r="AD294" s="1564"/>
      <c r="AE294" s="1564"/>
      <c r="AF294" s="1564"/>
      <c r="AG294" s="1661">
        <v>88973842</v>
      </c>
      <c r="AH294" s="1651">
        <v>42240</v>
      </c>
      <c r="AI294" s="1873" t="s">
        <v>1683</v>
      </c>
      <c r="AJ294" s="1661"/>
      <c r="AK294" s="1651"/>
      <c r="AL294" s="1873"/>
      <c r="AM294" s="2488"/>
      <c r="AN294" s="1564"/>
      <c r="AO294" s="1564"/>
      <c r="AP294" s="1564"/>
      <c r="AQ294" s="1564"/>
      <c r="AR294" s="1564"/>
      <c r="AS294" s="1564"/>
      <c r="AT294" s="1564"/>
      <c r="AU294" s="1564"/>
      <c r="AV294" s="1661">
        <v>88973842</v>
      </c>
      <c r="AW294" s="1651">
        <v>42353</v>
      </c>
      <c r="AX294" s="1873" t="s">
        <v>1685</v>
      </c>
      <c r="AY294" s="1661"/>
      <c r="AZ294" s="1564"/>
    </row>
    <row r="295" spans="1:52" s="21" customFormat="1" ht="5.25" customHeight="1" x14ac:dyDescent="0.25">
      <c r="A295" s="2525"/>
      <c r="B295" s="2525"/>
      <c r="C295" s="2525"/>
      <c r="D295" s="2525"/>
      <c r="E295" s="2525"/>
      <c r="F295" s="2525"/>
      <c r="G295" s="2525"/>
      <c r="H295" s="2528"/>
      <c r="I295" s="2528"/>
      <c r="J295" s="2527"/>
      <c r="K295" s="2528"/>
      <c r="L295" s="2552"/>
      <c r="M295" s="2552"/>
      <c r="N295" s="2553"/>
      <c r="O295" s="2554"/>
      <c r="P295" s="2555"/>
      <c r="Q295" s="2554"/>
      <c r="R295" s="2552"/>
      <c r="S295" s="2552"/>
      <c r="T295" s="2555"/>
      <c r="U295" s="2556"/>
      <c r="V295" s="2556"/>
      <c r="W295" s="2557"/>
      <c r="X295" s="2556"/>
      <c r="Y295" s="2558"/>
      <c r="Z295" s="2554"/>
      <c r="AA295" s="2554"/>
      <c r="AB295" s="2554"/>
      <c r="AC295" s="2554"/>
      <c r="AD295" s="2554"/>
      <c r="AE295" s="2554"/>
      <c r="AF295" s="2554"/>
      <c r="AG295" s="2555"/>
      <c r="AH295" s="2554"/>
      <c r="AI295" s="2554"/>
      <c r="AJ295" s="2555"/>
      <c r="AK295" s="2554"/>
      <c r="AL295" s="2554"/>
      <c r="AM295" s="2554"/>
      <c r="AN295" s="2554"/>
      <c r="AO295" s="2554"/>
      <c r="AP295" s="2554"/>
      <c r="AQ295" s="2554"/>
      <c r="AR295" s="2554"/>
      <c r="AS295" s="2554"/>
      <c r="AT295" s="2554"/>
      <c r="AU295" s="2554"/>
      <c r="AV295" s="2555"/>
      <c r="AW295" s="2554"/>
      <c r="AX295" s="2554"/>
      <c r="AY295" s="2555"/>
      <c r="AZ295" s="2554"/>
    </row>
    <row r="296" spans="1:52" s="21" customFormat="1" ht="66" customHeight="1" x14ac:dyDescent="0.25">
      <c r="A296" s="1559" t="s">
        <v>1841</v>
      </c>
      <c r="B296" s="1614" t="s">
        <v>1033</v>
      </c>
      <c r="C296" s="1559" t="s">
        <v>1034</v>
      </c>
      <c r="D296" s="1595" t="s">
        <v>1035</v>
      </c>
      <c r="E296" s="1559" t="s">
        <v>1036</v>
      </c>
      <c r="F296" s="1614" t="s">
        <v>1037</v>
      </c>
      <c r="G296" s="1898" t="s">
        <v>1038</v>
      </c>
      <c r="H296" s="1613" t="s">
        <v>1039</v>
      </c>
      <c r="I296" s="1612">
        <v>41891</v>
      </c>
      <c r="J296" s="1614">
        <v>124872677</v>
      </c>
      <c r="K296" s="1612">
        <v>41996</v>
      </c>
      <c r="L296" s="1598" t="s">
        <v>1040</v>
      </c>
      <c r="M296" s="1873" t="s">
        <v>1038</v>
      </c>
      <c r="N296" s="1597">
        <v>20001</v>
      </c>
      <c r="O296" s="1651">
        <v>41996</v>
      </c>
      <c r="P296" s="1661">
        <v>124872330</v>
      </c>
      <c r="Q296" s="1651">
        <v>41997</v>
      </c>
      <c r="R296" s="1599">
        <v>41999</v>
      </c>
      <c r="S296" s="1597">
        <v>2</v>
      </c>
      <c r="T296" s="1661">
        <v>124872330</v>
      </c>
      <c r="U296" s="2406" t="s">
        <v>1515</v>
      </c>
      <c r="V296" s="2406" t="s">
        <v>1516</v>
      </c>
      <c r="W296" s="2551" t="s">
        <v>1517</v>
      </c>
      <c r="X296" s="1934">
        <v>42062</v>
      </c>
      <c r="Y296" s="2407">
        <v>74923398</v>
      </c>
      <c r="Z296" s="1651">
        <v>42061</v>
      </c>
      <c r="AA296" s="1651">
        <v>42102</v>
      </c>
      <c r="AB296" s="1565" t="s">
        <v>1041</v>
      </c>
      <c r="AC296" s="1565" t="s">
        <v>30</v>
      </c>
      <c r="AD296" s="1564"/>
      <c r="AE296" s="1564"/>
      <c r="AF296" s="1564"/>
      <c r="AG296" s="1661">
        <v>49948932</v>
      </c>
      <c r="AH296" s="1651">
        <v>42003</v>
      </c>
      <c r="AI296" s="1873" t="s">
        <v>1528</v>
      </c>
      <c r="AJ296" s="1661"/>
      <c r="AK296" s="1564"/>
      <c r="AL296" s="1564"/>
      <c r="AM296" s="1564"/>
      <c r="AN296" s="1564"/>
      <c r="AO296" s="1564"/>
      <c r="AP296" s="1564"/>
      <c r="AQ296" s="1564"/>
      <c r="AR296" s="1564"/>
      <c r="AS296" s="1564"/>
      <c r="AT296" s="1564"/>
      <c r="AU296" s="1564"/>
      <c r="AV296" s="1661">
        <v>74923398</v>
      </c>
      <c r="AW296" s="1769">
        <v>42116</v>
      </c>
      <c r="AX296" s="1873" t="s">
        <v>1624</v>
      </c>
      <c r="AY296" s="2559"/>
      <c r="AZ296" s="1564"/>
    </row>
    <row r="297" spans="1:52" ht="6.75" customHeight="1" x14ac:dyDescent="0.2">
      <c r="A297" s="2560"/>
      <c r="B297" s="2560"/>
      <c r="C297" s="2560"/>
      <c r="D297" s="2560"/>
      <c r="E297" s="2560"/>
      <c r="F297" s="2560"/>
      <c r="G297" s="2560"/>
      <c r="H297" s="1664"/>
      <c r="I297" s="1664"/>
      <c r="J297" s="2561"/>
      <c r="K297" s="2562"/>
      <c r="L297" s="1664"/>
      <c r="M297" s="1664"/>
      <c r="N297" s="2563"/>
      <c r="O297" s="2560"/>
      <c r="P297" s="2561"/>
      <c r="Q297" s="2560"/>
      <c r="R297" s="1664"/>
      <c r="S297" s="2562"/>
      <c r="T297" s="2560"/>
      <c r="U297" s="2564"/>
      <c r="V297" s="2564"/>
      <c r="W297" s="2565"/>
      <c r="X297" s="2564"/>
      <c r="Y297" s="2566"/>
      <c r="Z297" s="2560"/>
      <c r="AA297" s="2560"/>
      <c r="AB297" s="2560"/>
      <c r="AC297" s="2560"/>
      <c r="AD297" s="2560"/>
      <c r="AE297" s="2560"/>
      <c r="AF297" s="2560"/>
      <c r="AG297" s="2561"/>
      <c r="AH297" s="2560"/>
      <c r="AI297" s="2560"/>
      <c r="AJ297" s="2561"/>
      <c r="AK297" s="2560"/>
      <c r="AL297" s="2560"/>
      <c r="AM297" s="2560"/>
      <c r="AN297" s="2560"/>
      <c r="AO297" s="2560"/>
      <c r="AP297" s="2560"/>
      <c r="AQ297" s="2560"/>
      <c r="AR297" s="2560"/>
      <c r="AS297" s="2560"/>
      <c r="AT297" s="2560"/>
      <c r="AU297" s="2560"/>
      <c r="AV297" s="1677"/>
      <c r="AW297" s="2560"/>
      <c r="AX297" s="2560"/>
      <c r="AY297" s="2561"/>
      <c r="AZ297" s="2560"/>
    </row>
    <row r="298" spans="1:52" s="21" customFormat="1" ht="57" customHeight="1" x14ac:dyDescent="0.25">
      <c r="A298" s="1559" t="s">
        <v>1842</v>
      </c>
      <c r="B298" s="1614" t="s">
        <v>580</v>
      </c>
      <c r="C298" s="1559" t="s">
        <v>581</v>
      </c>
      <c r="D298" s="1559" t="s">
        <v>582</v>
      </c>
      <c r="E298" s="1559" t="s">
        <v>761</v>
      </c>
      <c r="F298" s="1614" t="s">
        <v>540</v>
      </c>
      <c r="G298" s="1898" t="s">
        <v>583</v>
      </c>
      <c r="H298" s="1613" t="s">
        <v>584</v>
      </c>
      <c r="I298" s="1612">
        <v>41919</v>
      </c>
      <c r="J298" s="1608">
        <v>226413991</v>
      </c>
      <c r="K298" s="1612">
        <v>41996</v>
      </c>
      <c r="L298" s="1613" t="s">
        <v>1130</v>
      </c>
      <c r="M298" s="1898" t="s">
        <v>583</v>
      </c>
      <c r="N298" s="2162" t="s">
        <v>113</v>
      </c>
      <c r="O298" s="1686">
        <v>41996</v>
      </c>
      <c r="P298" s="1608">
        <v>226413991</v>
      </c>
      <c r="Q298" s="1686">
        <v>41997</v>
      </c>
      <c r="R298" s="1612">
        <v>41999</v>
      </c>
      <c r="S298" s="1562">
        <v>3</v>
      </c>
      <c r="T298" s="1608">
        <v>226413991</v>
      </c>
      <c r="U298" s="1920"/>
      <c r="V298" s="1920">
        <v>192607531</v>
      </c>
      <c r="W298" s="2151">
        <f>T298-V298</f>
        <v>33806460</v>
      </c>
      <c r="X298" s="1920"/>
      <c r="Y298" s="1922"/>
      <c r="Z298" s="1686">
        <v>42089</v>
      </c>
      <c r="AA298" s="1686">
        <v>42186</v>
      </c>
      <c r="AB298" s="1559" t="s">
        <v>114</v>
      </c>
      <c r="AC298" s="2549" t="s">
        <v>1049</v>
      </c>
      <c r="AD298" s="1614"/>
      <c r="AE298" s="1614"/>
      <c r="AF298" s="1614"/>
      <c r="AG298" s="1608">
        <v>192607531</v>
      </c>
      <c r="AH298" s="1612">
        <v>42087</v>
      </c>
      <c r="AI298" s="1613" t="s">
        <v>1632</v>
      </c>
      <c r="AJ298" s="1608"/>
      <c r="AK298" s="1614"/>
      <c r="AL298" s="1614"/>
      <c r="AM298" s="1614"/>
      <c r="AN298" s="1614"/>
      <c r="AO298" s="1614"/>
      <c r="AP298" s="1614"/>
      <c r="AQ298" s="1614"/>
      <c r="AR298" s="1614"/>
      <c r="AS298" s="1614"/>
      <c r="AT298" s="1614"/>
      <c r="AU298" s="1614"/>
      <c r="AV298" s="1608">
        <v>32439570</v>
      </c>
      <c r="AW298" s="1686">
        <v>42087</v>
      </c>
      <c r="AX298" s="1898" t="s">
        <v>1593</v>
      </c>
      <c r="AY298" s="1608">
        <v>1366890</v>
      </c>
      <c r="AZ298" s="1614"/>
    </row>
    <row r="299" spans="1:52" ht="5.25" customHeight="1" x14ac:dyDescent="0.2">
      <c r="A299" s="2567"/>
      <c r="B299" s="2567"/>
      <c r="C299" s="2567"/>
      <c r="D299" s="2568"/>
      <c r="E299" s="2567"/>
      <c r="F299" s="2567"/>
      <c r="G299" s="2567"/>
      <c r="H299" s="2569"/>
      <c r="I299" s="2569"/>
      <c r="J299" s="2570"/>
      <c r="K299" s="2571"/>
      <c r="L299" s="2569"/>
      <c r="M299" s="2569"/>
      <c r="N299" s="2572"/>
      <c r="O299" s="2567"/>
      <c r="P299" s="2570"/>
      <c r="Q299" s="2567"/>
      <c r="R299" s="2569"/>
      <c r="S299" s="2571"/>
      <c r="T299" s="2567"/>
      <c r="U299" s="2573"/>
      <c r="V299" s="2573"/>
      <c r="W299" s="2574"/>
      <c r="X299" s="2573"/>
      <c r="Y299" s="2575"/>
      <c r="Z299" s="2567"/>
      <c r="AA299" s="2567"/>
      <c r="AB299" s="2568"/>
      <c r="AC299" s="2568"/>
      <c r="AD299" s="2567"/>
      <c r="AE299" s="2567"/>
      <c r="AF299" s="2567"/>
      <c r="AG299" s="2570"/>
      <c r="AH299" s="2567"/>
      <c r="AI299" s="2567"/>
      <c r="AJ299" s="2570"/>
      <c r="AK299" s="2567"/>
      <c r="AL299" s="2567"/>
      <c r="AM299" s="2567"/>
      <c r="AN299" s="2567"/>
      <c r="AO299" s="2567"/>
      <c r="AP299" s="2567"/>
      <c r="AQ299" s="2567"/>
      <c r="AR299" s="2567"/>
      <c r="AS299" s="2567"/>
      <c r="AT299" s="2567"/>
      <c r="AU299" s="2567"/>
      <c r="AV299" s="2576"/>
      <c r="AW299" s="2567"/>
      <c r="AX299" s="2567"/>
      <c r="AY299" s="2570"/>
      <c r="AZ299" s="2567"/>
    </row>
    <row r="300" spans="1:52" s="21" customFormat="1" ht="78.75" customHeight="1" x14ac:dyDescent="0.25">
      <c r="A300" s="1559" t="s">
        <v>1843</v>
      </c>
      <c r="B300" s="1614" t="s">
        <v>1043</v>
      </c>
      <c r="C300" s="1559" t="s">
        <v>1044</v>
      </c>
      <c r="D300" s="1596" t="s">
        <v>1045</v>
      </c>
      <c r="E300" s="1559" t="s">
        <v>962</v>
      </c>
      <c r="F300" s="1614" t="s">
        <v>963</v>
      </c>
      <c r="G300" s="1898" t="s">
        <v>1046</v>
      </c>
      <c r="H300" s="1613" t="s">
        <v>1047</v>
      </c>
      <c r="I300" s="1612">
        <v>41891</v>
      </c>
      <c r="J300" s="1608">
        <v>32900000</v>
      </c>
      <c r="K300" s="1612">
        <v>41999</v>
      </c>
      <c r="L300" s="1613" t="s">
        <v>1048</v>
      </c>
      <c r="M300" s="1898" t="s">
        <v>1046</v>
      </c>
      <c r="N300" s="1562">
        <v>20001</v>
      </c>
      <c r="O300" s="1686">
        <v>41999</v>
      </c>
      <c r="P300" s="1608">
        <v>32900000</v>
      </c>
      <c r="Q300" s="1686">
        <v>41999</v>
      </c>
      <c r="R300" s="1612">
        <v>41999</v>
      </c>
      <c r="S300" s="1562">
        <v>30</v>
      </c>
      <c r="T300" s="1608">
        <v>32600000</v>
      </c>
      <c r="U300" s="2064" t="s">
        <v>1542</v>
      </c>
      <c r="V300" s="2064" t="s">
        <v>1543</v>
      </c>
      <c r="W300" s="2065" t="s">
        <v>1544</v>
      </c>
      <c r="X300" s="2360">
        <v>42107</v>
      </c>
      <c r="Y300" s="1922">
        <v>16450000</v>
      </c>
      <c r="Z300" s="1686">
        <v>42030</v>
      </c>
      <c r="AA300" s="1686">
        <v>42157</v>
      </c>
      <c r="AB300" s="1565" t="s">
        <v>1041</v>
      </c>
      <c r="AC300" s="1565" t="s">
        <v>30</v>
      </c>
      <c r="AD300" s="1899">
        <v>16300000</v>
      </c>
      <c r="AE300" s="1761"/>
      <c r="AF300" s="1761"/>
      <c r="AG300" s="1608"/>
      <c r="AH300" s="1614"/>
      <c r="AI300" s="1614"/>
      <c r="AJ300" s="1608"/>
      <c r="AK300" s="1614"/>
      <c r="AL300" s="1614"/>
      <c r="AM300" s="1614"/>
      <c r="AN300" s="1614"/>
      <c r="AO300" s="1614"/>
      <c r="AP300" s="1614"/>
      <c r="AQ300" s="1614"/>
      <c r="AR300" s="1614"/>
      <c r="AS300" s="1614"/>
      <c r="AT300" s="1614"/>
      <c r="AU300" s="1614"/>
      <c r="AV300" s="1608"/>
      <c r="AW300" s="1614"/>
      <c r="AX300" s="1614"/>
      <c r="AY300" s="1635"/>
      <c r="AZ300" s="1614"/>
    </row>
    <row r="301" spans="1:52" ht="3.75" customHeight="1" x14ac:dyDescent="0.2">
      <c r="A301" s="1947"/>
      <c r="B301" s="1947"/>
      <c r="C301" s="1947"/>
      <c r="D301" s="1947"/>
      <c r="E301" s="1947"/>
      <c r="F301" s="1947"/>
      <c r="G301" s="1947"/>
      <c r="H301" s="1948"/>
      <c r="I301" s="1948"/>
      <c r="J301" s="1947"/>
      <c r="K301" s="1949"/>
      <c r="L301" s="1948"/>
      <c r="M301" s="1948"/>
      <c r="N301" s="2190"/>
      <c r="O301" s="1947"/>
      <c r="P301" s="1953"/>
      <c r="Q301" s="1947"/>
      <c r="R301" s="1948"/>
      <c r="S301" s="1949"/>
      <c r="T301" s="1947"/>
      <c r="U301" s="1950"/>
      <c r="V301" s="1950"/>
      <c r="W301" s="1951"/>
      <c r="X301" s="1950"/>
      <c r="Y301" s="1952"/>
      <c r="Z301" s="1947"/>
      <c r="AA301" s="1947"/>
      <c r="AB301" s="1947"/>
      <c r="AC301" s="1947"/>
      <c r="AD301" s="1947"/>
      <c r="AE301" s="1947"/>
      <c r="AF301" s="1947"/>
      <c r="AG301" s="1953"/>
      <c r="AH301" s="1947"/>
      <c r="AI301" s="1947"/>
      <c r="AJ301" s="1953"/>
      <c r="AK301" s="1947"/>
      <c r="AL301" s="1947"/>
      <c r="AM301" s="1947"/>
      <c r="AN301" s="1947"/>
      <c r="AO301" s="1947"/>
      <c r="AP301" s="1947"/>
      <c r="AQ301" s="1947"/>
      <c r="AR301" s="1947"/>
      <c r="AS301" s="1947"/>
      <c r="AT301" s="1947"/>
      <c r="AU301" s="1947"/>
      <c r="AV301" s="1954"/>
      <c r="AW301" s="1947"/>
      <c r="AX301" s="1947"/>
      <c r="AY301" s="1953"/>
      <c r="AZ301" s="1947"/>
    </row>
    <row r="302" spans="1:52" s="21" customFormat="1" ht="47.25" customHeight="1" x14ac:dyDescent="0.25">
      <c r="A302" s="1559" t="s">
        <v>1844</v>
      </c>
      <c r="B302" s="1614" t="s">
        <v>1225</v>
      </c>
      <c r="C302" s="1559" t="s">
        <v>1226</v>
      </c>
      <c r="D302" s="1596" t="s">
        <v>1227</v>
      </c>
      <c r="E302" s="1554" t="s">
        <v>1228</v>
      </c>
      <c r="F302" s="1553" t="s">
        <v>1229</v>
      </c>
      <c r="G302" s="1898" t="s">
        <v>1230</v>
      </c>
      <c r="H302" s="1613" t="s">
        <v>1231</v>
      </c>
      <c r="I302" s="1612">
        <v>41851</v>
      </c>
      <c r="J302" s="1614">
        <v>100000000</v>
      </c>
      <c r="K302" s="2439">
        <v>41999</v>
      </c>
      <c r="L302" s="1613" t="s">
        <v>1232</v>
      </c>
      <c r="M302" s="1613" t="s">
        <v>1230</v>
      </c>
      <c r="N302" s="2577" t="s">
        <v>52</v>
      </c>
      <c r="O302" s="1637">
        <v>41999</v>
      </c>
      <c r="P302" s="1608">
        <v>100000000</v>
      </c>
      <c r="Q302" s="1637">
        <v>42017</v>
      </c>
      <c r="R302" s="2439">
        <v>42023</v>
      </c>
      <c r="S302" s="2520">
        <v>3</v>
      </c>
      <c r="T302" s="1648">
        <v>100000000</v>
      </c>
      <c r="U302" s="2064" t="s">
        <v>1545</v>
      </c>
      <c r="V302" s="2064" t="s">
        <v>1546</v>
      </c>
      <c r="W302" s="2065" t="s">
        <v>1547</v>
      </c>
      <c r="X302" s="2360">
        <v>42107</v>
      </c>
      <c r="Y302" s="1922">
        <v>100000000</v>
      </c>
      <c r="Z302" s="1637">
        <v>42108</v>
      </c>
      <c r="AA302" s="1637">
        <v>42227</v>
      </c>
      <c r="AB302" s="1554" t="s">
        <v>1233</v>
      </c>
      <c r="AC302" s="1554" t="s">
        <v>30</v>
      </c>
      <c r="AD302" s="1614"/>
      <c r="AE302" s="1614"/>
      <c r="AF302" s="1614"/>
      <c r="AG302" s="1608"/>
      <c r="AH302" s="1553"/>
      <c r="AI302" s="1553"/>
      <c r="AJ302" s="1608"/>
      <c r="AK302" s="1614"/>
      <c r="AL302" s="1614"/>
      <c r="AM302" s="1614"/>
      <c r="AN302" s="1614"/>
      <c r="AO302" s="1614"/>
      <c r="AP302" s="1614"/>
      <c r="AQ302" s="1614"/>
      <c r="AR302" s="1614"/>
      <c r="AS302" s="1614"/>
      <c r="AT302" s="1614"/>
      <c r="AU302" s="1614"/>
      <c r="AV302" s="1608"/>
      <c r="AW302" s="1614"/>
      <c r="AX302" s="1614"/>
      <c r="AY302" s="1608"/>
      <c r="AZ302" s="1614"/>
    </row>
    <row r="303" spans="1:52" ht="6.75" customHeight="1" x14ac:dyDescent="0.2">
      <c r="A303" s="2578"/>
      <c r="B303" s="2067"/>
      <c r="C303" s="2067"/>
      <c r="D303" s="2578"/>
      <c r="E303" s="2578"/>
      <c r="F303" s="2578"/>
      <c r="G303" s="2067"/>
      <c r="H303" s="2072"/>
      <c r="I303" s="2072"/>
      <c r="J303" s="2067"/>
      <c r="K303" s="2579"/>
      <c r="L303" s="2072"/>
      <c r="M303" s="2072"/>
      <c r="N303" s="2580"/>
      <c r="O303" s="2578"/>
      <c r="P303" s="2068"/>
      <c r="Q303" s="2578"/>
      <c r="R303" s="2456"/>
      <c r="S303" s="2579"/>
      <c r="T303" s="2578"/>
      <c r="U303" s="2074"/>
      <c r="V303" s="2074"/>
      <c r="W303" s="2075"/>
      <c r="X303" s="2074"/>
      <c r="Y303" s="2076"/>
      <c r="Z303" s="2578"/>
      <c r="AA303" s="2578"/>
      <c r="AB303" s="2578"/>
      <c r="AC303" s="2578"/>
      <c r="AD303" s="2067"/>
      <c r="AE303" s="2067"/>
      <c r="AF303" s="2067"/>
      <c r="AG303" s="2068"/>
      <c r="AH303" s="2578"/>
      <c r="AI303" s="2578"/>
      <c r="AJ303" s="2068"/>
      <c r="AK303" s="2067"/>
      <c r="AL303" s="2067"/>
      <c r="AM303" s="2067"/>
      <c r="AN303" s="2067"/>
      <c r="AO303" s="2067"/>
      <c r="AP303" s="2067"/>
      <c r="AQ303" s="2067"/>
      <c r="AR303" s="2067"/>
      <c r="AS303" s="2067"/>
      <c r="AT303" s="2067"/>
      <c r="AU303" s="2067"/>
      <c r="AV303" s="2077"/>
      <c r="AW303" s="2067"/>
      <c r="AX303" s="2067"/>
      <c r="AY303" s="2068"/>
      <c r="AZ303" s="2067"/>
    </row>
    <row r="304" spans="1:52" s="21" customFormat="1" ht="51.75" customHeight="1" x14ac:dyDescent="0.25">
      <c r="A304" s="1554" t="s">
        <v>1845</v>
      </c>
      <c r="B304" s="1614" t="s">
        <v>1155</v>
      </c>
      <c r="C304" s="1559" t="s">
        <v>1160</v>
      </c>
      <c r="D304" s="1554" t="s">
        <v>1162</v>
      </c>
      <c r="E304" s="1554" t="s">
        <v>1134</v>
      </c>
      <c r="F304" s="1553" t="s">
        <v>1135</v>
      </c>
      <c r="G304" s="1898" t="s">
        <v>62</v>
      </c>
      <c r="H304" s="1613" t="s">
        <v>1157</v>
      </c>
      <c r="I304" s="1612">
        <v>41752</v>
      </c>
      <c r="J304" s="1608">
        <v>44000000</v>
      </c>
      <c r="K304" s="1637">
        <v>41999</v>
      </c>
      <c r="L304" s="1613" t="s">
        <v>1159</v>
      </c>
      <c r="M304" s="1898" t="s">
        <v>62</v>
      </c>
      <c r="N304" s="2494" t="s">
        <v>781</v>
      </c>
      <c r="O304" s="1637">
        <v>41999</v>
      </c>
      <c r="P304" s="1608">
        <v>43859496</v>
      </c>
      <c r="Q304" s="1637">
        <v>41999</v>
      </c>
      <c r="R304" s="1637">
        <v>42002</v>
      </c>
      <c r="S304" s="1553">
        <v>2</v>
      </c>
      <c r="T304" s="2581">
        <f>SUM(P304:P305)</f>
        <v>62945461</v>
      </c>
      <c r="U304" s="2405" t="s">
        <v>1562</v>
      </c>
      <c r="V304" s="2405" t="s">
        <v>1549</v>
      </c>
      <c r="W304" s="2582" t="s">
        <v>1563</v>
      </c>
      <c r="X304" s="1921">
        <v>42062</v>
      </c>
      <c r="Y304" s="1922">
        <v>21929748</v>
      </c>
      <c r="Z304" s="1637">
        <v>42063</v>
      </c>
      <c r="AA304" s="1637">
        <v>42277</v>
      </c>
      <c r="AB304" s="1554" t="s">
        <v>194</v>
      </c>
      <c r="AC304" s="1554" t="s">
        <v>30</v>
      </c>
      <c r="AD304" s="1899">
        <f>P304-AG304</f>
        <v>21929748</v>
      </c>
      <c r="AE304" s="1614"/>
      <c r="AF304" s="1614"/>
      <c r="AG304" s="1608">
        <f>P304*50%</f>
        <v>21929748</v>
      </c>
      <c r="AH304" s="1637">
        <v>42003</v>
      </c>
      <c r="AI304" s="1764" t="s">
        <v>1172</v>
      </c>
      <c r="AJ304" s="1608"/>
      <c r="AK304" s="1614"/>
      <c r="AL304" s="1614"/>
      <c r="AM304" s="1614"/>
      <c r="AN304" s="1614"/>
      <c r="AO304" s="1614"/>
      <c r="AP304" s="1614"/>
      <c r="AQ304" s="1614"/>
      <c r="AR304" s="1614"/>
      <c r="AS304" s="1614"/>
      <c r="AT304" s="1614"/>
      <c r="AU304" s="1614"/>
      <c r="AV304" s="1608"/>
      <c r="AW304" s="1614"/>
      <c r="AX304" s="1614"/>
      <c r="AY304" s="1608"/>
      <c r="AZ304" s="1614"/>
    </row>
    <row r="305" spans="1:52" s="21" customFormat="1" ht="57" customHeight="1" x14ac:dyDescent="0.25">
      <c r="A305" s="1565"/>
      <c r="B305" s="1761"/>
      <c r="C305" s="1559" t="s">
        <v>1161</v>
      </c>
      <c r="D305" s="1565"/>
      <c r="E305" s="1565"/>
      <c r="F305" s="1564"/>
      <c r="G305" s="1898" t="s">
        <v>62</v>
      </c>
      <c r="H305" s="1613" t="s">
        <v>1156</v>
      </c>
      <c r="I305" s="1612">
        <v>41871</v>
      </c>
      <c r="J305" s="1608">
        <v>19100000</v>
      </c>
      <c r="K305" s="1564"/>
      <c r="L305" s="1613" t="s">
        <v>1158</v>
      </c>
      <c r="M305" s="1898" t="s">
        <v>62</v>
      </c>
      <c r="N305" s="2499"/>
      <c r="O305" s="1564"/>
      <c r="P305" s="1608">
        <v>19085965</v>
      </c>
      <c r="Q305" s="1564"/>
      <c r="R305" s="1651"/>
      <c r="S305" s="1564"/>
      <c r="T305" s="1564"/>
      <c r="U305" s="1933"/>
      <c r="V305" s="2406"/>
      <c r="W305" s="2407"/>
      <c r="X305" s="1933"/>
      <c r="Y305" s="1922">
        <v>9542982.5</v>
      </c>
      <c r="Z305" s="1564"/>
      <c r="AA305" s="1564"/>
      <c r="AB305" s="1565"/>
      <c r="AC305" s="1565"/>
      <c r="AD305" s="1899">
        <f>P305-AG305</f>
        <v>9542982.5</v>
      </c>
      <c r="AE305" s="1614"/>
      <c r="AF305" s="1614"/>
      <c r="AG305" s="1608">
        <f>P305*50%</f>
        <v>9542982.5</v>
      </c>
      <c r="AH305" s="1564"/>
      <c r="AI305" s="1564"/>
      <c r="AJ305" s="1608"/>
      <c r="AK305" s="1614"/>
      <c r="AL305" s="1614"/>
      <c r="AM305" s="1614"/>
      <c r="AN305" s="1614"/>
      <c r="AO305" s="1614"/>
      <c r="AP305" s="1614"/>
      <c r="AQ305" s="1614"/>
      <c r="AR305" s="1614"/>
      <c r="AS305" s="1614"/>
      <c r="AT305" s="1614"/>
      <c r="AU305" s="1614"/>
      <c r="AV305" s="1608"/>
      <c r="AW305" s="1614"/>
      <c r="AX305" s="1614"/>
      <c r="AY305" s="1608"/>
      <c r="AZ305" s="1614"/>
    </row>
    <row r="306" spans="1:52" s="21" customFormat="1" ht="6.75" customHeight="1" x14ac:dyDescent="0.25">
      <c r="A306" s="2382"/>
      <c r="B306" s="2382"/>
      <c r="C306" s="2382"/>
      <c r="D306" s="2382"/>
      <c r="E306" s="2382"/>
      <c r="F306" s="2382"/>
      <c r="G306" s="2382"/>
      <c r="H306" s="2382"/>
      <c r="I306" s="2382"/>
      <c r="J306" s="2382"/>
      <c r="K306" s="2382"/>
      <c r="L306" s="2382"/>
      <c r="M306" s="2382"/>
      <c r="N306" s="2583"/>
      <c r="O306" s="2382"/>
      <c r="P306" s="1954"/>
      <c r="Q306" s="2382"/>
      <c r="R306" s="2382"/>
      <c r="S306" s="2382"/>
      <c r="T306" s="2382"/>
      <c r="U306" s="2403"/>
      <c r="V306" s="2403"/>
      <c r="W306" s="1951"/>
      <c r="X306" s="2403"/>
      <c r="Y306" s="2404"/>
      <c r="Z306" s="2382"/>
      <c r="AA306" s="2382"/>
      <c r="AB306" s="2382"/>
      <c r="AC306" s="2382"/>
      <c r="AD306" s="2382"/>
      <c r="AE306" s="2382"/>
      <c r="AF306" s="2382"/>
      <c r="AG306" s="1954"/>
      <c r="AH306" s="2382"/>
      <c r="AI306" s="2382"/>
      <c r="AJ306" s="1954"/>
      <c r="AK306" s="2382"/>
      <c r="AL306" s="2382"/>
      <c r="AM306" s="2382"/>
      <c r="AN306" s="2382"/>
      <c r="AO306" s="2382"/>
      <c r="AP306" s="2382"/>
      <c r="AQ306" s="2382"/>
      <c r="AR306" s="2382"/>
      <c r="AS306" s="2382"/>
      <c r="AT306" s="2382"/>
      <c r="AU306" s="2382"/>
      <c r="AV306" s="1954"/>
      <c r="AW306" s="2382"/>
      <c r="AX306" s="2382"/>
      <c r="AY306" s="1954"/>
      <c r="AZ306" s="2382"/>
    </row>
    <row r="307" spans="1:52" s="21" customFormat="1" ht="57" customHeight="1" x14ac:dyDescent="0.25">
      <c r="A307" s="1559" t="s">
        <v>1846</v>
      </c>
      <c r="B307" s="1614" t="s">
        <v>1131</v>
      </c>
      <c r="C307" s="1559" t="s">
        <v>1132</v>
      </c>
      <c r="D307" s="1596" t="s">
        <v>1133</v>
      </c>
      <c r="E307" s="1559" t="s">
        <v>1134</v>
      </c>
      <c r="F307" s="1614" t="s">
        <v>1135</v>
      </c>
      <c r="G307" s="1898" t="s">
        <v>1136</v>
      </c>
      <c r="H307" s="1898" t="s">
        <v>1137</v>
      </c>
      <c r="I307" s="1686">
        <v>41851</v>
      </c>
      <c r="J307" s="1608">
        <v>68828664</v>
      </c>
      <c r="K307" s="1686">
        <v>41999</v>
      </c>
      <c r="L307" s="1613" t="s">
        <v>1138</v>
      </c>
      <c r="M307" s="1898" t="s">
        <v>1136</v>
      </c>
      <c r="N307" s="1562">
        <v>41010</v>
      </c>
      <c r="O307" s="1686">
        <v>41999</v>
      </c>
      <c r="P307" s="1608">
        <v>68768570</v>
      </c>
      <c r="Q307" s="1686">
        <v>41999</v>
      </c>
      <c r="R307" s="1686">
        <v>42002</v>
      </c>
      <c r="S307" s="1562">
        <v>2</v>
      </c>
      <c r="T307" s="1608">
        <v>68768570</v>
      </c>
      <c r="U307" s="2064" t="s">
        <v>1564</v>
      </c>
      <c r="V307" s="2064" t="s">
        <v>1565</v>
      </c>
      <c r="W307" s="2065" t="s">
        <v>1566</v>
      </c>
      <c r="X307" s="2360">
        <v>42062</v>
      </c>
      <c r="Y307" s="1922">
        <v>34384285</v>
      </c>
      <c r="Z307" s="1686">
        <v>42063</v>
      </c>
      <c r="AA307" s="1686">
        <v>42138</v>
      </c>
      <c r="AB307" s="1559" t="s">
        <v>1139</v>
      </c>
      <c r="AC307" s="1565" t="s">
        <v>30</v>
      </c>
      <c r="AD307" s="1614"/>
      <c r="AE307" s="1614"/>
      <c r="AF307" s="1614"/>
      <c r="AG307" s="1608">
        <v>34384285</v>
      </c>
      <c r="AH307" s="1612">
        <v>42003</v>
      </c>
      <c r="AI307" s="1613" t="s">
        <v>1173</v>
      </c>
      <c r="AJ307" s="1608"/>
      <c r="AK307" s="1614"/>
      <c r="AL307" s="1614"/>
      <c r="AM307" s="1614"/>
      <c r="AN307" s="1614"/>
      <c r="AO307" s="1614"/>
      <c r="AP307" s="1614"/>
      <c r="AQ307" s="1614"/>
      <c r="AR307" s="1614"/>
      <c r="AS307" s="1614"/>
      <c r="AT307" s="1614"/>
      <c r="AU307" s="1614"/>
      <c r="AV307" s="1608">
        <v>34383973</v>
      </c>
      <c r="AW307" s="1686">
        <v>42368</v>
      </c>
      <c r="AX307" s="1898" t="s">
        <v>1173</v>
      </c>
      <c r="AY307" s="1635">
        <v>312</v>
      </c>
      <c r="AZ307" s="1614"/>
    </row>
    <row r="308" spans="1:52" s="21" customFormat="1" ht="4.5" customHeight="1" x14ac:dyDescent="0.25">
      <c r="A308" s="2080"/>
      <c r="B308" s="2080"/>
      <c r="C308" s="2080"/>
      <c r="D308" s="2080"/>
      <c r="E308" s="2080"/>
      <c r="F308" s="2080"/>
      <c r="G308" s="2080"/>
      <c r="H308" s="2081"/>
      <c r="I308" s="2081"/>
      <c r="J308" s="2082"/>
      <c r="K308" s="2081"/>
      <c r="L308" s="2081"/>
      <c r="M308" s="2081"/>
      <c r="N308" s="2336"/>
      <c r="O308" s="2080"/>
      <c r="P308" s="2082"/>
      <c r="Q308" s="2080"/>
      <c r="R308" s="2081"/>
      <c r="S308" s="2081"/>
      <c r="T308" s="2080"/>
      <c r="U308" s="2395"/>
      <c r="V308" s="2395"/>
      <c r="W308" s="2086"/>
      <c r="X308" s="2395"/>
      <c r="Y308" s="2396"/>
      <c r="Z308" s="2080"/>
      <c r="AA308" s="2080"/>
      <c r="AB308" s="2080"/>
      <c r="AC308" s="2080"/>
      <c r="AD308" s="2080"/>
      <c r="AE308" s="2080"/>
      <c r="AF308" s="2080"/>
      <c r="AG308" s="2082"/>
      <c r="AH308" s="2080"/>
      <c r="AI308" s="2080"/>
      <c r="AJ308" s="2082"/>
      <c r="AK308" s="2080"/>
      <c r="AL308" s="2080"/>
      <c r="AM308" s="2080"/>
      <c r="AN308" s="2080"/>
      <c r="AO308" s="2080"/>
      <c r="AP308" s="2080"/>
      <c r="AQ308" s="2080"/>
      <c r="AR308" s="2080"/>
      <c r="AS308" s="2080"/>
      <c r="AT308" s="2080"/>
      <c r="AU308" s="2080"/>
      <c r="AV308" s="2082"/>
      <c r="AW308" s="2080"/>
      <c r="AX308" s="2080"/>
      <c r="AY308" s="2082"/>
      <c r="AZ308" s="2080"/>
    </row>
    <row r="309" spans="1:52" s="21" customFormat="1" ht="45" customHeight="1" x14ac:dyDescent="0.25">
      <c r="A309" s="1559" t="s">
        <v>1847</v>
      </c>
      <c r="B309" s="1614" t="s">
        <v>1141</v>
      </c>
      <c r="C309" s="1559" t="s">
        <v>1143</v>
      </c>
      <c r="D309" s="1596" t="s">
        <v>1144</v>
      </c>
      <c r="E309" s="1559" t="s">
        <v>1145</v>
      </c>
      <c r="F309" s="1614" t="s">
        <v>102</v>
      </c>
      <c r="G309" s="1898" t="s">
        <v>62</v>
      </c>
      <c r="H309" s="1613" t="s">
        <v>1142</v>
      </c>
      <c r="I309" s="1612">
        <v>41870</v>
      </c>
      <c r="J309" s="1608">
        <v>44500000</v>
      </c>
      <c r="K309" s="1612">
        <v>41999</v>
      </c>
      <c r="L309" s="1613" t="s">
        <v>1146</v>
      </c>
      <c r="M309" s="1898" t="s">
        <v>62</v>
      </c>
      <c r="N309" s="2162" t="s">
        <v>781</v>
      </c>
      <c r="O309" s="1686">
        <v>41999</v>
      </c>
      <c r="P309" s="1608">
        <v>44495798</v>
      </c>
      <c r="Q309" s="1686">
        <v>42002</v>
      </c>
      <c r="R309" s="1612">
        <v>42002</v>
      </c>
      <c r="S309" s="1562">
        <v>2</v>
      </c>
      <c r="T309" s="1608">
        <v>44495798</v>
      </c>
      <c r="U309" s="2064" t="s">
        <v>1548</v>
      </c>
      <c r="V309" s="2064" t="s">
        <v>1549</v>
      </c>
      <c r="W309" s="2065" t="s">
        <v>1550</v>
      </c>
      <c r="X309" s="2360">
        <v>42107</v>
      </c>
      <c r="Y309" s="1922">
        <v>22247899</v>
      </c>
      <c r="Z309" s="1686">
        <v>42064</v>
      </c>
      <c r="AA309" s="1686">
        <v>42114</v>
      </c>
      <c r="AB309" s="1559" t="s">
        <v>194</v>
      </c>
      <c r="AC309" s="1565" t="s">
        <v>30</v>
      </c>
      <c r="AD309" s="1614"/>
      <c r="AE309" s="1614"/>
      <c r="AF309" s="1614"/>
      <c r="AG309" s="1608">
        <v>22247899</v>
      </c>
      <c r="AH309" s="1612">
        <v>42003</v>
      </c>
      <c r="AI309" s="1613" t="s">
        <v>1164</v>
      </c>
      <c r="AJ309" s="1608"/>
      <c r="AK309" s="1614"/>
      <c r="AL309" s="1614"/>
      <c r="AM309" s="1614"/>
      <c r="AN309" s="1614"/>
      <c r="AO309" s="1614"/>
      <c r="AP309" s="1614"/>
      <c r="AQ309" s="1614"/>
      <c r="AR309" s="1614"/>
      <c r="AS309" s="1614"/>
      <c r="AT309" s="1614"/>
      <c r="AU309" s="1614"/>
      <c r="AV309" s="1608">
        <v>22247899</v>
      </c>
      <c r="AW309" s="1686">
        <v>42118</v>
      </c>
      <c r="AX309" s="1898" t="s">
        <v>1588</v>
      </c>
      <c r="AY309" s="1608"/>
      <c r="AZ309" s="1614"/>
    </row>
    <row r="310" spans="1:52" s="21" customFormat="1" ht="6" customHeight="1" x14ac:dyDescent="0.25">
      <c r="A310" s="2420"/>
      <c r="B310" s="2420"/>
      <c r="C310" s="2420"/>
      <c r="D310" s="2420"/>
      <c r="E310" s="2420"/>
      <c r="F310" s="2420"/>
      <c r="G310" s="2420"/>
      <c r="H310" s="2118"/>
      <c r="I310" s="2118"/>
      <c r="J310" s="2119"/>
      <c r="K310" s="2118"/>
      <c r="L310" s="2118"/>
      <c r="M310" s="2118"/>
      <c r="N310" s="2422"/>
      <c r="O310" s="2420"/>
      <c r="P310" s="2119"/>
      <c r="Q310" s="2420"/>
      <c r="R310" s="2118"/>
      <c r="S310" s="2118"/>
      <c r="T310" s="2420"/>
      <c r="U310" s="2423"/>
      <c r="V310" s="2423"/>
      <c r="W310" s="2123"/>
      <c r="X310" s="2423"/>
      <c r="Y310" s="2424"/>
      <c r="Z310" s="2420"/>
      <c r="AA310" s="2420"/>
      <c r="AB310" s="2420"/>
      <c r="AC310" s="2420"/>
      <c r="AD310" s="2420"/>
      <c r="AE310" s="2420"/>
      <c r="AF310" s="2420"/>
      <c r="AG310" s="2119"/>
      <c r="AH310" s="2420"/>
      <c r="AI310" s="2420"/>
      <c r="AJ310" s="2119"/>
      <c r="AK310" s="2420"/>
      <c r="AL310" s="2420"/>
      <c r="AM310" s="2420"/>
      <c r="AN310" s="2420"/>
      <c r="AO310" s="2420"/>
      <c r="AP310" s="2420"/>
      <c r="AQ310" s="2420"/>
      <c r="AR310" s="2420"/>
      <c r="AS310" s="2420"/>
      <c r="AT310" s="2420"/>
      <c r="AU310" s="2420"/>
      <c r="AV310" s="2119"/>
      <c r="AW310" s="2420"/>
      <c r="AX310" s="2420"/>
      <c r="AY310" s="2119"/>
      <c r="AZ310" s="2420"/>
    </row>
    <row r="311" spans="1:52" s="21" customFormat="1" ht="60" customHeight="1" x14ac:dyDescent="0.25">
      <c r="A311" s="1559" t="s">
        <v>1848</v>
      </c>
      <c r="B311" s="1614" t="s">
        <v>1148</v>
      </c>
      <c r="C311" s="1559" t="s">
        <v>1151</v>
      </c>
      <c r="D311" s="1596" t="s">
        <v>1152</v>
      </c>
      <c r="E311" s="1559" t="s">
        <v>1145</v>
      </c>
      <c r="F311" s="1614" t="s">
        <v>102</v>
      </c>
      <c r="G311" s="1898" t="s">
        <v>1149</v>
      </c>
      <c r="H311" s="1613" t="s">
        <v>1150</v>
      </c>
      <c r="I311" s="1612">
        <v>41822</v>
      </c>
      <c r="J311" s="1608">
        <v>43333206</v>
      </c>
      <c r="K311" s="1612">
        <v>41999</v>
      </c>
      <c r="L311" s="1613" t="s">
        <v>1153</v>
      </c>
      <c r="M311" s="1898" t="s">
        <v>1149</v>
      </c>
      <c r="N311" s="2162" t="s">
        <v>367</v>
      </c>
      <c r="O311" s="1686">
        <v>41999</v>
      </c>
      <c r="P311" s="1608">
        <v>43333185</v>
      </c>
      <c r="Q311" s="1686">
        <v>42002</v>
      </c>
      <c r="R311" s="1612">
        <v>42002</v>
      </c>
      <c r="S311" s="1562">
        <v>2</v>
      </c>
      <c r="T311" s="1608">
        <v>43333185</v>
      </c>
      <c r="U311" s="2064" t="s">
        <v>1480</v>
      </c>
      <c r="V311" s="2064" t="s">
        <v>1481</v>
      </c>
      <c r="W311" s="2065" t="s">
        <v>1482</v>
      </c>
      <c r="X311" s="2360">
        <v>42087</v>
      </c>
      <c r="Y311" s="1922">
        <v>21166592.5</v>
      </c>
      <c r="Z311" s="1686">
        <v>42062</v>
      </c>
      <c r="AA311" s="1686">
        <v>42115</v>
      </c>
      <c r="AB311" s="1565" t="s">
        <v>1041</v>
      </c>
      <c r="AC311" s="1565" t="s">
        <v>30</v>
      </c>
      <c r="AD311" s="1614"/>
      <c r="AE311" s="1614"/>
      <c r="AF311" s="1614"/>
      <c r="AG311" s="1608">
        <v>22166592.5</v>
      </c>
      <c r="AH311" s="1612">
        <v>42003</v>
      </c>
      <c r="AI311" s="1613" t="s">
        <v>1163</v>
      </c>
      <c r="AJ311" s="1608"/>
      <c r="AK311" s="1614"/>
      <c r="AL311" s="1614"/>
      <c r="AM311" s="1614"/>
      <c r="AN311" s="1614"/>
      <c r="AO311" s="1614"/>
      <c r="AP311" s="1614"/>
      <c r="AQ311" s="1614"/>
      <c r="AR311" s="1614"/>
      <c r="AS311" s="1614"/>
      <c r="AT311" s="1614"/>
      <c r="AU311" s="1614"/>
      <c r="AV311" s="1608">
        <v>21166592.5</v>
      </c>
      <c r="AW311" s="1686">
        <v>42117</v>
      </c>
      <c r="AX311" s="1898" t="s">
        <v>1589</v>
      </c>
      <c r="AY311" s="1608"/>
      <c r="AZ311" s="1614"/>
    </row>
    <row r="312" spans="1:52" s="21" customFormat="1" ht="6.75" customHeight="1" x14ac:dyDescent="0.25">
      <c r="A312" s="2584"/>
      <c r="B312" s="2584"/>
      <c r="C312" s="2584"/>
      <c r="D312" s="2584"/>
      <c r="E312" s="2584"/>
      <c r="F312" s="2584"/>
      <c r="G312" s="2584"/>
      <c r="H312" s="2585"/>
      <c r="I312" s="2585"/>
      <c r="J312" s="2586"/>
      <c r="K312" s="2585"/>
      <c r="L312" s="2585"/>
      <c r="M312" s="2585"/>
      <c r="N312" s="2587"/>
      <c r="O312" s="2584"/>
      <c r="P312" s="2586"/>
      <c r="Q312" s="2584"/>
      <c r="R312" s="2585"/>
      <c r="S312" s="2585"/>
      <c r="T312" s="2586"/>
      <c r="U312" s="2588"/>
      <c r="V312" s="2588"/>
      <c r="W312" s="2589"/>
      <c r="X312" s="2588"/>
      <c r="Y312" s="2590"/>
      <c r="Z312" s="2584"/>
      <c r="AA312" s="2584"/>
      <c r="AB312" s="2584"/>
      <c r="AC312" s="2584"/>
      <c r="AD312" s="2584"/>
      <c r="AE312" s="2584"/>
      <c r="AF312" s="2584"/>
      <c r="AG312" s="2586"/>
      <c r="AH312" s="2584"/>
      <c r="AI312" s="2584"/>
      <c r="AJ312" s="2586"/>
      <c r="AK312" s="2584"/>
      <c r="AL312" s="2584"/>
      <c r="AM312" s="2584"/>
      <c r="AN312" s="2584"/>
      <c r="AO312" s="2584"/>
      <c r="AP312" s="2584"/>
      <c r="AQ312" s="2584"/>
      <c r="AR312" s="2584"/>
      <c r="AS312" s="2584"/>
      <c r="AT312" s="2584"/>
      <c r="AU312" s="2584"/>
      <c r="AV312" s="2586"/>
      <c r="AW312" s="2584"/>
      <c r="AX312" s="2584"/>
      <c r="AY312" s="2586"/>
      <c r="AZ312" s="2584"/>
    </row>
    <row r="313" spans="1:52" s="21" customFormat="1" ht="54.75" customHeight="1" x14ac:dyDescent="0.25">
      <c r="A313" s="1944" t="s">
        <v>1849</v>
      </c>
      <c r="B313" s="1614" t="s">
        <v>1122</v>
      </c>
      <c r="C313" s="1559" t="s">
        <v>1123</v>
      </c>
      <c r="D313" s="1596" t="s">
        <v>1124</v>
      </c>
      <c r="E313" s="1559" t="s">
        <v>1125</v>
      </c>
      <c r="F313" s="1614" t="s">
        <v>1126</v>
      </c>
      <c r="G313" s="1898" t="s">
        <v>1127</v>
      </c>
      <c r="H313" s="1613" t="s">
        <v>1128</v>
      </c>
      <c r="I313" s="1612">
        <v>41891</v>
      </c>
      <c r="J313" s="1608">
        <v>32500000</v>
      </c>
      <c r="K313" s="1612">
        <v>42002</v>
      </c>
      <c r="L313" s="1613" t="s">
        <v>1129</v>
      </c>
      <c r="M313" s="1898" t="s">
        <v>1127</v>
      </c>
      <c r="N313" s="1562">
        <v>21004</v>
      </c>
      <c r="O313" s="1686">
        <v>42002</v>
      </c>
      <c r="P313" s="1608">
        <v>32498882</v>
      </c>
      <c r="Q313" s="1686">
        <v>42003</v>
      </c>
      <c r="R313" s="1612">
        <v>42003</v>
      </c>
      <c r="S313" s="1562">
        <v>1</v>
      </c>
      <c r="T313" s="1608">
        <v>32498882</v>
      </c>
      <c r="U313" s="2064" t="s">
        <v>1559</v>
      </c>
      <c r="V313" s="2064" t="s">
        <v>1560</v>
      </c>
      <c r="W313" s="2065" t="s">
        <v>1561</v>
      </c>
      <c r="X313" s="2360">
        <v>42062</v>
      </c>
      <c r="Y313" s="1922">
        <v>32498882</v>
      </c>
      <c r="Z313" s="1686">
        <v>42034</v>
      </c>
      <c r="AA313" s="1686">
        <v>42123</v>
      </c>
      <c r="AB313" s="1559" t="s">
        <v>632</v>
      </c>
      <c r="AC313" s="1565" t="s">
        <v>30</v>
      </c>
      <c r="AD313" s="1614"/>
      <c r="AE313" s="1614"/>
      <c r="AF313" s="1614"/>
      <c r="AG313" s="1608"/>
      <c r="AH313" s="1614"/>
      <c r="AI313" s="1614"/>
      <c r="AJ313" s="1608"/>
      <c r="AK313" s="1614"/>
      <c r="AL313" s="1614"/>
      <c r="AM313" s="1614"/>
      <c r="AN313" s="1614"/>
      <c r="AO313" s="1614"/>
      <c r="AP313" s="1614"/>
      <c r="AQ313" s="1614"/>
      <c r="AR313" s="1614"/>
      <c r="AS313" s="1614"/>
      <c r="AT313" s="1614"/>
      <c r="AU313" s="1614"/>
      <c r="AV313" s="1608">
        <v>32498882</v>
      </c>
      <c r="AW313" s="1686">
        <v>42124</v>
      </c>
      <c r="AX313" s="1898" t="s">
        <v>1602</v>
      </c>
      <c r="AY313" s="1635"/>
      <c r="AZ313" s="1614"/>
    </row>
    <row r="314" spans="1:52" s="21" customFormat="1" ht="7.5" customHeight="1" x14ac:dyDescent="0.25">
      <c r="A314" s="2382"/>
      <c r="B314" s="2382"/>
      <c r="C314" s="2382"/>
      <c r="D314" s="2382"/>
      <c r="E314" s="2382"/>
      <c r="F314" s="2382"/>
      <c r="G314" s="2382"/>
      <c r="H314" s="1948"/>
      <c r="I314" s="1948"/>
      <c r="J314" s="1954"/>
      <c r="K314" s="1948"/>
      <c r="L314" s="1948"/>
      <c r="M314" s="1948"/>
      <c r="N314" s="2190"/>
      <c r="O314" s="2382"/>
      <c r="P314" s="1954"/>
      <c r="Q314" s="2382"/>
      <c r="R314" s="1948"/>
      <c r="S314" s="1948"/>
      <c r="T314" s="1954"/>
      <c r="U314" s="2403"/>
      <c r="V314" s="2403"/>
      <c r="W314" s="1951"/>
      <c r="X314" s="2403"/>
      <c r="Y314" s="2404"/>
      <c r="Z314" s="2382"/>
      <c r="AA314" s="2382"/>
      <c r="AB314" s="2382"/>
      <c r="AC314" s="2382"/>
      <c r="AD314" s="2382"/>
      <c r="AE314" s="2382"/>
      <c r="AF314" s="2382"/>
      <c r="AG314" s="1954"/>
      <c r="AH314" s="2382"/>
      <c r="AI314" s="2382"/>
      <c r="AJ314" s="1954"/>
      <c r="AK314" s="2382"/>
      <c r="AL314" s="2382"/>
      <c r="AM314" s="2382"/>
      <c r="AN314" s="2382"/>
      <c r="AO314" s="2382"/>
      <c r="AP314" s="2382"/>
      <c r="AQ314" s="2382"/>
      <c r="AR314" s="2382"/>
      <c r="AS314" s="2382"/>
      <c r="AT314" s="2382"/>
      <c r="AU314" s="2382"/>
      <c r="AV314" s="1954"/>
      <c r="AW314" s="2382"/>
      <c r="AX314" s="2382"/>
      <c r="AY314" s="1954"/>
      <c r="AZ314" s="2382"/>
    </row>
    <row r="315" spans="1:52" x14ac:dyDescent="0.2">
      <c r="J315" s="137"/>
      <c r="M315" s="427"/>
      <c r="N315" s="427"/>
      <c r="O315" s="137"/>
      <c r="S315" s="310"/>
      <c r="T315" s="137"/>
      <c r="AH315" s="137"/>
      <c r="AI315" s="137"/>
      <c r="AK315" s="137"/>
      <c r="AL315" s="137"/>
      <c r="AM315" s="137"/>
      <c r="AY315" s="137"/>
    </row>
    <row r="316" spans="1:52" x14ac:dyDescent="0.2">
      <c r="J316" s="137"/>
      <c r="K316" s="289"/>
      <c r="L316" s="289"/>
      <c r="M316" s="427"/>
      <c r="N316" s="427"/>
      <c r="O316" s="137"/>
      <c r="S316" s="310"/>
      <c r="T316" s="137"/>
      <c r="AH316" s="137"/>
      <c r="AI316" s="137"/>
      <c r="AK316" s="137"/>
      <c r="AL316" s="137"/>
      <c r="AM316" s="137"/>
      <c r="AY316" s="137"/>
    </row>
    <row r="317" spans="1:52" x14ac:dyDescent="0.2">
      <c r="J317" s="137"/>
      <c r="K317" s="289"/>
      <c r="L317" s="289"/>
      <c r="M317" s="427"/>
      <c r="N317" s="427"/>
      <c r="O317" s="137"/>
      <c r="S317" s="310"/>
      <c r="T317" s="137"/>
      <c r="AH317" s="137"/>
      <c r="AI317" s="137"/>
      <c r="AK317" s="137"/>
      <c r="AL317" s="137"/>
      <c r="AM317" s="137"/>
      <c r="AY317" s="137"/>
    </row>
    <row r="318" spans="1:52" x14ac:dyDescent="0.2">
      <c r="J318" s="137"/>
      <c r="K318" s="289"/>
      <c r="L318" s="289"/>
      <c r="M318" s="427"/>
      <c r="N318" s="427"/>
      <c r="O318" s="137"/>
      <c r="S318" s="310"/>
      <c r="T318" s="137"/>
      <c r="AH318" s="137"/>
      <c r="AI318" s="137"/>
      <c r="AK318" s="137"/>
      <c r="AL318" s="137"/>
      <c r="AM318" s="137"/>
      <c r="AY318" s="137"/>
    </row>
    <row r="319" spans="1:52" x14ac:dyDescent="0.2">
      <c r="J319" s="137"/>
      <c r="K319" s="289"/>
      <c r="L319" s="289"/>
      <c r="M319" s="427"/>
      <c r="N319" s="427"/>
      <c r="O319" s="137"/>
      <c r="Q319" s="137"/>
      <c r="R319" s="427"/>
      <c r="S319" s="289"/>
      <c r="T319" s="137"/>
      <c r="U319" s="220"/>
      <c r="V319" s="220"/>
      <c r="W319" s="1351"/>
      <c r="X319" s="220"/>
      <c r="Z319" s="137"/>
      <c r="AA319" s="137"/>
      <c r="AB319" s="137"/>
      <c r="AC319" s="137"/>
      <c r="AD319" s="137"/>
      <c r="AH319" s="137"/>
      <c r="AI319" s="137"/>
      <c r="AK319" s="137"/>
      <c r="AL319" s="137"/>
      <c r="AM319" s="137"/>
      <c r="AY319" s="137"/>
    </row>
    <row r="320" spans="1:52" x14ac:dyDescent="0.2">
      <c r="J320" s="137"/>
      <c r="K320" s="289"/>
      <c r="L320" s="289"/>
      <c r="M320" s="427"/>
      <c r="N320" s="427"/>
      <c r="O320" s="137"/>
      <c r="Q320" s="137"/>
      <c r="R320" s="427"/>
      <c r="S320" s="289"/>
      <c r="T320" s="137"/>
      <c r="U320" s="220"/>
      <c r="V320" s="220"/>
      <c r="W320" s="1351"/>
      <c r="X320" s="220"/>
      <c r="Z320" s="137"/>
      <c r="AA320" s="137"/>
      <c r="AB320" s="137"/>
      <c r="AC320" s="137"/>
      <c r="AD320" s="137"/>
      <c r="AH320" s="137"/>
      <c r="AI320" s="137"/>
      <c r="AK320" s="137"/>
      <c r="AL320" s="137"/>
      <c r="AM320" s="137"/>
      <c r="AY320" s="137"/>
    </row>
    <row r="321" spans="8:51" x14ac:dyDescent="0.2">
      <c r="J321" s="137"/>
      <c r="K321" s="289"/>
      <c r="L321" s="289"/>
      <c r="M321" s="427"/>
      <c r="N321" s="427"/>
      <c r="O321" s="137"/>
      <c r="Q321" s="137"/>
      <c r="R321" s="427"/>
      <c r="S321" s="289"/>
      <c r="T321" s="137"/>
      <c r="U321" s="220"/>
      <c r="V321" s="220"/>
      <c r="W321" s="1351"/>
      <c r="X321" s="220"/>
      <c r="Z321" s="137"/>
      <c r="AA321" s="137"/>
      <c r="AB321" s="137"/>
      <c r="AC321" s="137"/>
      <c r="AD321" s="137"/>
      <c r="AH321" s="137"/>
      <c r="AI321" s="137"/>
      <c r="AK321" s="137"/>
      <c r="AL321" s="137"/>
      <c r="AM321" s="137"/>
      <c r="AY321" s="137"/>
    </row>
    <row r="322" spans="8:51" x14ac:dyDescent="0.2">
      <c r="J322" s="137"/>
      <c r="K322" s="289"/>
      <c r="L322" s="289"/>
      <c r="M322" s="427"/>
      <c r="Q322" s="137"/>
      <c r="R322" s="427"/>
      <c r="S322" s="289"/>
      <c r="T322" s="137"/>
      <c r="U322" s="220"/>
      <c r="V322" s="220"/>
      <c r="W322" s="1351"/>
      <c r="X322" s="220"/>
      <c r="Z322" s="137"/>
      <c r="AA322" s="137"/>
      <c r="AB322" s="137"/>
      <c r="AC322" s="137"/>
      <c r="AD322" s="137"/>
      <c r="AH322" s="137"/>
      <c r="AI322" s="137"/>
      <c r="AK322" s="137"/>
      <c r="AL322" s="137"/>
      <c r="AM322" s="137"/>
      <c r="AY322" s="137"/>
    </row>
    <row r="323" spans="8:51" x14ac:dyDescent="0.2">
      <c r="J323" s="137"/>
      <c r="K323" s="289"/>
      <c r="L323" s="289"/>
      <c r="M323" s="427"/>
      <c r="Q323" s="137"/>
      <c r="R323" s="427"/>
      <c r="S323" s="289"/>
      <c r="T323" s="137"/>
      <c r="U323" s="220"/>
      <c r="V323" s="220"/>
      <c r="W323" s="1351"/>
      <c r="X323" s="220"/>
      <c r="Z323" s="137"/>
      <c r="AA323" s="137"/>
      <c r="AB323" s="137"/>
      <c r="AC323" s="137"/>
      <c r="AD323" s="137"/>
      <c r="AH323" s="137"/>
      <c r="AI323" s="137"/>
      <c r="AK323" s="137"/>
      <c r="AL323" s="137"/>
      <c r="AM323" s="137"/>
      <c r="AY323" s="137"/>
    </row>
    <row r="324" spans="8:51" x14ac:dyDescent="0.2">
      <c r="J324" s="137"/>
      <c r="K324" s="289"/>
      <c r="L324" s="289"/>
      <c r="M324" s="427"/>
      <c r="Q324" s="137"/>
      <c r="R324" s="427"/>
      <c r="S324" s="289"/>
      <c r="T324" s="137"/>
      <c r="U324" s="220"/>
      <c r="V324" s="220"/>
      <c r="W324" s="1351"/>
      <c r="X324" s="220" t="s">
        <v>1696</v>
      </c>
      <c r="Z324" s="137"/>
      <c r="AA324" s="137"/>
      <c r="AB324" s="137"/>
      <c r="AC324" s="137"/>
      <c r="AD324" s="137"/>
      <c r="AH324" s="137"/>
      <c r="AI324" s="137"/>
      <c r="AK324" s="137"/>
      <c r="AL324" s="137"/>
      <c r="AM324" s="137"/>
      <c r="AY324" s="137"/>
    </row>
    <row r="325" spans="8:51" x14ac:dyDescent="0.2">
      <c r="J325" s="137"/>
      <c r="K325" s="289"/>
      <c r="L325" s="289"/>
      <c r="M325" s="427"/>
      <c r="Q325" s="137"/>
      <c r="R325" s="427"/>
      <c r="S325" s="289"/>
      <c r="T325" s="137"/>
      <c r="U325" s="220"/>
      <c r="V325" s="220"/>
      <c r="W325" s="1351"/>
      <c r="X325" s="220"/>
      <c r="Z325" s="137"/>
      <c r="AA325" s="137"/>
      <c r="AB325" s="137"/>
      <c r="AC325" s="137"/>
      <c r="AD325" s="137"/>
      <c r="AH325" s="137"/>
      <c r="AI325" s="137"/>
      <c r="AK325" s="137"/>
      <c r="AL325" s="137"/>
      <c r="AM325" s="137"/>
      <c r="AY325" s="137"/>
    </row>
    <row r="326" spans="8:51" ht="15" x14ac:dyDescent="0.25">
      <c r="J326" s="137"/>
      <c r="K326" s="289"/>
      <c r="L326" s="289"/>
      <c r="M326" s="427"/>
      <c r="Q326" s="137"/>
      <c r="R326" s="427"/>
      <c r="S326" s="289"/>
      <c r="T326" s="428"/>
      <c r="U326" s="429"/>
      <c r="V326" s="429"/>
      <c r="W326" s="1351"/>
      <c r="X326" s="220" t="s">
        <v>1694</v>
      </c>
      <c r="Y326" s="220">
        <f>846665714.65-Y327</f>
        <v>668718031.64999998</v>
      </c>
      <c r="Z326" s="137"/>
      <c r="AA326" s="137"/>
      <c r="AB326" s="137"/>
      <c r="AC326" s="137"/>
      <c r="AD326" s="137"/>
      <c r="AH326" s="137"/>
      <c r="AI326" s="137"/>
      <c r="AK326" s="137"/>
      <c r="AL326" s="137"/>
      <c r="AM326" s="137"/>
      <c r="AY326" s="137"/>
    </row>
    <row r="327" spans="8:51" ht="15" x14ac:dyDescent="0.25">
      <c r="J327" s="137"/>
      <c r="K327" s="289"/>
      <c r="L327" s="289"/>
      <c r="M327" s="427"/>
      <c r="Q327" s="137"/>
      <c r="R327" s="427"/>
      <c r="S327" s="289"/>
      <c r="T327" s="428"/>
      <c r="U327" s="429"/>
      <c r="V327" s="429"/>
      <c r="W327" s="1351"/>
      <c r="X327" s="220" t="s">
        <v>1695</v>
      </c>
      <c r="Y327" s="220">
        <v>177947683</v>
      </c>
      <c r="Z327" s="137"/>
      <c r="AA327" s="137"/>
      <c r="AB327" s="137"/>
      <c r="AC327" s="137"/>
      <c r="AD327" s="137"/>
      <c r="AH327" s="137"/>
      <c r="AI327" s="137"/>
      <c r="AK327" s="137"/>
      <c r="AL327" s="137"/>
      <c r="AM327" s="137"/>
      <c r="AY327" s="137"/>
    </row>
    <row r="328" spans="8:51" ht="15" x14ac:dyDescent="0.25">
      <c r="J328" s="137"/>
      <c r="K328" s="289"/>
      <c r="L328" s="289"/>
      <c r="M328" s="427"/>
      <c r="N328" s="427"/>
      <c r="O328" s="137"/>
      <c r="P328" s="137"/>
      <c r="Q328" s="137"/>
      <c r="R328" s="427"/>
      <c r="S328" s="289"/>
      <c r="T328" s="428"/>
      <c r="U328" s="429"/>
      <c r="V328" s="429"/>
      <c r="W328" s="1351"/>
      <c r="X328" s="220"/>
      <c r="Y328" s="220">
        <f>SUM(Y326:Y327)</f>
        <v>846665714.64999998</v>
      </c>
      <c r="Z328" s="137"/>
      <c r="AA328" s="137"/>
      <c r="AB328" s="137"/>
      <c r="AC328" s="137"/>
      <c r="AD328" s="137"/>
      <c r="AE328" s="137"/>
      <c r="AF328" s="137"/>
      <c r="AH328" s="137"/>
      <c r="AI328" s="137"/>
      <c r="AK328" s="137"/>
      <c r="AY328" s="137"/>
    </row>
    <row r="329" spans="8:51" ht="15" x14ac:dyDescent="0.25">
      <c r="J329" s="137"/>
      <c r="K329" s="289"/>
      <c r="L329" s="289"/>
      <c r="M329" s="427"/>
      <c r="N329" s="427"/>
      <c r="O329" s="137"/>
      <c r="P329" s="137"/>
      <c r="Q329" s="137"/>
      <c r="R329" s="427"/>
      <c r="S329" s="289"/>
      <c r="T329" s="428"/>
      <c r="U329" s="429"/>
      <c r="V329" s="429"/>
      <c r="W329" s="1351"/>
      <c r="X329" s="220"/>
      <c r="Z329" s="137"/>
      <c r="AA329" s="137"/>
      <c r="AB329" s="137"/>
      <c r="AC329" s="137"/>
      <c r="AD329" s="137"/>
      <c r="AE329" s="137"/>
      <c r="AF329" s="137"/>
      <c r="AH329" s="137"/>
      <c r="AI329" s="137"/>
      <c r="AK329" s="137"/>
      <c r="AY329" s="137"/>
    </row>
    <row r="330" spans="8:51" ht="15" x14ac:dyDescent="0.25">
      <c r="J330" s="137"/>
      <c r="K330" s="289"/>
      <c r="L330" s="289"/>
      <c r="M330" s="427"/>
      <c r="N330" s="427"/>
      <c r="O330" s="137"/>
      <c r="P330" s="137"/>
      <c r="Q330" s="137"/>
      <c r="R330" s="427"/>
      <c r="S330" s="289"/>
      <c r="T330" s="428"/>
      <c r="U330" s="429"/>
      <c r="V330" s="429"/>
      <c r="W330" s="1351"/>
      <c r="X330" s="220"/>
      <c r="Z330" s="137"/>
      <c r="AA330" s="137"/>
      <c r="AB330" s="137"/>
      <c r="AC330" s="137"/>
      <c r="AD330" s="137"/>
      <c r="AE330" s="137"/>
      <c r="AF330" s="137"/>
      <c r="AH330" s="137"/>
      <c r="AI330" s="137"/>
      <c r="AK330" s="137"/>
      <c r="AY330" s="137"/>
    </row>
    <row r="331" spans="8:51" ht="15" x14ac:dyDescent="0.25">
      <c r="J331" s="137"/>
      <c r="K331" s="289"/>
      <c r="L331" s="289"/>
      <c r="M331" s="427"/>
      <c r="N331" s="427"/>
      <c r="O331" s="137"/>
      <c r="P331" s="137"/>
      <c r="Q331" s="137"/>
      <c r="R331" s="427"/>
      <c r="S331" s="289"/>
      <c r="T331" s="428"/>
      <c r="U331" s="429"/>
      <c r="V331" s="429"/>
      <c r="W331" s="1351"/>
      <c r="X331" s="220"/>
      <c r="Z331" s="137"/>
      <c r="AA331" s="137"/>
      <c r="AB331" s="137"/>
      <c r="AC331" s="137"/>
      <c r="AD331" s="137"/>
      <c r="AE331" s="137"/>
      <c r="AF331" s="137"/>
      <c r="AH331" s="137"/>
      <c r="AI331" s="137"/>
      <c r="AK331" s="137"/>
      <c r="AY331" s="137"/>
    </row>
    <row r="332" spans="8:51" ht="15" x14ac:dyDescent="0.25">
      <c r="J332" s="137"/>
      <c r="K332" s="289"/>
      <c r="L332" s="289"/>
      <c r="M332" s="427"/>
      <c r="N332" s="427"/>
      <c r="O332" s="137"/>
      <c r="P332" s="137"/>
      <c r="Q332" s="137"/>
      <c r="R332" s="427"/>
      <c r="S332" s="289"/>
      <c r="T332" s="428"/>
      <c r="U332" s="429"/>
      <c r="V332" s="429"/>
      <c r="W332" s="1351"/>
      <c r="X332" s="220"/>
      <c r="Z332" s="137"/>
      <c r="AA332" s="137"/>
      <c r="AB332" s="137"/>
      <c r="AC332" s="137"/>
      <c r="AD332" s="137"/>
      <c r="AE332" s="137"/>
      <c r="AF332" s="137"/>
      <c r="AH332" s="137"/>
      <c r="AI332" s="137"/>
      <c r="AK332" s="137"/>
      <c r="AY332" s="137"/>
    </row>
    <row r="333" spans="8:51" ht="15" x14ac:dyDescent="0.25">
      <c r="J333" s="137"/>
      <c r="K333" s="289"/>
      <c r="L333" s="289"/>
      <c r="M333" s="427"/>
      <c r="N333" s="427"/>
      <c r="O333" s="137"/>
      <c r="P333" s="137"/>
      <c r="Q333" s="137"/>
      <c r="R333" s="427"/>
      <c r="S333" s="289"/>
      <c r="T333" s="428"/>
      <c r="U333" s="429"/>
      <c r="V333" s="429"/>
      <c r="W333" s="1351"/>
      <c r="X333" s="220" t="s">
        <v>1690</v>
      </c>
      <c r="Y333" s="220">
        <v>267487212.66</v>
      </c>
      <c r="Z333" s="137"/>
      <c r="AA333" s="137"/>
      <c r="AB333" s="137"/>
      <c r="AC333" s="137"/>
      <c r="AD333" s="137"/>
      <c r="AE333" s="137"/>
      <c r="AF333" s="137"/>
      <c r="AH333" s="137"/>
      <c r="AI333" s="137"/>
      <c r="AK333" s="137"/>
    </row>
    <row r="334" spans="8:51" ht="15" x14ac:dyDescent="0.25">
      <c r="J334" s="137"/>
      <c r="K334" s="289"/>
      <c r="L334" s="289"/>
      <c r="M334" s="427"/>
      <c r="N334" s="427"/>
      <c r="O334" s="137"/>
      <c r="P334" s="137"/>
      <c r="Q334" s="137"/>
      <c r="R334" s="427"/>
      <c r="S334" s="289"/>
      <c r="T334" s="428"/>
      <c r="U334" s="429"/>
      <c r="V334" s="429"/>
      <c r="W334" s="1351"/>
      <c r="X334" s="220" t="s">
        <v>1691</v>
      </c>
      <c r="Y334" s="220">
        <v>135902175</v>
      </c>
      <c r="Z334" s="137"/>
      <c r="AA334" s="137"/>
      <c r="AB334" s="137"/>
      <c r="AC334" s="137"/>
      <c r="AD334" s="137"/>
      <c r="AE334" s="137"/>
      <c r="AF334" s="137"/>
      <c r="AH334" s="137"/>
      <c r="AI334" s="137"/>
      <c r="AK334" s="137"/>
    </row>
    <row r="335" spans="8:51" ht="15" x14ac:dyDescent="0.25">
      <c r="J335" s="137"/>
      <c r="K335" s="289"/>
      <c r="L335" s="289"/>
      <c r="M335" s="427"/>
      <c r="N335" s="427"/>
      <c r="O335" s="137"/>
      <c r="P335" s="137"/>
      <c r="Q335" s="137"/>
      <c r="R335" s="427"/>
      <c r="S335" s="289"/>
      <c r="T335" s="428"/>
      <c r="U335" s="429"/>
      <c r="V335" s="429"/>
      <c r="W335" s="1351"/>
      <c r="X335" s="220" t="s">
        <v>1692</v>
      </c>
      <c r="Y335" s="220">
        <v>88973842</v>
      </c>
      <c r="Z335" s="137"/>
      <c r="AA335" s="137"/>
      <c r="AB335" s="137"/>
      <c r="AC335" s="137"/>
      <c r="AD335" s="137"/>
      <c r="AE335" s="137"/>
      <c r="AF335" s="137"/>
      <c r="AH335" s="137"/>
      <c r="AI335" s="137"/>
      <c r="AK335" s="137"/>
      <c r="AM335" s="137"/>
      <c r="AN335" s="137"/>
    </row>
    <row r="336" spans="8:51" s="137" customFormat="1" ht="15" x14ac:dyDescent="0.25">
      <c r="H336" s="427"/>
      <c r="I336" s="427"/>
      <c r="K336" s="289"/>
      <c r="L336" s="289"/>
      <c r="M336" s="427"/>
      <c r="N336" s="427"/>
      <c r="R336" s="427"/>
      <c r="S336" s="289"/>
      <c r="T336" s="428"/>
      <c r="U336" s="429"/>
      <c r="V336" s="429"/>
      <c r="W336" s="1351"/>
      <c r="X336" s="220" t="s">
        <v>1693</v>
      </c>
      <c r="Y336" s="220">
        <f>SUM(Y333:Y335)</f>
        <v>492363229.65999997</v>
      </c>
      <c r="AV336" s="436"/>
      <c r="AY336" s="56"/>
    </row>
    <row r="337" spans="8:51" s="137" customFormat="1" ht="15" x14ac:dyDescent="0.25">
      <c r="H337" s="427"/>
      <c r="I337" s="427"/>
      <c r="K337" s="289"/>
      <c r="L337" s="289"/>
      <c r="M337" s="427"/>
      <c r="N337" s="427"/>
      <c r="R337" s="427"/>
      <c r="S337" s="289"/>
      <c r="T337" s="428"/>
      <c r="U337" s="429"/>
      <c r="V337" s="429"/>
      <c r="W337" s="1351"/>
      <c r="X337" s="220" t="s">
        <v>1699</v>
      </c>
      <c r="Y337" s="220">
        <v>846631494</v>
      </c>
      <c r="AM337" s="447"/>
      <c r="AV337" s="436"/>
      <c r="AY337" s="56"/>
    </row>
    <row r="338" spans="8:51" s="137" customFormat="1" ht="15" x14ac:dyDescent="0.25">
      <c r="H338" s="427"/>
      <c r="I338" s="427"/>
      <c r="K338" s="289"/>
      <c r="L338" s="289"/>
      <c r="M338" s="427"/>
      <c r="N338" s="427"/>
      <c r="R338" s="427"/>
      <c r="S338" s="289"/>
      <c r="T338" s="428"/>
      <c r="U338" s="429"/>
      <c r="V338" s="429"/>
      <c r="W338" s="1351"/>
      <c r="X338" s="220" t="s">
        <v>1697</v>
      </c>
      <c r="Y338" s="220">
        <f>Y337-Y336</f>
        <v>354268264.34000003</v>
      </c>
      <c r="AV338" s="436"/>
      <c r="AY338" s="56"/>
    </row>
    <row r="339" spans="8:51" s="137" customFormat="1" ht="15" x14ac:dyDescent="0.25">
      <c r="H339" s="427"/>
      <c r="I339" s="427"/>
      <c r="K339" s="289"/>
      <c r="L339" s="289"/>
      <c r="M339" s="427"/>
      <c r="N339" s="427"/>
      <c r="R339" s="427"/>
      <c r="S339" s="289"/>
      <c r="T339" s="428"/>
      <c r="U339" s="429"/>
      <c r="V339" s="429"/>
      <c r="W339" s="1351"/>
      <c r="X339" s="220"/>
      <c r="Y339" s="220"/>
      <c r="AS339" s="137">
        <v>2015</v>
      </c>
      <c r="AV339" s="436"/>
      <c r="AY339" s="56"/>
    </row>
    <row r="340" spans="8:51" s="137" customFormat="1" ht="15" x14ac:dyDescent="0.25">
      <c r="H340" s="427"/>
      <c r="I340" s="427"/>
      <c r="K340" s="289"/>
      <c r="L340" s="289"/>
      <c r="M340" s="427"/>
      <c r="N340" s="427"/>
      <c r="R340" s="427"/>
      <c r="S340" s="289"/>
      <c r="T340" s="428"/>
      <c r="U340" s="429"/>
      <c r="V340" s="429"/>
      <c r="W340" s="1351"/>
      <c r="X340" s="220" t="s">
        <v>1698</v>
      </c>
      <c r="Y340" s="220">
        <f>Y328-Y337</f>
        <v>34220.649999976158</v>
      </c>
      <c r="AS340" s="137">
        <v>1998</v>
      </c>
      <c r="AV340" s="436"/>
      <c r="AY340" s="56"/>
    </row>
    <row r="341" spans="8:51" s="137" customFormat="1" ht="15" x14ac:dyDescent="0.25">
      <c r="H341" s="427"/>
      <c r="I341" s="427"/>
      <c r="K341" s="289"/>
      <c r="L341" s="289"/>
      <c r="M341" s="427"/>
      <c r="N341" s="427"/>
      <c r="R341" s="427"/>
      <c r="S341" s="289"/>
      <c r="T341" s="428"/>
      <c r="U341" s="429"/>
      <c r="V341" s="429"/>
      <c r="W341" s="1351"/>
      <c r="X341" s="220"/>
      <c r="Y341" s="220"/>
      <c r="AJ341" s="137">
        <v>668718031.64999998</v>
      </c>
      <c r="AS341" s="137">
        <f>AS339-AS340</f>
        <v>17</v>
      </c>
      <c r="AV341" s="436"/>
      <c r="AY341" s="56"/>
    </row>
    <row r="342" spans="8:51" s="137" customFormat="1" ht="15" x14ac:dyDescent="0.25">
      <c r="H342" s="427"/>
      <c r="I342" s="427"/>
      <c r="K342" s="289"/>
      <c r="L342" s="289"/>
      <c r="M342" s="427"/>
      <c r="N342" s="427"/>
      <c r="R342" s="427"/>
      <c r="S342" s="289"/>
      <c r="T342" s="428"/>
      <c r="U342" s="429"/>
      <c r="V342" s="429"/>
      <c r="W342" s="1351"/>
      <c r="X342" s="220"/>
      <c r="Y342" s="220"/>
      <c r="AJ342" s="137">
        <v>177947683</v>
      </c>
      <c r="AV342" s="436"/>
      <c r="AY342" s="56"/>
    </row>
    <row r="343" spans="8:51" s="137" customFormat="1" ht="15" x14ac:dyDescent="0.25">
      <c r="H343" s="427"/>
      <c r="I343" s="427"/>
      <c r="K343" s="289"/>
      <c r="L343" s="289"/>
      <c r="M343" s="427"/>
      <c r="N343" s="427"/>
      <c r="R343" s="427"/>
      <c r="S343" s="289"/>
      <c r="T343" s="428"/>
      <c r="U343" s="429"/>
      <c r="V343" s="429"/>
      <c r="W343" s="1351"/>
      <c r="X343" s="220"/>
      <c r="Y343" s="220"/>
      <c r="AJ343" s="137">
        <f>SUM(AJ341:AJ342)</f>
        <v>846665714.64999998</v>
      </c>
      <c r="AV343" s="436"/>
      <c r="AY343" s="56"/>
    </row>
    <row r="344" spans="8:51" s="137" customFormat="1" ht="15" x14ac:dyDescent="0.25">
      <c r="H344" s="427"/>
      <c r="I344" s="427"/>
      <c r="K344" s="289"/>
      <c r="L344" s="289"/>
      <c r="M344" s="427"/>
      <c r="N344" s="427"/>
      <c r="R344" s="427"/>
      <c r="S344" s="289"/>
      <c r="T344" s="428"/>
      <c r="U344" s="429"/>
      <c r="V344" s="429"/>
      <c r="W344" s="1351"/>
      <c r="X344" s="220"/>
      <c r="Y344" s="429"/>
      <c r="AV344" s="436"/>
      <c r="AY344" s="56"/>
    </row>
    <row r="345" spans="8:51" s="137" customFormat="1" ht="15" x14ac:dyDescent="0.25">
      <c r="H345" s="427"/>
      <c r="I345" s="427"/>
      <c r="K345" s="289"/>
      <c r="L345" s="289"/>
      <c r="M345" s="427"/>
      <c r="N345" s="427"/>
      <c r="R345" s="427"/>
      <c r="S345" s="289"/>
      <c r="T345" s="428"/>
      <c r="U345" s="429"/>
      <c r="V345" s="429"/>
      <c r="W345" s="1352"/>
      <c r="X345" s="220"/>
      <c r="Y345" s="220"/>
      <c r="AV345" s="436"/>
      <c r="AY345" s="56"/>
    </row>
    <row r="346" spans="8:51" s="137" customFormat="1" x14ac:dyDescent="0.2">
      <c r="H346" s="427"/>
      <c r="I346" s="427"/>
      <c r="K346" s="289"/>
      <c r="L346" s="289"/>
      <c r="M346" s="427"/>
      <c r="N346" s="427"/>
      <c r="R346" s="427"/>
      <c r="S346" s="289"/>
      <c r="U346" s="220"/>
      <c r="V346" s="220"/>
      <c r="W346" s="1351"/>
      <c r="X346" s="220"/>
      <c r="Y346" s="220"/>
      <c r="AI346" s="137" t="s">
        <v>1686</v>
      </c>
      <c r="AJ346" s="137">
        <v>135902175</v>
      </c>
      <c r="AV346" s="436"/>
      <c r="AY346" s="56"/>
    </row>
    <row r="347" spans="8:51" s="137" customFormat="1" ht="12" x14ac:dyDescent="0.2">
      <c r="H347" s="427"/>
      <c r="I347" s="427"/>
      <c r="K347" s="289"/>
      <c r="L347" s="289"/>
      <c r="M347" s="427"/>
      <c r="N347" s="427"/>
      <c r="R347" s="427"/>
      <c r="S347" s="289"/>
      <c r="U347" s="220"/>
      <c r="V347" s="220"/>
      <c r="W347" s="1353"/>
      <c r="X347" s="220"/>
      <c r="Y347" s="220"/>
      <c r="AI347" s="137" t="s">
        <v>1687</v>
      </c>
      <c r="AJ347" s="137">
        <v>267487212.66</v>
      </c>
      <c r="AV347" s="436"/>
      <c r="AY347" s="56"/>
    </row>
    <row r="348" spans="8:51" s="137" customFormat="1" x14ac:dyDescent="0.2">
      <c r="H348" s="427"/>
      <c r="I348" s="427"/>
      <c r="K348" s="289"/>
      <c r="L348" s="289"/>
      <c r="M348" s="427"/>
      <c r="N348" s="427"/>
      <c r="R348" s="427"/>
      <c r="S348" s="289"/>
      <c r="U348" s="220"/>
      <c r="V348" s="220"/>
      <c r="W348" s="1351"/>
      <c r="X348" s="220"/>
      <c r="Y348" s="220"/>
      <c r="AI348" s="137" t="s">
        <v>1688</v>
      </c>
      <c r="AJ348" s="137">
        <v>88973842</v>
      </c>
      <c r="AV348" s="436"/>
      <c r="AY348" s="56"/>
    </row>
    <row r="349" spans="8:51" s="137" customFormat="1" x14ac:dyDescent="0.2">
      <c r="H349" s="427"/>
      <c r="I349" s="427"/>
      <c r="K349" s="289"/>
      <c r="L349" s="289"/>
      <c r="M349" s="427"/>
      <c r="N349" s="427"/>
      <c r="R349" s="427"/>
      <c r="S349" s="289"/>
      <c r="U349" s="220"/>
      <c r="V349" s="220"/>
      <c r="W349" s="1351"/>
      <c r="X349" s="220"/>
      <c r="Y349" s="220"/>
      <c r="AI349" s="137" t="s">
        <v>1689</v>
      </c>
      <c r="AJ349" s="137">
        <v>354302486</v>
      </c>
      <c r="AM349" s="137">
        <f>AJ350-AJ343</f>
        <v>1.0099999904632568</v>
      </c>
      <c r="AV349" s="436"/>
      <c r="AY349" s="56"/>
    </row>
    <row r="350" spans="8:51" s="137" customFormat="1" x14ac:dyDescent="0.2">
      <c r="H350" s="427"/>
      <c r="I350" s="427"/>
      <c r="K350" s="289"/>
      <c r="L350" s="289"/>
      <c r="M350" s="427"/>
      <c r="N350" s="427"/>
      <c r="R350" s="427"/>
      <c r="S350" s="289"/>
      <c r="U350" s="220"/>
      <c r="V350" s="220"/>
      <c r="W350" s="1351"/>
      <c r="X350" s="220"/>
      <c r="Y350" s="220"/>
      <c r="AJ350" s="137">
        <f>SUM(AJ346:AJ349)</f>
        <v>846665715.65999997</v>
      </c>
      <c r="AV350" s="436"/>
      <c r="AY350" s="56"/>
    </row>
    <row r="351" spans="8:51" s="137" customFormat="1" x14ac:dyDescent="0.2">
      <c r="H351" s="427"/>
      <c r="I351" s="427"/>
      <c r="K351" s="289"/>
      <c r="L351" s="289"/>
      <c r="M351" s="427"/>
      <c r="N351" s="427"/>
      <c r="R351" s="427"/>
      <c r="S351" s="289"/>
      <c r="U351" s="220"/>
      <c r="V351" s="220"/>
      <c r="W351" s="1351"/>
      <c r="X351" s="220"/>
      <c r="Y351" s="220"/>
      <c r="AV351" s="436"/>
      <c r="AY351" s="56"/>
    </row>
    <row r="352" spans="8:51" s="137" customFormat="1" x14ac:dyDescent="0.2">
      <c r="H352" s="427"/>
      <c r="I352" s="427"/>
      <c r="K352" s="289"/>
      <c r="L352" s="289"/>
      <c r="M352" s="427"/>
      <c r="N352" s="427"/>
      <c r="R352" s="427"/>
      <c r="S352" s="289"/>
      <c r="U352" s="220"/>
      <c r="V352" s="220"/>
      <c r="W352" s="1351"/>
      <c r="X352" s="220"/>
      <c r="Y352" s="220"/>
      <c r="AV352" s="436"/>
      <c r="AY352" s="56"/>
    </row>
    <row r="353" spans="8:51" s="137" customFormat="1" x14ac:dyDescent="0.2">
      <c r="H353" s="427"/>
      <c r="I353" s="427"/>
      <c r="J353" s="137">
        <v>4130713</v>
      </c>
      <c r="K353" s="289"/>
      <c r="L353" s="289"/>
      <c r="M353" s="427"/>
      <c r="N353" s="427"/>
      <c r="R353" s="427"/>
      <c r="S353" s="289"/>
      <c r="U353" s="220"/>
      <c r="V353" s="220"/>
      <c r="W353" s="1351"/>
      <c r="X353" s="220"/>
      <c r="Y353" s="220"/>
      <c r="AV353" s="436"/>
      <c r="AY353" s="56"/>
    </row>
    <row r="354" spans="8:51" s="137" customFormat="1" x14ac:dyDescent="0.2">
      <c r="H354" s="427"/>
      <c r="I354" s="427"/>
      <c r="J354" s="137">
        <v>1863612</v>
      </c>
      <c r="K354" s="289"/>
      <c r="L354" s="289"/>
      <c r="M354" s="427"/>
      <c r="N354" s="427"/>
      <c r="R354" s="427"/>
      <c r="S354" s="289"/>
      <c r="U354" s="220"/>
      <c r="V354" s="220"/>
      <c r="W354" s="1351"/>
      <c r="X354" s="220"/>
      <c r="Y354" s="220"/>
      <c r="AV354" s="436"/>
      <c r="AY354" s="56"/>
    </row>
    <row r="355" spans="8:51" s="137" customFormat="1" x14ac:dyDescent="0.2">
      <c r="H355" s="427">
        <v>1685</v>
      </c>
      <c r="I355" s="427"/>
      <c r="J355" s="137">
        <v>2436964</v>
      </c>
      <c r="K355" s="289"/>
      <c r="L355" s="289"/>
      <c r="M355" s="427"/>
      <c r="N355" s="427"/>
      <c r="R355" s="427"/>
      <c r="S355" s="289"/>
      <c r="U355" s="220"/>
      <c r="V355" s="220"/>
      <c r="W355" s="1351"/>
      <c r="X355" s="220"/>
      <c r="Y355" s="220"/>
      <c r="AV355" s="436"/>
      <c r="AY355" s="56"/>
    </row>
    <row r="356" spans="8:51" s="137" customFormat="1" x14ac:dyDescent="0.2">
      <c r="H356" s="427"/>
      <c r="I356" s="427"/>
      <c r="J356" s="137">
        <v>4885423</v>
      </c>
      <c r="K356" s="289"/>
      <c r="L356" s="289"/>
      <c r="M356" s="427"/>
      <c r="N356" s="427"/>
      <c r="R356" s="427"/>
      <c r="S356" s="289"/>
      <c r="U356" s="220"/>
      <c r="V356" s="220"/>
      <c r="W356" s="1351"/>
      <c r="X356" s="220"/>
      <c r="Y356" s="220"/>
      <c r="AV356" s="436"/>
      <c r="AY356" s="56"/>
    </row>
    <row r="357" spans="8:51" s="137" customFormat="1" x14ac:dyDescent="0.2">
      <c r="H357" s="427"/>
      <c r="I357" s="427"/>
      <c r="J357" s="137">
        <v>2882352</v>
      </c>
      <c r="K357" s="289">
        <v>237667617.78999999</v>
      </c>
      <c r="L357" s="289"/>
      <c r="M357" s="427"/>
      <c r="N357" s="427"/>
      <c r="R357" s="427"/>
      <c r="S357" s="289"/>
      <c r="U357" s="220"/>
      <c r="V357" s="220"/>
      <c r="W357" s="1351"/>
      <c r="X357" s="220"/>
      <c r="Y357" s="220"/>
      <c r="AV357" s="436"/>
      <c r="AY357" s="56"/>
    </row>
    <row r="358" spans="8:51" s="137" customFormat="1" x14ac:dyDescent="0.2">
      <c r="H358" s="427"/>
      <c r="I358" s="427"/>
      <c r="J358" s="137">
        <f>SUM(J353:J357)</f>
        <v>16199064</v>
      </c>
      <c r="K358" s="289">
        <f>K357*7%</f>
        <v>16636733.245300001</v>
      </c>
      <c r="L358" s="289"/>
      <c r="M358" s="427"/>
      <c r="N358" s="427"/>
      <c r="R358" s="427"/>
      <c r="S358" s="289"/>
      <c r="U358" s="220"/>
      <c r="V358" s="220"/>
      <c r="W358" s="1351"/>
      <c r="X358" s="220"/>
      <c r="Y358" s="220"/>
      <c r="AV358" s="436"/>
      <c r="AY358" s="56"/>
    </row>
    <row r="359" spans="8:51" s="137" customFormat="1" x14ac:dyDescent="0.2">
      <c r="H359" s="427"/>
      <c r="I359" s="427"/>
      <c r="K359" s="289"/>
      <c r="L359" s="289"/>
      <c r="M359" s="427"/>
      <c r="N359" s="427"/>
      <c r="R359" s="427"/>
      <c r="S359" s="289"/>
      <c r="U359" s="220"/>
      <c r="V359" s="220"/>
      <c r="W359" s="1351"/>
      <c r="X359" s="220"/>
      <c r="Y359" s="220"/>
      <c r="AV359" s="436"/>
      <c r="AY359" s="56"/>
    </row>
    <row r="360" spans="8:51" s="137" customFormat="1" x14ac:dyDescent="0.2">
      <c r="H360" s="427"/>
      <c r="I360" s="427"/>
      <c r="K360" s="289"/>
      <c r="L360" s="289"/>
      <c r="M360" s="427"/>
      <c r="N360" s="427"/>
      <c r="R360" s="427"/>
      <c r="S360" s="289"/>
      <c r="U360" s="220"/>
      <c r="V360" s="220"/>
      <c r="W360" s="1351"/>
      <c r="X360" s="220"/>
      <c r="Y360" s="220"/>
      <c r="AV360" s="436"/>
      <c r="AY360" s="56"/>
    </row>
    <row r="361" spans="8:51" s="137" customFormat="1" x14ac:dyDescent="0.2">
      <c r="H361" s="427"/>
      <c r="I361" s="427"/>
      <c r="K361" s="289"/>
      <c r="L361" s="289"/>
      <c r="M361" s="427"/>
      <c r="N361" s="427"/>
      <c r="R361" s="427"/>
      <c r="S361" s="289"/>
      <c r="U361" s="220"/>
      <c r="V361" s="220"/>
      <c r="W361" s="1351"/>
      <c r="X361" s="220"/>
      <c r="Y361" s="220"/>
      <c r="AV361" s="436"/>
      <c r="AY361" s="56"/>
    </row>
    <row r="362" spans="8:51" s="137" customFormat="1" x14ac:dyDescent="0.2">
      <c r="H362" s="427"/>
      <c r="I362" s="427"/>
      <c r="K362" s="289"/>
      <c r="L362" s="289"/>
      <c r="M362" s="427"/>
      <c r="N362" s="427"/>
      <c r="R362" s="427"/>
      <c r="S362" s="289"/>
      <c r="U362" s="220"/>
      <c r="V362" s="220"/>
      <c r="W362" s="1351"/>
      <c r="X362" s="220"/>
      <c r="Y362" s="220"/>
      <c r="AV362" s="436"/>
      <c r="AY362" s="56"/>
    </row>
    <row r="363" spans="8:51" s="137" customFormat="1" x14ac:dyDescent="0.2">
      <c r="H363" s="427"/>
      <c r="I363" s="427"/>
      <c r="K363" s="289"/>
      <c r="L363" s="289"/>
      <c r="M363" s="427"/>
      <c r="N363" s="427"/>
      <c r="R363" s="427"/>
      <c r="S363" s="289"/>
      <c r="U363" s="220"/>
      <c r="V363" s="220"/>
      <c r="W363" s="1351"/>
      <c r="X363" s="220"/>
      <c r="Y363" s="220"/>
      <c r="AV363" s="436"/>
      <c r="AY363" s="56"/>
    </row>
    <row r="364" spans="8:51" s="137" customFormat="1" x14ac:dyDescent="0.2">
      <c r="H364" s="427"/>
      <c r="I364" s="427"/>
      <c r="K364" s="289"/>
      <c r="L364" s="289"/>
      <c r="M364" s="427"/>
      <c r="N364" s="427"/>
      <c r="R364" s="427"/>
      <c r="S364" s="289"/>
      <c r="U364" s="220"/>
      <c r="V364" s="220"/>
      <c r="W364" s="1351"/>
      <c r="X364" s="220"/>
      <c r="Y364" s="220"/>
      <c r="AV364" s="436"/>
      <c r="AY364" s="56"/>
    </row>
    <row r="365" spans="8:51" s="137" customFormat="1" x14ac:dyDescent="0.2">
      <c r="H365" s="427"/>
      <c r="I365" s="427"/>
      <c r="K365" s="289"/>
      <c r="L365" s="289"/>
      <c r="M365" s="427"/>
      <c r="N365" s="427"/>
      <c r="R365" s="427"/>
      <c r="S365" s="289"/>
      <c r="U365" s="220"/>
      <c r="V365" s="220"/>
      <c r="W365" s="1351"/>
      <c r="X365" s="220"/>
      <c r="Y365" s="220"/>
      <c r="AV365" s="436"/>
      <c r="AY365" s="56"/>
    </row>
    <row r="366" spans="8:51" s="137" customFormat="1" x14ac:dyDescent="0.2">
      <c r="H366" s="427"/>
      <c r="I366" s="427"/>
      <c r="K366" s="289"/>
      <c r="L366" s="289"/>
      <c r="M366" s="427"/>
      <c r="N366" s="427"/>
      <c r="R366" s="427"/>
      <c r="S366" s="289"/>
      <c r="U366" s="220"/>
      <c r="V366" s="220"/>
      <c r="W366" s="1351"/>
      <c r="X366" s="220"/>
      <c r="Y366" s="220"/>
      <c r="AV366" s="436"/>
      <c r="AY366" s="56"/>
    </row>
    <row r="367" spans="8:51" s="137" customFormat="1" x14ac:dyDescent="0.2">
      <c r="H367" s="427"/>
      <c r="I367" s="427"/>
      <c r="K367" s="289"/>
      <c r="L367" s="289"/>
      <c r="M367" s="427"/>
      <c r="N367" s="427"/>
      <c r="R367" s="427"/>
      <c r="S367" s="289"/>
      <c r="U367" s="220"/>
      <c r="V367" s="220"/>
      <c r="W367" s="1351"/>
      <c r="X367" s="220"/>
      <c r="Y367" s="220"/>
      <c r="AV367" s="436"/>
      <c r="AY367" s="56"/>
    </row>
    <row r="368" spans="8:51" s="137" customFormat="1" x14ac:dyDescent="0.2">
      <c r="H368" s="427"/>
      <c r="I368" s="427"/>
      <c r="J368" s="137">
        <v>50057368</v>
      </c>
      <c r="K368" s="289"/>
      <c r="L368" s="289"/>
      <c r="M368" s="427"/>
      <c r="N368" s="427"/>
      <c r="R368" s="427"/>
      <c r="S368" s="289"/>
      <c r="U368" s="220"/>
      <c r="V368" s="220"/>
      <c r="W368" s="1351"/>
      <c r="X368" s="220"/>
      <c r="Y368" s="220"/>
      <c r="AV368" s="436"/>
      <c r="AY368" s="56"/>
    </row>
    <row r="369" spans="8:51" s="137" customFormat="1" x14ac:dyDescent="0.2">
      <c r="H369" s="427"/>
      <c r="I369" s="427"/>
      <c r="J369" s="137">
        <v>26078768</v>
      </c>
      <c r="K369" s="289"/>
      <c r="L369" s="289"/>
      <c r="M369" s="427"/>
      <c r="N369" s="427"/>
      <c r="R369" s="427"/>
      <c r="S369" s="289"/>
      <c r="U369" s="220"/>
      <c r="V369" s="220"/>
      <c r="W369" s="1351"/>
      <c r="X369" s="220"/>
      <c r="Y369" s="220"/>
      <c r="AV369" s="436"/>
      <c r="AY369" s="56"/>
    </row>
    <row r="370" spans="8:51" s="137" customFormat="1" x14ac:dyDescent="0.2">
      <c r="H370" s="427"/>
      <c r="I370" s="427"/>
      <c r="J370" s="137">
        <v>18960211</v>
      </c>
      <c r="K370" s="289"/>
      <c r="L370" s="289"/>
      <c r="M370" s="427"/>
      <c r="N370" s="427"/>
      <c r="R370" s="427"/>
      <c r="S370" s="289"/>
      <c r="U370" s="220"/>
      <c r="V370" s="220"/>
      <c r="W370" s="1351"/>
      <c r="X370" s="220"/>
      <c r="Y370" s="220"/>
      <c r="AV370" s="436"/>
      <c r="AY370" s="56"/>
    </row>
    <row r="371" spans="8:51" s="137" customFormat="1" x14ac:dyDescent="0.2">
      <c r="H371" s="427"/>
      <c r="I371" s="427"/>
      <c r="J371" s="137">
        <f>SUM(J369:J370)</f>
        <v>45038979</v>
      </c>
      <c r="K371" s="289"/>
      <c r="L371" s="289"/>
      <c r="M371" s="427"/>
      <c r="N371" s="427"/>
      <c r="R371" s="427"/>
      <c r="S371" s="289"/>
      <c r="U371" s="220"/>
      <c r="V371" s="220"/>
      <c r="W371" s="1351"/>
      <c r="X371" s="220"/>
      <c r="Y371" s="220"/>
      <c r="AV371" s="436"/>
      <c r="AY371" s="56"/>
    </row>
    <row r="372" spans="8:51" s="137" customFormat="1" x14ac:dyDescent="0.2">
      <c r="H372" s="427"/>
      <c r="I372" s="427"/>
      <c r="K372" s="289"/>
      <c r="L372" s="289"/>
      <c r="M372" s="427"/>
      <c r="N372" s="427"/>
      <c r="R372" s="427"/>
      <c r="S372" s="289"/>
      <c r="U372" s="220"/>
      <c r="V372" s="220"/>
      <c r="W372" s="1351"/>
      <c r="X372" s="220"/>
      <c r="Y372" s="220"/>
      <c r="AV372" s="436"/>
      <c r="AY372" s="56"/>
    </row>
    <row r="373" spans="8:51" s="137" customFormat="1" x14ac:dyDescent="0.2">
      <c r="H373" s="427"/>
      <c r="I373" s="427"/>
      <c r="J373" s="137">
        <v>45252577</v>
      </c>
      <c r="K373" s="289"/>
      <c r="L373" s="289"/>
      <c r="M373" s="427"/>
      <c r="N373" s="427"/>
      <c r="R373" s="427"/>
      <c r="S373" s="289"/>
      <c r="U373" s="220"/>
      <c r="V373" s="220"/>
      <c r="W373" s="1351"/>
      <c r="X373" s="220"/>
      <c r="Y373" s="220"/>
      <c r="AV373" s="436"/>
      <c r="AY373" s="56"/>
    </row>
    <row r="374" spans="8:51" s="137" customFormat="1" x14ac:dyDescent="0.2">
      <c r="H374" s="427"/>
      <c r="I374" s="427"/>
      <c r="K374" s="289"/>
      <c r="L374" s="289"/>
      <c r="M374" s="427"/>
      <c r="N374" s="427"/>
      <c r="R374" s="427"/>
      <c r="S374" s="289"/>
      <c r="U374" s="220"/>
      <c r="V374" s="220"/>
      <c r="W374" s="1351"/>
      <c r="X374" s="220"/>
      <c r="Y374" s="220"/>
      <c r="AV374" s="436"/>
      <c r="AY374" s="56"/>
    </row>
    <row r="375" spans="8:51" s="137" customFormat="1" x14ac:dyDescent="0.2">
      <c r="H375" s="427"/>
      <c r="I375" s="427"/>
      <c r="J375" s="137">
        <f>J373-J371</f>
        <v>213598</v>
      </c>
      <c r="K375" s="289"/>
      <c r="L375" s="289"/>
      <c r="M375" s="427"/>
      <c r="N375" s="427"/>
      <c r="R375" s="427"/>
      <c r="S375" s="289"/>
      <c r="U375" s="220"/>
      <c r="V375" s="220"/>
      <c r="W375" s="1351"/>
      <c r="X375" s="220"/>
      <c r="Y375" s="220"/>
      <c r="AV375" s="436"/>
      <c r="AY375" s="56"/>
    </row>
    <row r="376" spans="8:51" s="137" customFormat="1" x14ac:dyDescent="0.2">
      <c r="H376" s="427"/>
      <c r="I376" s="427"/>
      <c r="K376" s="289"/>
      <c r="L376" s="289"/>
      <c r="M376" s="427"/>
      <c r="N376" s="427"/>
      <c r="R376" s="427"/>
      <c r="S376" s="289"/>
      <c r="U376" s="220"/>
      <c r="V376" s="220"/>
      <c r="W376" s="1351"/>
      <c r="X376" s="220"/>
      <c r="Y376" s="220"/>
      <c r="AV376" s="436"/>
      <c r="AY376" s="56"/>
    </row>
    <row r="377" spans="8:51" s="137" customFormat="1" x14ac:dyDescent="0.2">
      <c r="H377" s="427"/>
      <c r="I377" s="427"/>
      <c r="K377" s="289"/>
      <c r="L377" s="289"/>
      <c r="M377" s="427"/>
      <c r="N377" s="427"/>
      <c r="R377" s="427"/>
      <c r="S377" s="289"/>
      <c r="U377" s="220"/>
      <c r="V377" s="220">
        <f>SUM(V375:V376)</f>
        <v>0</v>
      </c>
      <c r="W377" s="1351"/>
      <c r="X377" s="220"/>
      <c r="Y377" s="220"/>
      <c r="AV377" s="436"/>
      <c r="AY377" s="56"/>
    </row>
    <row r="378" spans="8:51" s="137" customFormat="1" x14ac:dyDescent="0.2">
      <c r="H378" s="427"/>
      <c r="I378" s="427"/>
      <c r="J378" s="137">
        <f>J368-J373</f>
        <v>4804791</v>
      </c>
      <c r="K378" s="289"/>
      <c r="L378" s="289"/>
      <c r="M378" s="427"/>
      <c r="N378" s="427"/>
      <c r="R378" s="427"/>
      <c r="S378" s="289"/>
      <c r="U378" s="220"/>
      <c r="V378" s="220"/>
      <c r="W378" s="1351"/>
      <c r="X378" s="220"/>
      <c r="Y378" s="220"/>
      <c r="AV378" s="436"/>
      <c r="AY378" s="56"/>
    </row>
    <row r="379" spans="8:51" s="137" customFormat="1" x14ac:dyDescent="0.2">
      <c r="H379" s="427"/>
      <c r="I379" s="427"/>
      <c r="K379" s="289"/>
      <c r="L379" s="289"/>
      <c r="M379" s="427"/>
      <c r="N379" s="427"/>
      <c r="R379" s="427"/>
      <c r="S379" s="289"/>
      <c r="U379" s="220"/>
      <c r="V379" s="220"/>
      <c r="W379" s="1351"/>
      <c r="X379" s="220"/>
      <c r="Y379" s="220"/>
      <c r="AV379" s="436"/>
      <c r="AY379" s="56"/>
    </row>
    <row r="380" spans="8:51" s="137" customFormat="1" x14ac:dyDescent="0.2">
      <c r="H380" s="427"/>
      <c r="I380" s="427"/>
      <c r="K380" s="289"/>
      <c r="L380" s="289"/>
      <c r="M380" s="427"/>
      <c r="N380" s="427"/>
      <c r="R380" s="427"/>
      <c r="S380" s="289"/>
      <c r="U380" s="220"/>
      <c r="V380" s="220"/>
      <c r="W380" s="1351"/>
      <c r="X380" s="220"/>
      <c r="Y380" s="220"/>
      <c r="AV380" s="436"/>
      <c r="AY380" s="56"/>
    </row>
    <row r="381" spans="8:51" s="137" customFormat="1" x14ac:dyDescent="0.2">
      <c r="H381" s="427"/>
      <c r="I381" s="427"/>
      <c r="K381" s="289"/>
      <c r="L381" s="289"/>
      <c r="M381" s="427"/>
      <c r="N381" s="427"/>
      <c r="R381" s="427"/>
      <c r="S381" s="289"/>
      <c r="U381" s="220"/>
      <c r="V381" s="220"/>
      <c r="W381" s="1351"/>
      <c r="X381" s="220"/>
      <c r="Y381" s="220"/>
      <c r="AV381" s="436"/>
      <c r="AY381" s="56"/>
    </row>
    <row r="382" spans="8:51" s="137" customFormat="1" x14ac:dyDescent="0.2">
      <c r="H382" s="427"/>
      <c r="I382" s="427"/>
      <c r="K382" s="289"/>
      <c r="L382" s="289"/>
      <c r="M382" s="427"/>
      <c r="N382" s="427"/>
      <c r="R382" s="427"/>
      <c r="S382" s="289"/>
      <c r="U382" s="220"/>
      <c r="V382" s="220"/>
      <c r="W382" s="1351"/>
      <c r="X382" s="220"/>
      <c r="Y382" s="220"/>
      <c r="AV382" s="436"/>
      <c r="AY382" s="56"/>
    </row>
    <row r="383" spans="8:51" s="137" customFormat="1" x14ac:dyDescent="0.2">
      <c r="H383" s="427"/>
      <c r="I383" s="427"/>
      <c r="K383" s="289"/>
      <c r="L383" s="289"/>
      <c r="M383" s="427"/>
      <c r="N383" s="427"/>
      <c r="R383" s="427"/>
      <c r="S383" s="289"/>
      <c r="U383" s="220"/>
      <c r="V383" s="220"/>
      <c r="W383" s="1351"/>
      <c r="X383" s="220"/>
      <c r="Y383" s="220"/>
      <c r="AV383" s="436"/>
      <c r="AY383" s="56"/>
    </row>
    <row r="384" spans="8:51" s="137" customFormat="1" x14ac:dyDescent="0.2">
      <c r="H384" s="427"/>
      <c r="I384" s="427"/>
      <c r="K384" s="289"/>
      <c r="L384" s="289"/>
      <c r="M384" s="427"/>
      <c r="N384" s="427"/>
      <c r="R384" s="427"/>
      <c r="S384" s="289"/>
      <c r="U384" s="220"/>
      <c r="V384" s="220"/>
      <c r="W384" s="1351"/>
      <c r="X384" s="220"/>
      <c r="Y384" s="220"/>
      <c r="AV384" s="436"/>
      <c r="AY384" s="56"/>
    </row>
    <row r="385" spans="6:51" s="137" customFormat="1" x14ac:dyDescent="0.2">
      <c r="H385" s="427"/>
      <c r="I385" s="427"/>
      <c r="K385" s="289"/>
      <c r="L385" s="289"/>
      <c r="M385" s="427"/>
      <c r="N385" s="427"/>
      <c r="R385" s="427"/>
      <c r="S385" s="289"/>
      <c r="U385" s="220"/>
      <c r="V385" s="220"/>
      <c r="W385" s="1351"/>
      <c r="X385" s="220"/>
      <c r="Y385" s="220"/>
      <c r="AV385" s="436"/>
      <c r="AY385" s="56"/>
    </row>
    <row r="386" spans="6:51" s="137" customFormat="1" x14ac:dyDescent="0.2">
      <c r="F386" s="137">
        <v>4</v>
      </c>
      <c r="G386" s="137">
        <v>538336073</v>
      </c>
      <c r="H386" s="427"/>
      <c r="I386" s="427"/>
      <c r="K386" s="289"/>
      <c r="L386" s="289"/>
      <c r="M386" s="427"/>
      <c r="N386" s="427"/>
      <c r="R386" s="427"/>
      <c r="S386" s="289"/>
      <c r="U386" s="220"/>
      <c r="V386" s="220"/>
      <c r="W386" s="1351"/>
      <c r="X386" s="220"/>
      <c r="Y386" s="220"/>
      <c r="AV386" s="436"/>
      <c r="AY386" s="56"/>
    </row>
    <row r="387" spans="6:51" s="137" customFormat="1" x14ac:dyDescent="0.2">
      <c r="F387" s="137">
        <v>3</v>
      </c>
      <c r="G387" s="137">
        <f>58066635+1262318+631159+3155795</f>
        <v>63115907</v>
      </c>
      <c r="H387" s="427"/>
      <c r="I387" s="427"/>
      <c r="K387" s="289"/>
      <c r="L387" s="289"/>
      <c r="M387" s="427"/>
      <c r="N387" s="427"/>
      <c r="R387" s="427"/>
      <c r="S387" s="289"/>
      <c r="U387" s="220"/>
      <c r="V387" s="220"/>
      <c r="W387" s="1351"/>
      <c r="X387" s="220"/>
      <c r="Y387" s="220"/>
      <c r="AV387" s="436"/>
      <c r="AY387" s="56"/>
    </row>
    <row r="388" spans="6:51" s="137" customFormat="1" x14ac:dyDescent="0.2">
      <c r="F388" s="137">
        <v>2</v>
      </c>
      <c r="G388" s="137">
        <f>444104472+9654445+4827223+24136113</f>
        <v>482722253</v>
      </c>
      <c r="H388" s="427"/>
      <c r="I388" s="427"/>
      <c r="K388" s="289"/>
      <c r="L388" s="289"/>
      <c r="M388" s="427"/>
      <c r="N388" s="427"/>
      <c r="R388" s="427"/>
      <c r="S388" s="289"/>
      <c r="U388" s="220"/>
      <c r="V388" s="220"/>
      <c r="W388" s="1351"/>
      <c r="X388" s="220"/>
      <c r="Y388" s="220"/>
      <c r="AV388" s="436"/>
      <c r="AY388" s="56"/>
    </row>
    <row r="389" spans="6:51" s="137" customFormat="1" x14ac:dyDescent="0.2">
      <c r="F389" s="137">
        <v>1</v>
      </c>
      <c r="G389" s="137">
        <f>671765371+15014699+7507350+4504410+14406372+37536748</f>
        <v>750734950</v>
      </c>
      <c r="H389" s="427"/>
      <c r="I389" s="427"/>
      <c r="K389" s="289"/>
      <c r="L389" s="289"/>
      <c r="M389" s="427"/>
      <c r="N389" s="427"/>
      <c r="R389" s="427"/>
      <c r="S389" s="289"/>
      <c r="U389" s="220"/>
      <c r="V389" s="220"/>
      <c r="W389" s="1351"/>
      <c r="X389" s="220"/>
      <c r="Y389" s="220"/>
      <c r="AV389" s="436"/>
      <c r="AY389" s="56"/>
    </row>
    <row r="390" spans="6:51" s="137" customFormat="1" x14ac:dyDescent="0.2">
      <c r="G390" s="137">
        <f>SUM(G386:G389)</f>
        <v>1834909183</v>
      </c>
      <c r="H390" s="427"/>
      <c r="I390" s="427"/>
      <c r="K390" s="289"/>
      <c r="L390" s="289"/>
      <c r="M390" s="427"/>
      <c r="N390" s="427"/>
      <c r="R390" s="427"/>
      <c r="S390" s="289"/>
      <c r="U390" s="220"/>
      <c r="V390" s="220"/>
      <c r="W390" s="1351"/>
      <c r="X390" s="220"/>
      <c r="Y390" s="220"/>
      <c r="AV390" s="436"/>
      <c r="AY390" s="56"/>
    </row>
    <row r="391" spans="6:51" s="137" customFormat="1" x14ac:dyDescent="0.2">
      <c r="H391" s="427"/>
      <c r="I391" s="427"/>
      <c r="K391" s="289"/>
      <c r="L391" s="289"/>
      <c r="M391" s="427"/>
      <c r="N391" s="427"/>
      <c r="R391" s="427"/>
      <c r="S391" s="289"/>
      <c r="U391" s="220"/>
      <c r="V391" s="220"/>
      <c r="W391" s="1351"/>
      <c r="X391" s="220"/>
      <c r="Y391" s="220"/>
      <c r="AV391" s="436"/>
      <c r="AY391" s="56"/>
    </row>
    <row r="392" spans="6:51" s="137" customFormat="1" x14ac:dyDescent="0.2">
      <c r="H392" s="427"/>
      <c r="I392" s="427"/>
      <c r="K392" s="289"/>
      <c r="L392" s="289"/>
      <c r="M392" s="427"/>
      <c r="N392" s="427"/>
      <c r="R392" s="427"/>
      <c r="S392" s="289"/>
      <c r="U392" s="220"/>
      <c r="V392" s="220"/>
      <c r="W392" s="1351"/>
      <c r="X392" s="220"/>
      <c r="Y392" s="220"/>
      <c r="AV392" s="436"/>
      <c r="AY392" s="56"/>
    </row>
    <row r="393" spans="6:51" s="137" customFormat="1" x14ac:dyDescent="0.2">
      <c r="H393" s="427"/>
      <c r="I393" s="427"/>
      <c r="K393" s="289"/>
      <c r="L393" s="289"/>
      <c r="M393" s="427"/>
      <c r="N393" s="427"/>
      <c r="R393" s="427"/>
      <c r="S393" s="289"/>
      <c r="U393" s="220"/>
      <c r="V393" s="220"/>
      <c r="W393" s="1351"/>
      <c r="X393" s="220"/>
      <c r="Y393" s="220"/>
      <c r="AV393" s="436"/>
      <c r="AY393" s="56"/>
    </row>
    <row r="394" spans="6:51" s="137" customFormat="1" x14ac:dyDescent="0.2">
      <c r="H394" s="427"/>
      <c r="I394" s="427"/>
      <c r="K394" s="289"/>
      <c r="L394" s="289"/>
      <c r="M394" s="427"/>
      <c r="N394" s="427"/>
      <c r="R394" s="427"/>
      <c r="S394" s="289"/>
      <c r="U394" s="220"/>
      <c r="V394" s="220"/>
      <c r="W394" s="1351"/>
      <c r="X394" s="220"/>
      <c r="Y394" s="220"/>
      <c r="AV394" s="436"/>
      <c r="AY394" s="56"/>
    </row>
    <row r="395" spans="6:51" s="137" customFormat="1" x14ac:dyDescent="0.2">
      <c r="G395" s="137">
        <v>284659256</v>
      </c>
      <c r="H395" s="427"/>
      <c r="I395" s="427"/>
      <c r="K395" s="289"/>
      <c r="L395" s="289"/>
      <c r="M395" s="427"/>
      <c r="N395" s="427"/>
      <c r="R395" s="427"/>
      <c r="S395" s="289"/>
      <c r="U395" s="220"/>
      <c r="V395" s="220"/>
      <c r="W395" s="1351"/>
      <c r="X395" s="220"/>
      <c r="Y395" s="220"/>
      <c r="AV395" s="436"/>
      <c r="AY395" s="56"/>
    </row>
    <row r="396" spans="6:51" s="137" customFormat="1" x14ac:dyDescent="0.2">
      <c r="G396" s="137">
        <v>378</v>
      </c>
      <c r="H396" s="427"/>
      <c r="I396" s="427"/>
      <c r="K396" s="289"/>
      <c r="L396" s="289"/>
      <c r="M396" s="427"/>
      <c r="N396" s="427"/>
      <c r="R396" s="427"/>
      <c r="S396" s="289"/>
      <c r="U396" s="220"/>
      <c r="V396" s="220"/>
      <c r="W396" s="1351"/>
      <c r="X396" s="220"/>
      <c r="Y396" s="220"/>
      <c r="AV396" s="436"/>
      <c r="AY396" s="56"/>
    </row>
    <row r="397" spans="6:51" s="137" customFormat="1" x14ac:dyDescent="0.2">
      <c r="H397" s="427"/>
      <c r="I397" s="427"/>
      <c r="K397" s="289"/>
      <c r="L397" s="289"/>
      <c r="M397" s="427"/>
      <c r="N397" s="427"/>
      <c r="R397" s="427"/>
      <c r="S397" s="289"/>
      <c r="U397" s="220"/>
      <c r="V397" s="220"/>
      <c r="W397" s="1351"/>
      <c r="X397" s="220"/>
      <c r="Y397" s="220"/>
      <c r="AV397" s="436"/>
      <c r="AY397" s="56"/>
    </row>
    <row r="398" spans="6:51" s="137" customFormat="1" x14ac:dyDescent="0.2">
      <c r="H398" s="427"/>
      <c r="I398" s="427"/>
      <c r="K398" s="289"/>
      <c r="L398" s="289"/>
      <c r="M398" s="427"/>
      <c r="N398" s="427"/>
      <c r="R398" s="427"/>
      <c r="S398" s="289"/>
      <c r="U398" s="220"/>
      <c r="V398" s="220"/>
      <c r="W398" s="1351"/>
      <c r="X398" s="220"/>
      <c r="Y398" s="220"/>
      <c r="AV398" s="436"/>
      <c r="AY398" s="56"/>
    </row>
    <row r="399" spans="6:51" s="137" customFormat="1" x14ac:dyDescent="0.2">
      <c r="H399" s="427"/>
      <c r="I399" s="427"/>
      <c r="K399" s="289"/>
      <c r="L399" s="289"/>
      <c r="M399" s="427"/>
      <c r="N399" s="427"/>
      <c r="R399" s="427"/>
      <c r="S399" s="289"/>
      <c r="U399" s="220"/>
      <c r="V399" s="220"/>
      <c r="W399" s="1351"/>
      <c r="X399" s="220"/>
      <c r="Y399" s="220"/>
      <c r="AV399" s="436"/>
      <c r="AY399" s="56"/>
    </row>
    <row r="400" spans="6:51" s="137" customFormat="1" x14ac:dyDescent="0.2">
      <c r="H400" s="427"/>
      <c r="I400" s="427"/>
      <c r="K400" s="289"/>
      <c r="L400" s="289"/>
      <c r="M400" s="427"/>
      <c r="N400" s="427"/>
      <c r="R400" s="427"/>
      <c r="S400" s="289"/>
      <c r="U400" s="220"/>
      <c r="V400" s="220"/>
      <c r="W400" s="1351"/>
      <c r="X400" s="220"/>
      <c r="Y400" s="220"/>
      <c r="AV400" s="436"/>
      <c r="AY400" s="56"/>
    </row>
    <row r="401" spans="8:51" s="137" customFormat="1" x14ac:dyDescent="0.2">
      <c r="H401" s="427"/>
      <c r="I401" s="427"/>
      <c r="K401" s="289"/>
      <c r="L401" s="289"/>
      <c r="M401" s="427"/>
      <c r="N401" s="427"/>
      <c r="R401" s="427"/>
      <c r="S401" s="289"/>
      <c r="U401" s="220"/>
      <c r="V401" s="220"/>
      <c r="W401" s="1351"/>
      <c r="X401" s="220"/>
      <c r="Y401" s="220"/>
      <c r="AV401" s="436"/>
      <c r="AY401" s="56"/>
    </row>
    <row r="402" spans="8:51" s="137" customFormat="1" x14ac:dyDescent="0.2">
      <c r="H402" s="427"/>
      <c r="I402" s="427"/>
      <c r="K402" s="289"/>
      <c r="L402" s="289"/>
      <c r="M402" s="427"/>
      <c r="N402" s="427"/>
      <c r="R402" s="427"/>
      <c r="S402" s="289"/>
      <c r="U402" s="220"/>
      <c r="V402" s="220"/>
      <c r="W402" s="1351"/>
      <c r="X402" s="220"/>
      <c r="Y402" s="220"/>
      <c r="AV402" s="436"/>
      <c r="AY402" s="56"/>
    </row>
    <row r="403" spans="8:51" s="137" customFormat="1" x14ac:dyDescent="0.2">
      <c r="H403" s="427"/>
      <c r="I403" s="427"/>
      <c r="K403" s="289"/>
      <c r="L403" s="289"/>
      <c r="M403" s="427"/>
      <c r="N403" s="427"/>
      <c r="R403" s="427"/>
      <c r="S403" s="289"/>
      <c r="U403" s="220"/>
      <c r="V403" s="220"/>
      <c r="W403" s="1351"/>
      <c r="X403" s="220"/>
      <c r="Y403" s="220"/>
      <c r="AV403" s="436"/>
      <c r="AY403" s="56"/>
    </row>
    <row r="404" spans="8:51" s="137" customFormat="1" x14ac:dyDescent="0.2">
      <c r="H404" s="427"/>
      <c r="I404" s="427"/>
      <c r="K404" s="289"/>
      <c r="L404" s="289"/>
      <c r="M404" s="427"/>
      <c r="N404" s="427"/>
      <c r="R404" s="427"/>
      <c r="S404" s="289"/>
      <c r="U404" s="220"/>
      <c r="V404" s="220"/>
      <c r="W404" s="1351"/>
      <c r="X404" s="220"/>
      <c r="Y404" s="220"/>
      <c r="AV404" s="436"/>
      <c r="AY404" s="56"/>
    </row>
    <row r="405" spans="8:51" s="428" customFormat="1" ht="15" x14ac:dyDescent="0.25">
      <c r="H405" s="1342"/>
      <c r="I405" s="1342"/>
      <c r="K405" s="1343"/>
      <c r="L405" s="1343"/>
      <c r="M405" s="1342"/>
      <c r="N405" s="1342"/>
      <c r="R405" s="1342"/>
      <c r="S405" s="1343"/>
      <c r="U405" s="429"/>
      <c r="V405" s="429"/>
      <c r="W405" s="1352"/>
      <c r="X405" s="429"/>
      <c r="Y405" s="429"/>
      <c r="AV405" s="1344"/>
      <c r="AY405" s="1345"/>
    </row>
    <row r="406" spans="8:51" s="428" customFormat="1" ht="15" x14ac:dyDescent="0.25">
      <c r="H406" s="1342"/>
      <c r="I406" s="1342"/>
      <c r="K406" s="1343"/>
      <c r="L406" s="1343"/>
      <c r="M406" s="1342"/>
      <c r="N406" s="1342"/>
      <c r="R406" s="1342"/>
      <c r="S406" s="1343"/>
      <c r="U406" s="429"/>
      <c r="V406" s="429"/>
      <c r="W406" s="1352"/>
      <c r="X406" s="429"/>
      <c r="Y406" s="429"/>
      <c r="AV406" s="1344"/>
      <c r="AY406" s="1345"/>
    </row>
    <row r="407" spans="8:51" s="428" customFormat="1" ht="15" x14ac:dyDescent="0.25">
      <c r="H407" s="1342"/>
      <c r="I407" s="1342"/>
      <c r="K407" s="1343"/>
      <c r="L407" s="1343"/>
      <c r="M407" s="1342"/>
      <c r="N407" s="1342"/>
      <c r="R407" s="1342"/>
      <c r="S407" s="1343"/>
      <c r="U407" s="429"/>
      <c r="V407" s="429"/>
      <c r="W407" s="1352"/>
      <c r="X407" s="429"/>
      <c r="Y407" s="429"/>
      <c r="AV407" s="1344"/>
      <c r="AY407" s="1345"/>
    </row>
    <row r="408" spans="8:51" s="428" customFormat="1" ht="15" x14ac:dyDescent="0.25">
      <c r="H408" s="1342"/>
      <c r="I408" s="1342"/>
      <c r="K408" s="1343"/>
      <c r="L408" s="1343"/>
      <c r="M408" s="1342"/>
      <c r="N408" s="1342"/>
      <c r="R408" s="1342"/>
      <c r="S408" s="1343"/>
      <c r="U408" s="429"/>
      <c r="V408" s="429"/>
      <c r="W408" s="1352"/>
      <c r="X408" s="429"/>
      <c r="Y408" s="429"/>
      <c r="AV408" s="1344"/>
      <c r="AY408" s="1345"/>
    </row>
    <row r="409" spans="8:51" s="428" customFormat="1" ht="15" x14ac:dyDescent="0.25">
      <c r="H409" s="1342"/>
      <c r="I409" s="1342"/>
      <c r="K409" s="1343"/>
      <c r="L409" s="1343"/>
      <c r="M409" s="1342"/>
      <c r="N409" s="1342"/>
      <c r="R409" s="1342"/>
      <c r="S409" s="1343"/>
      <c r="U409" s="429"/>
      <c r="V409" s="429"/>
      <c r="W409" s="1352"/>
      <c r="X409" s="429"/>
      <c r="Y409" s="429"/>
      <c r="AV409" s="1344"/>
      <c r="AY409" s="1345"/>
    </row>
    <row r="410" spans="8:51" s="428" customFormat="1" ht="15" x14ac:dyDescent="0.25">
      <c r="H410" s="1342"/>
      <c r="I410" s="1342"/>
      <c r="K410" s="1343"/>
      <c r="L410" s="1343"/>
      <c r="M410" s="1342"/>
      <c r="N410" s="1342"/>
      <c r="R410" s="1342"/>
      <c r="S410" s="1343"/>
      <c r="U410" s="429"/>
      <c r="V410" s="429"/>
      <c r="W410" s="1352"/>
      <c r="X410" s="429"/>
      <c r="Y410" s="429"/>
      <c r="AV410" s="1344"/>
      <c r="AY410" s="1345"/>
    </row>
    <row r="411" spans="8:51" s="428" customFormat="1" ht="15" x14ac:dyDescent="0.25">
      <c r="H411" s="1342"/>
      <c r="I411" s="1342"/>
      <c r="K411" s="1343"/>
      <c r="L411" s="1343"/>
      <c r="M411" s="1342"/>
      <c r="N411" s="1342"/>
      <c r="R411" s="1342"/>
      <c r="S411" s="1343"/>
      <c r="U411" s="429"/>
      <c r="V411" s="429"/>
      <c r="W411" s="1352"/>
      <c r="X411" s="429"/>
      <c r="Y411" s="429"/>
      <c r="AV411" s="1344"/>
      <c r="AY411" s="1345"/>
    </row>
    <row r="412" spans="8:51" s="428" customFormat="1" ht="15" x14ac:dyDescent="0.25">
      <c r="H412" s="1342"/>
      <c r="I412" s="1342"/>
      <c r="K412" s="1343"/>
      <c r="L412" s="1343"/>
      <c r="M412" s="1342"/>
      <c r="N412" s="1342"/>
      <c r="R412" s="1342"/>
      <c r="S412" s="1343"/>
      <c r="U412" s="429"/>
      <c r="V412" s="429"/>
      <c r="W412" s="1352"/>
      <c r="X412" s="429"/>
      <c r="Y412" s="429"/>
      <c r="AV412" s="1344"/>
      <c r="AY412" s="1345"/>
    </row>
    <row r="413" spans="8:51" s="428" customFormat="1" ht="15" x14ac:dyDescent="0.25">
      <c r="H413" s="1342"/>
      <c r="I413" s="1342"/>
      <c r="K413" s="1343"/>
      <c r="L413" s="1343"/>
      <c r="M413" s="1342"/>
      <c r="N413" s="1342"/>
      <c r="R413" s="1342"/>
      <c r="S413" s="1343"/>
      <c r="U413" s="429"/>
      <c r="V413" s="429"/>
      <c r="W413" s="1352"/>
      <c r="X413" s="429"/>
      <c r="Y413" s="429"/>
      <c r="AV413" s="1344"/>
      <c r="AY413" s="1345"/>
    </row>
    <row r="414" spans="8:51" s="428" customFormat="1" ht="15" x14ac:dyDescent="0.25">
      <c r="H414" s="1342"/>
      <c r="I414" s="1342"/>
      <c r="K414" s="1343"/>
      <c r="L414" s="1343"/>
      <c r="M414" s="1342"/>
      <c r="N414" s="1342"/>
      <c r="R414" s="1342"/>
      <c r="S414" s="1343"/>
      <c r="U414" s="429"/>
      <c r="V414" s="429"/>
      <c r="W414" s="1352"/>
      <c r="X414" s="429"/>
      <c r="Y414" s="429"/>
      <c r="AV414" s="1344"/>
      <c r="AY414" s="1345"/>
    </row>
    <row r="415" spans="8:51" s="428" customFormat="1" ht="15" x14ac:dyDescent="0.25">
      <c r="H415" s="1342"/>
      <c r="I415" s="1342"/>
      <c r="K415" s="1343"/>
      <c r="L415" s="1343"/>
      <c r="M415" s="1342"/>
      <c r="N415" s="1342"/>
      <c r="R415" s="1342"/>
      <c r="S415" s="1343"/>
      <c r="U415" s="429"/>
      <c r="V415" s="429"/>
      <c r="W415" s="1352"/>
      <c r="X415" s="429"/>
      <c r="Y415" s="429"/>
      <c r="AV415" s="1344"/>
      <c r="AY415" s="1345"/>
    </row>
    <row r="416" spans="8:51" s="428" customFormat="1" ht="15" x14ac:dyDescent="0.25">
      <c r="H416" s="1342"/>
      <c r="I416" s="1342"/>
      <c r="K416" s="1343"/>
      <c r="L416" s="1343"/>
      <c r="M416" s="1342"/>
      <c r="N416" s="1342"/>
      <c r="R416" s="1342"/>
      <c r="S416" s="1343"/>
      <c r="U416" s="429"/>
      <c r="V416" s="429"/>
      <c r="W416" s="1352"/>
      <c r="X416" s="429"/>
      <c r="Y416" s="429"/>
      <c r="AV416" s="1344"/>
      <c r="AY416" s="1345"/>
    </row>
    <row r="417" spans="8:51" s="428" customFormat="1" ht="15" x14ac:dyDescent="0.25">
      <c r="H417" s="1342"/>
      <c r="I417" s="1342"/>
      <c r="K417" s="1343"/>
      <c r="L417" s="1343"/>
      <c r="M417" s="1342"/>
      <c r="N417" s="1342"/>
      <c r="R417" s="1342"/>
      <c r="S417" s="1343"/>
      <c r="U417" s="429"/>
      <c r="V417" s="429"/>
      <c r="W417" s="1352"/>
      <c r="X417" s="429"/>
      <c r="Y417" s="429"/>
      <c r="AV417" s="1344"/>
      <c r="AY417" s="1345"/>
    </row>
    <row r="418" spans="8:51" s="428" customFormat="1" ht="15" x14ac:dyDescent="0.25">
      <c r="H418" s="1342"/>
      <c r="I418" s="1342"/>
      <c r="K418" s="1343"/>
      <c r="L418" s="1343"/>
      <c r="M418" s="1342"/>
      <c r="N418" s="1342"/>
      <c r="R418" s="1342"/>
      <c r="S418" s="1343"/>
      <c r="U418" s="429"/>
      <c r="V418" s="429"/>
      <c r="W418" s="1352"/>
      <c r="X418" s="429"/>
      <c r="Y418" s="429"/>
      <c r="AV418" s="1344"/>
      <c r="AY418" s="1345"/>
    </row>
    <row r="419" spans="8:51" s="428" customFormat="1" ht="15" x14ac:dyDescent="0.25">
      <c r="H419" s="1342"/>
      <c r="I419" s="1342"/>
      <c r="K419" s="1343"/>
      <c r="L419" s="1343"/>
      <c r="M419" s="1342"/>
      <c r="N419" s="1342"/>
      <c r="R419" s="1342"/>
      <c r="S419" s="1343"/>
      <c r="U419" s="429"/>
      <c r="V419" s="429"/>
      <c r="W419" s="1352"/>
      <c r="X419" s="429"/>
      <c r="Y419" s="429"/>
      <c r="AV419" s="1344"/>
      <c r="AY419" s="1345"/>
    </row>
    <row r="420" spans="8:51" s="428" customFormat="1" ht="15" x14ac:dyDescent="0.25">
      <c r="H420" s="1342"/>
      <c r="I420" s="1342"/>
      <c r="J420" s="428">
        <v>17202000</v>
      </c>
      <c r="K420" s="1343">
        <v>84816200</v>
      </c>
      <c r="L420" s="1343"/>
      <c r="M420" s="1342"/>
      <c r="N420" s="1342"/>
      <c r="R420" s="1342"/>
      <c r="S420" s="1343"/>
      <c r="U420" s="429"/>
      <c r="V420" s="429"/>
      <c r="W420" s="1352"/>
      <c r="X420" s="429"/>
      <c r="Y420" s="429"/>
      <c r="AV420" s="1344"/>
      <c r="AY420" s="1345"/>
    </row>
    <row r="421" spans="8:51" s="428" customFormat="1" ht="15" x14ac:dyDescent="0.25">
      <c r="H421" s="1342"/>
      <c r="I421" s="1342"/>
      <c r="J421" s="428">
        <v>13150600</v>
      </c>
      <c r="K421" s="1343">
        <v>20000000</v>
      </c>
      <c r="L421" s="1343"/>
      <c r="M421" s="1342"/>
      <c r="N421" s="1342"/>
      <c r="R421" s="1342"/>
      <c r="S421" s="1343"/>
      <c r="U421" s="429"/>
      <c r="V421" s="429"/>
      <c r="W421" s="1352"/>
      <c r="X421" s="429"/>
      <c r="Y421" s="429"/>
      <c r="AV421" s="1344"/>
      <c r="AY421" s="1345"/>
    </row>
    <row r="422" spans="8:51" s="428" customFormat="1" ht="15" x14ac:dyDescent="0.25">
      <c r="H422" s="1342"/>
      <c r="I422" s="1342"/>
      <c r="J422" s="428">
        <v>10810000</v>
      </c>
      <c r="K422" s="1343">
        <f>SUM(K420:K421)</f>
        <v>104816200</v>
      </c>
      <c r="L422" s="1343"/>
      <c r="M422" s="1342"/>
      <c r="N422" s="1342"/>
      <c r="R422" s="1342"/>
      <c r="S422" s="1343"/>
      <c r="U422" s="429"/>
      <c r="V422" s="429"/>
      <c r="W422" s="1352"/>
      <c r="X422" s="429"/>
      <c r="Y422" s="429"/>
      <c r="AV422" s="1344"/>
      <c r="AY422" s="1345"/>
    </row>
    <row r="423" spans="8:51" s="428" customFormat="1" ht="15" x14ac:dyDescent="0.25">
      <c r="H423" s="1342"/>
      <c r="I423" s="1342"/>
      <c r="J423" s="428">
        <v>14353800</v>
      </c>
      <c r="K423" s="1343"/>
      <c r="L423" s="1343"/>
      <c r="M423" s="1342"/>
      <c r="N423" s="1342"/>
      <c r="R423" s="1342"/>
      <c r="S423" s="1343"/>
      <c r="U423" s="429"/>
      <c r="V423" s="429"/>
      <c r="W423" s="1352"/>
      <c r="X423" s="429"/>
      <c r="Y423" s="429"/>
      <c r="AV423" s="1344"/>
      <c r="AY423" s="1345"/>
    </row>
    <row r="424" spans="8:51" s="428" customFormat="1" ht="15" x14ac:dyDescent="0.25">
      <c r="H424" s="1342"/>
      <c r="I424" s="1342"/>
      <c r="J424" s="428">
        <v>21225200</v>
      </c>
      <c r="K424" s="1343"/>
      <c r="L424" s="1343"/>
      <c r="M424" s="1342"/>
      <c r="N424" s="1342"/>
      <c r="R424" s="1342"/>
      <c r="S424" s="1343"/>
      <c r="U424" s="429"/>
      <c r="V424" s="429"/>
      <c r="W424" s="1352"/>
      <c r="X424" s="429"/>
      <c r="Y424" s="429"/>
      <c r="AV424" s="1344"/>
      <c r="AY424" s="1345"/>
    </row>
    <row r="425" spans="8:51" s="428" customFormat="1" ht="15" x14ac:dyDescent="0.25">
      <c r="H425" s="1342"/>
      <c r="I425" s="1342"/>
      <c r="J425" s="428">
        <f>SUM(J420:J424)</f>
        <v>76741600</v>
      </c>
      <c r="K425" s="1343"/>
      <c r="L425" s="1343"/>
      <c r="M425" s="1342"/>
      <c r="N425" s="1342"/>
      <c r="R425" s="1342"/>
      <c r="S425" s="1343"/>
      <c r="U425" s="429"/>
      <c r="V425" s="429"/>
      <c r="W425" s="1352"/>
      <c r="X425" s="429"/>
      <c r="Y425" s="429"/>
      <c r="AV425" s="1344"/>
      <c r="AY425" s="1345"/>
    </row>
    <row r="426" spans="8:51" s="428" customFormat="1" ht="15" x14ac:dyDescent="0.25">
      <c r="H426" s="1342"/>
      <c r="I426" s="1342"/>
      <c r="J426" s="428">
        <v>6890200</v>
      </c>
      <c r="K426" s="1343"/>
      <c r="L426" s="1343"/>
      <c r="M426" s="1342"/>
      <c r="N426" s="1342"/>
      <c r="R426" s="1342"/>
      <c r="S426" s="1343"/>
      <c r="U426" s="429"/>
      <c r="V426" s="429"/>
      <c r="W426" s="1352"/>
      <c r="X426" s="429"/>
      <c r="Y426" s="429"/>
      <c r="AV426" s="1344"/>
      <c r="AY426" s="1345"/>
    </row>
    <row r="427" spans="8:51" s="428" customFormat="1" ht="15" x14ac:dyDescent="0.25">
      <c r="H427" s="1342"/>
      <c r="I427" s="1342"/>
      <c r="J427" s="428">
        <f>SUM(J425:J426)</f>
        <v>83631800</v>
      </c>
      <c r="K427" s="1343"/>
      <c r="L427" s="1343"/>
      <c r="M427" s="1342"/>
      <c r="N427" s="1342"/>
      <c r="R427" s="1342"/>
      <c r="S427" s="1343"/>
      <c r="U427" s="429"/>
      <c r="V427" s="429"/>
      <c r="W427" s="1352"/>
      <c r="X427" s="429"/>
      <c r="Y427" s="429"/>
      <c r="AV427" s="1344"/>
      <c r="AY427" s="1345"/>
    </row>
    <row r="428" spans="8:51" s="428" customFormat="1" ht="15" x14ac:dyDescent="0.25">
      <c r="H428" s="1342"/>
      <c r="I428" s="1342"/>
      <c r="K428" s="1343">
        <f>K422-J425</f>
        <v>28074600</v>
      </c>
      <c r="L428" s="1343"/>
      <c r="M428" s="1342"/>
      <c r="N428" s="1342"/>
      <c r="R428" s="1342"/>
      <c r="S428" s="1343"/>
      <c r="U428" s="429"/>
      <c r="V428" s="429"/>
      <c r="W428" s="1352"/>
      <c r="X428" s="429"/>
      <c r="Y428" s="429"/>
      <c r="AV428" s="1344"/>
      <c r="AY428" s="1345"/>
    </row>
    <row r="429" spans="8:51" s="428" customFormat="1" ht="15" x14ac:dyDescent="0.25">
      <c r="H429" s="1342"/>
      <c r="I429" s="1342"/>
      <c r="K429" s="1343"/>
      <c r="L429" s="1343">
        <f>K428-K430</f>
        <v>6890200</v>
      </c>
      <c r="M429" s="1342"/>
      <c r="N429" s="1342"/>
      <c r="R429" s="1342"/>
      <c r="S429" s="1343"/>
      <c r="U429" s="429"/>
      <c r="V429" s="429"/>
      <c r="W429" s="1352"/>
      <c r="X429" s="429"/>
      <c r="Y429" s="429"/>
      <c r="AV429" s="1344"/>
      <c r="AY429" s="1345"/>
    </row>
    <row r="430" spans="8:51" s="428" customFormat="1" ht="15" x14ac:dyDescent="0.25">
      <c r="H430" s="1342"/>
      <c r="I430" s="1342"/>
      <c r="K430" s="1343">
        <f>K422-J427</f>
        <v>21184400</v>
      </c>
      <c r="L430" s="1343"/>
      <c r="M430" s="1342"/>
      <c r="N430" s="1342"/>
      <c r="R430" s="1342"/>
      <c r="S430" s="1343"/>
      <c r="U430" s="429"/>
      <c r="V430" s="429"/>
      <c r="W430" s="1352"/>
      <c r="X430" s="429"/>
      <c r="Y430" s="429"/>
      <c r="AV430" s="1344"/>
      <c r="AY430" s="1345"/>
    </row>
    <row r="431" spans="8:51" s="428" customFormat="1" ht="15" x14ac:dyDescent="0.25">
      <c r="H431" s="1342"/>
      <c r="I431" s="1342"/>
      <c r="K431" s="1343"/>
      <c r="L431" s="1343"/>
      <c r="M431" s="1342"/>
      <c r="N431" s="1342"/>
      <c r="R431" s="1342"/>
      <c r="S431" s="1343"/>
      <c r="U431" s="429"/>
      <c r="V431" s="429"/>
      <c r="W431" s="1352"/>
      <c r="X431" s="429"/>
      <c r="Y431" s="429"/>
      <c r="AV431" s="1344"/>
      <c r="AY431" s="1345"/>
    </row>
    <row r="432" spans="8:51" s="428" customFormat="1" ht="15" x14ac:dyDescent="0.25">
      <c r="H432" s="1342"/>
      <c r="I432" s="1342"/>
      <c r="K432" s="1343"/>
      <c r="L432" s="1343"/>
      <c r="M432" s="1342"/>
      <c r="N432" s="1342"/>
      <c r="R432" s="1342"/>
      <c r="S432" s="1343"/>
      <c r="U432" s="429"/>
      <c r="V432" s="429"/>
      <c r="W432" s="1352"/>
      <c r="X432" s="429"/>
      <c r="Y432" s="429"/>
      <c r="AV432" s="1344"/>
      <c r="AY432" s="1345"/>
    </row>
    <row r="433" spans="8:51" s="428" customFormat="1" ht="15" x14ac:dyDescent="0.25">
      <c r="H433" s="1342"/>
      <c r="I433" s="1342"/>
      <c r="K433" s="1343"/>
      <c r="L433" s="1343"/>
      <c r="M433" s="1342"/>
      <c r="N433" s="1342"/>
      <c r="R433" s="1342"/>
      <c r="S433" s="1343"/>
      <c r="U433" s="429"/>
      <c r="V433" s="429"/>
      <c r="W433" s="1352"/>
      <c r="X433" s="429"/>
      <c r="Y433" s="429"/>
      <c r="AV433" s="1344"/>
      <c r="AY433" s="1345"/>
    </row>
    <row r="434" spans="8:51" s="428" customFormat="1" ht="15" x14ac:dyDescent="0.25">
      <c r="H434" s="1342"/>
      <c r="I434" s="1342"/>
      <c r="K434" s="1343"/>
      <c r="L434" s="1343"/>
      <c r="M434" s="1342"/>
      <c r="N434" s="1342"/>
      <c r="R434" s="1342"/>
      <c r="S434" s="1343"/>
      <c r="U434" s="429"/>
      <c r="V434" s="429"/>
      <c r="W434" s="1352"/>
      <c r="X434" s="429"/>
      <c r="Y434" s="429"/>
      <c r="AV434" s="1344"/>
      <c r="AY434" s="1345"/>
    </row>
    <row r="435" spans="8:51" s="428" customFormat="1" ht="15" x14ac:dyDescent="0.25">
      <c r="H435" s="1342"/>
      <c r="I435" s="1342"/>
      <c r="K435" s="1343"/>
      <c r="L435" s="1343"/>
      <c r="M435" s="1342"/>
      <c r="N435" s="1342"/>
      <c r="R435" s="1342"/>
      <c r="S435" s="1343"/>
      <c r="U435" s="429"/>
      <c r="V435" s="429"/>
      <c r="W435" s="1352"/>
      <c r="X435" s="429"/>
      <c r="Y435" s="429"/>
      <c r="AV435" s="1344"/>
      <c r="AY435" s="1345"/>
    </row>
    <row r="436" spans="8:51" s="1347" customFormat="1" ht="15" x14ac:dyDescent="0.25">
      <c r="H436" s="1346"/>
      <c r="I436" s="1346"/>
      <c r="K436" s="1348"/>
      <c r="L436" s="1348"/>
      <c r="M436" s="1346"/>
      <c r="N436" s="1346"/>
      <c r="R436" s="1346"/>
      <c r="S436" s="1348"/>
      <c r="U436" s="1349"/>
      <c r="V436" s="1349"/>
      <c r="W436" s="1352"/>
      <c r="X436" s="429"/>
      <c r="Y436" s="429"/>
      <c r="Z436" s="428"/>
      <c r="AA436" s="428"/>
      <c r="AB436" s="428"/>
      <c r="AG436" s="428"/>
      <c r="AJ436" s="428"/>
      <c r="AV436" s="1344"/>
      <c r="AY436" s="1345"/>
    </row>
    <row r="437" spans="8:51" s="1347" customFormat="1" ht="15" x14ac:dyDescent="0.25">
      <c r="H437" s="1346"/>
      <c r="I437" s="1346"/>
      <c r="K437" s="1348"/>
      <c r="L437" s="1348"/>
      <c r="M437" s="1346"/>
      <c r="N437" s="1346"/>
      <c r="R437" s="1346"/>
      <c r="S437" s="1348"/>
      <c r="U437" s="1349"/>
      <c r="V437" s="1349"/>
      <c r="W437" s="1352"/>
      <c r="X437" s="429"/>
      <c r="Y437" s="429"/>
      <c r="Z437" s="428"/>
      <c r="AA437" s="428"/>
      <c r="AB437" s="428"/>
      <c r="AG437" s="428"/>
      <c r="AJ437" s="428"/>
      <c r="AV437" s="1344"/>
      <c r="AY437" s="1345"/>
    </row>
    <row r="438" spans="8:51" s="1347" customFormat="1" ht="15" x14ac:dyDescent="0.25">
      <c r="H438" s="1346"/>
      <c r="I438" s="1346"/>
      <c r="K438" s="1348"/>
      <c r="L438" s="1348"/>
      <c r="M438" s="1346"/>
      <c r="N438" s="1346"/>
      <c r="R438" s="1346"/>
      <c r="S438" s="1348"/>
      <c r="U438" s="1349"/>
      <c r="V438" s="1349"/>
      <c r="W438" s="1352"/>
      <c r="X438" s="429"/>
      <c r="Y438" s="429"/>
      <c r="Z438" s="428"/>
      <c r="AA438" s="428"/>
      <c r="AB438" s="428"/>
      <c r="AG438" s="428"/>
      <c r="AJ438" s="428"/>
      <c r="AV438" s="1344"/>
      <c r="AY438" s="1345"/>
    </row>
    <row r="439" spans="8:51" s="1347" customFormat="1" ht="15" x14ac:dyDescent="0.25">
      <c r="H439" s="1346"/>
      <c r="I439" s="1346"/>
      <c r="K439" s="1348"/>
      <c r="L439" s="1348"/>
      <c r="M439" s="1346"/>
      <c r="N439" s="1346"/>
      <c r="R439" s="1346"/>
      <c r="S439" s="1348"/>
      <c r="U439" s="1349"/>
      <c r="V439" s="1349"/>
      <c r="W439" s="1352"/>
      <c r="X439" s="429"/>
      <c r="Y439" s="429"/>
      <c r="Z439" s="428"/>
      <c r="AA439" s="428"/>
      <c r="AB439" s="428"/>
      <c r="AG439" s="428"/>
      <c r="AJ439" s="428"/>
      <c r="AV439" s="1344"/>
      <c r="AY439" s="1345"/>
    </row>
    <row r="440" spans="8:51" s="1347" customFormat="1" ht="15" x14ac:dyDescent="0.25">
      <c r="H440" s="1346"/>
      <c r="I440" s="1346"/>
      <c r="K440" s="1348"/>
      <c r="L440" s="1348"/>
      <c r="M440" s="1346"/>
      <c r="N440" s="1346"/>
      <c r="R440" s="1346"/>
      <c r="S440" s="1348"/>
      <c r="U440" s="1349"/>
      <c r="V440" s="1349"/>
      <c r="W440" s="1352"/>
      <c r="X440" s="429"/>
      <c r="Y440" s="429"/>
      <c r="Z440" s="428"/>
      <c r="AA440" s="428"/>
      <c r="AB440" s="428"/>
      <c r="AG440" s="428"/>
      <c r="AJ440" s="428"/>
      <c r="AV440" s="1344"/>
      <c r="AY440" s="1345"/>
    </row>
    <row r="441" spans="8:51" s="1347" customFormat="1" ht="15" x14ac:dyDescent="0.25">
      <c r="H441" s="1346"/>
      <c r="I441" s="1346"/>
      <c r="K441" s="1348"/>
      <c r="L441" s="1348"/>
      <c r="M441" s="1346"/>
      <c r="N441" s="1346"/>
      <c r="R441" s="1346"/>
      <c r="S441" s="1348"/>
      <c r="U441" s="1349"/>
      <c r="V441" s="1349"/>
      <c r="W441" s="1352"/>
      <c r="X441" s="429"/>
      <c r="Y441" s="429"/>
      <c r="Z441" s="428"/>
      <c r="AA441" s="428"/>
      <c r="AB441" s="428"/>
      <c r="AG441" s="428"/>
      <c r="AJ441" s="428"/>
      <c r="AV441" s="1344"/>
      <c r="AY441" s="1345"/>
    </row>
    <row r="442" spans="8:51" s="1347" customFormat="1" ht="15" x14ac:dyDescent="0.25">
      <c r="H442" s="1346"/>
      <c r="I442" s="1346"/>
      <c r="K442" s="1348"/>
      <c r="L442" s="1348"/>
      <c r="M442" s="1346"/>
      <c r="N442" s="1346"/>
      <c r="R442" s="1346"/>
      <c r="S442" s="1348"/>
      <c r="U442" s="1349"/>
      <c r="V442" s="1349"/>
      <c r="W442" s="1352"/>
      <c r="X442" s="429"/>
      <c r="Y442" s="429"/>
      <c r="Z442" s="428"/>
      <c r="AA442" s="428"/>
      <c r="AB442" s="428"/>
      <c r="AG442" s="428"/>
      <c r="AJ442" s="428"/>
      <c r="AV442" s="1344"/>
      <c r="AY442" s="1345"/>
    </row>
    <row r="443" spans="8:51" s="1347" customFormat="1" ht="15" x14ac:dyDescent="0.25">
      <c r="H443" s="1346"/>
      <c r="I443" s="1346"/>
      <c r="K443" s="1348"/>
      <c r="L443" s="1348"/>
      <c r="M443" s="1346"/>
      <c r="N443" s="1346"/>
      <c r="R443" s="1346"/>
      <c r="S443" s="1348"/>
      <c r="U443" s="1349"/>
      <c r="V443" s="1349"/>
      <c r="W443" s="1352"/>
      <c r="X443" s="429"/>
      <c r="Y443" s="429"/>
      <c r="Z443" s="428"/>
      <c r="AA443" s="428"/>
      <c r="AB443" s="428"/>
      <c r="AG443" s="428"/>
      <c r="AJ443" s="428"/>
      <c r="AV443" s="1344"/>
      <c r="AY443" s="1345"/>
    </row>
    <row r="444" spans="8:51" s="1347" customFormat="1" ht="15" x14ac:dyDescent="0.25">
      <c r="H444" s="1346"/>
      <c r="I444" s="1346"/>
      <c r="K444" s="1348"/>
      <c r="L444" s="1348"/>
      <c r="M444" s="1346"/>
      <c r="N444" s="1346"/>
      <c r="R444" s="1346"/>
      <c r="S444" s="1348"/>
      <c r="U444" s="1349"/>
      <c r="V444" s="1349"/>
      <c r="W444" s="1352"/>
      <c r="X444" s="429"/>
      <c r="Y444" s="429"/>
      <c r="Z444" s="428"/>
      <c r="AA444" s="428"/>
      <c r="AB444" s="428"/>
      <c r="AG444" s="428"/>
      <c r="AJ444" s="428"/>
      <c r="AV444" s="1344"/>
      <c r="AY444" s="1345"/>
    </row>
    <row r="445" spans="8:51" s="1347" customFormat="1" ht="15" x14ac:dyDescent="0.25">
      <c r="H445" s="1346"/>
      <c r="I445" s="1346"/>
      <c r="K445" s="1348"/>
      <c r="L445" s="1348"/>
      <c r="M445" s="1346"/>
      <c r="N445" s="1346"/>
      <c r="R445" s="1346"/>
      <c r="S445" s="1348"/>
      <c r="U445" s="1349"/>
      <c r="V445" s="1349"/>
      <c r="W445" s="1352"/>
      <c r="X445" s="429"/>
      <c r="Y445" s="429"/>
      <c r="Z445" s="428"/>
      <c r="AA445" s="428"/>
      <c r="AB445" s="428"/>
      <c r="AG445" s="428"/>
      <c r="AJ445" s="428"/>
      <c r="AV445" s="1344"/>
      <c r="AY445" s="1345"/>
    </row>
    <row r="446" spans="8:51" s="1347" customFormat="1" ht="15" x14ac:dyDescent="0.25">
      <c r="H446" s="1346"/>
      <c r="I446" s="1346"/>
      <c r="K446" s="1348"/>
      <c r="L446" s="1348"/>
      <c r="M446" s="1346"/>
      <c r="N446" s="1346"/>
      <c r="R446" s="1346"/>
      <c r="S446" s="1348"/>
      <c r="U446" s="1349"/>
      <c r="V446" s="1349"/>
      <c r="W446" s="1352"/>
      <c r="X446" s="429"/>
      <c r="Y446" s="429"/>
      <c r="Z446" s="428"/>
      <c r="AA446" s="428"/>
      <c r="AB446" s="428"/>
      <c r="AG446" s="428"/>
      <c r="AJ446" s="428"/>
      <c r="AV446" s="1344"/>
      <c r="AY446" s="1345"/>
    </row>
    <row r="447" spans="8:51" s="1347" customFormat="1" ht="15" x14ac:dyDescent="0.25">
      <c r="H447" s="1346"/>
      <c r="I447" s="1346"/>
      <c r="K447" s="1348"/>
      <c r="L447" s="1348"/>
      <c r="M447" s="1346"/>
      <c r="N447" s="1346"/>
      <c r="R447" s="1346"/>
      <c r="S447" s="1348"/>
      <c r="U447" s="1349"/>
      <c r="V447" s="1349"/>
      <c r="W447" s="1352"/>
      <c r="X447" s="429"/>
      <c r="Y447" s="429"/>
      <c r="Z447" s="428"/>
      <c r="AA447" s="428"/>
      <c r="AB447" s="428"/>
      <c r="AG447" s="428"/>
      <c r="AJ447" s="428"/>
      <c r="AV447" s="1344"/>
      <c r="AY447" s="1345"/>
    </row>
    <row r="448" spans="8:51" s="1347" customFormat="1" ht="15" x14ac:dyDescent="0.25">
      <c r="H448" s="1346"/>
      <c r="I448" s="1346"/>
      <c r="K448" s="1348"/>
      <c r="L448" s="1348"/>
      <c r="M448" s="1346"/>
      <c r="N448" s="1346"/>
      <c r="R448" s="1346"/>
      <c r="S448" s="1348"/>
      <c r="U448" s="1349"/>
      <c r="V448" s="1349"/>
      <c r="W448" s="1352"/>
      <c r="X448" s="429"/>
      <c r="Y448" s="429"/>
      <c r="Z448" s="428"/>
      <c r="AA448" s="428"/>
      <c r="AB448" s="428"/>
      <c r="AG448" s="428"/>
      <c r="AJ448" s="428"/>
      <c r="AV448" s="1344"/>
      <c r="AY448" s="1345"/>
    </row>
    <row r="449" spans="8:51" s="1347" customFormat="1" ht="15" x14ac:dyDescent="0.25">
      <c r="H449" s="1346"/>
      <c r="I449" s="1346"/>
      <c r="K449" s="1348"/>
      <c r="L449" s="1348"/>
      <c r="M449" s="1346"/>
      <c r="N449" s="1346"/>
      <c r="R449" s="1346"/>
      <c r="S449" s="1348"/>
      <c r="U449" s="1349"/>
      <c r="V449" s="1349"/>
      <c r="W449" s="1352"/>
      <c r="X449" s="429"/>
      <c r="Y449" s="429"/>
      <c r="Z449" s="428"/>
      <c r="AA449" s="428"/>
      <c r="AB449" s="428"/>
      <c r="AG449" s="428"/>
      <c r="AJ449" s="428"/>
      <c r="AV449" s="1344"/>
      <c r="AY449" s="1345"/>
    </row>
    <row r="450" spans="8:51" s="1347" customFormat="1" ht="15" x14ac:dyDescent="0.25">
      <c r="H450" s="1346"/>
      <c r="I450" s="1346"/>
      <c r="K450" s="1348"/>
      <c r="L450" s="1348"/>
      <c r="M450" s="1346"/>
      <c r="N450" s="1346"/>
      <c r="R450" s="1346"/>
      <c r="S450" s="1348"/>
      <c r="U450" s="1349"/>
      <c r="V450" s="1349"/>
      <c r="W450" s="1352"/>
      <c r="X450" s="429"/>
      <c r="Y450" s="429"/>
      <c r="Z450" s="428"/>
      <c r="AA450" s="428"/>
      <c r="AB450" s="428"/>
      <c r="AG450" s="428"/>
      <c r="AJ450" s="428"/>
      <c r="AV450" s="1344"/>
      <c r="AY450" s="1345"/>
    </row>
    <row r="451" spans="8:51" s="1347" customFormat="1" ht="15" x14ac:dyDescent="0.25">
      <c r="H451" s="1346"/>
      <c r="I451" s="1346"/>
      <c r="K451" s="1348"/>
      <c r="L451" s="1348"/>
      <c r="M451" s="1346"/>
      <c r="N451" s="1346"/>
      <c r="R451" s="1346"/>
      <c r="S451" s="1348"/>
      <c r="U451" s="1349"/>
      <c r="V451" s="1349"/>
      <c r="W451" s="1352"/>
      <c r="X451" s="429"/>
      <c r="Y451" s="429"/>
      <c r="Z451" s="428"/>
      <c r="AA451" s="428"/>
      <c r="AB451" s="428"/>
      <c r="AG451" s="428"/>
      <c r="AJ451" s="428"/>
      <c r="AV451" s="1344"/>
      <c r="AY451" s="1345"/>
    </row>
    <row r="452" spans="8:51" s="1347" customFormat="1" ht="15" x14ac:dyDescent="0.25">
      <c r="H452" s="1346"/>
      <c r="I452" s="1346"/>
      <c r="K452" s="1348"/>
      <c r="L452" s="1348"/>
      <c r="M452" s="1346"/>
      <c r="N452" s="1346"/>
      <c r="R452" s="1346"/>
      <c r="S452" s="1348"/>
      <c r="U452" s="1349"/>
      <c r="V452" s="1349"/>
      <c r="W452" s="1352"/>
      <c r="X452" s="429"/>
      <c r="Y452" s="429"/>
      <c r="Z452" s="428"/>
      <c r="AA452" s="428"/>
      <c r="AB452" s="428"/>
      <c r="AG452" s="428"/>
      <c r="AJ452" s="428"/>
      <c r="AV452" s="1344"/>
      <c r="AY452" s="1345"/>
    </row>
    <row r="453" spans="8:51" s="1347" customFormat="1" ht="15" x14ac:dyDescent="0.25">
      <c r="H453" s="1346"/>
      <c r="I453" s="1346"/>
      <c r="K453" s="1348"/>
      <c r="L453" s="1348"/>
      <c r="M453" s="1346"/>
      <c r="N453" s="1346"/>
      <c r="R453" s="1346"/>
      <c r="S453" s="1348"/>
      <c r="U453" s="1349"/>
      <c r="V453" s="1349"/>
      <c r="W453" s="1352"/>
      <c r="X453" s="429"/>
      <c r="Y453" s="429"/>
      <c r="Z453" s="428"/>
      <c r="AA453" s="428"/>
      <c r="AB453" s="428"/>
      <c r="AG453" s="428"/>
      <c r="AJ453" s="428"/>
      <c r="AV453" s="1344"/>
      <c r="AY453" s="1345"/>
    </row>
    <row r="454" spans="8:51" s="1347" customFormat="1" ht="15" x14ac:dyDescent="0.25">
      <c r="H454" s="1346"/>
      <c r="I454" s="1346"/>
      <c r="K454" s="1348"/>
      <c r="L454" s="1348"/>
      <c r="M454" s="1346"/>
      <c r="N454" s="1346"/>
      <c r="R454" s="1346"/>
      <c r="S454" s="1348"/>
      <c r="U454" s="1349"/>
      <c r="V454" s="1349"/>
      <c r="W454" s="1352"/>
      <c r="X454" s="429"/>
      <c r="Y454" s="429"/>
      <c r="Z454" s="428"/>
      <c r="AA454" s="428"/>
      <c r="AB454" s="428"/>
      <c r="AG454" s="428"/>
      <c r="AJ454" s="428"/>
      <c r="AV454" s="1344"/>
      <c r="AY454" s="1345"/>
    </row>
    <row r="455" spans="8:51" s="1347" customFormat="1" ht="15" x14ac:dyDescent="0.25">
      <c r="H455" s="1346"/>
      <c r="I455" s="1346"/>
      <c r="K455" s="1348"/>
      <c r="L455" s="1348"/>
      <c r="M455" s="1346"/>
      <c r="N455" s="1346"/>
      <c r="R455" s="1346"/>
      <c r="S455" s="1348"/>
      <c r="U455" s="1349"/>
      <c r="V455" s="1349"/>
      <c r="W455" s="1352"/>
      <c r="X455" s="429"/>
      <c r="Y455" s="429"/>
      <c r="Z455" s="428"/>
      <c r="AA455" s="428"/>
      <c r="AB455" s="428"/>
      <c r="AG455" s="428"/>
      <c r="AJ455" s="428"/>
      <c r="AV455" s="1344"/>
      <c r="AY455" s="1345"/>
    </row>
    <row r="456" spans="8:51" s="1347" customFormat="1" ht="15" x14ac:dyDescent="0.25">
      <c r="H456" s="1346"/>
      <c r="I456" s="1346"/>
      <c r="K456" s="1348"/>
      <c r="L456" s="1348"/>
      <c r="M456" s="1346"/>
      <c r="N456" s="1346"/>
      <c r="R456" s="1346"/>
      <c r="S456" s="1348"/>
      <c r="U456" s="1349"/>
      <c r="V456" s="1349"/>
      <c r="W456" s="1352"/>
      <c r="X456" s="429"/>
      <c r="Y456" s="429"/>
      <c r="Z456" s="428"/>
      <c r="AA456" s="428"/>
      <c r="AB456" s="428"/>
      <c r="AG456" s="428"/>
      <c r="AJ456" s="428"/>
      <c r="AV456" s="1344"/>
      <c r="AY456" s="1345"/>
    </row>
    <row r="457" spans="8:51" s="1347" customFormat="1" ht="15" x14ac:dyDescent="0.25">
      <c r="H457" s="1346"/>
      <c r="I457" s="1346"/>
      <c r="K457" s="1348"/>
      <c r="L457" s="1348"/>
      <c r="M457" s="1346"/>
      <c r="N457" s="1346"/>
      <c r="R457" s="1346"/>
      <c r="S457" s="1348"/>
      <c r="U457" s="1349"/>
      <c r="V457" s="1349"/>
      <c r="W457" s="1352"/>
      <c r="X457" s="429"/>
      <c r="Y457" s="429"/>
      <c r="Z457" s="428"/>
      <c r="AA457" s="428"/>
      <c r="AB457" s="428"/>
      <c r="AG457" s="428"/>
      <c r="AJ457" s="428"/>
      <c r="AV457" s="1344"/>
      <c r="AY457" s="1345"/>
    </row>
    <row r="458" spans="8:51" s="1347" customFormat="1" ht="15" x14ac:dyDescent="0.25">
      <c r="H458" s="1346"/>
      <c r="I458" s="1346"/>
      <c r="K458" s="1348"/>
      <c r="L458" s="1348"/>
      <c r="M458" s="1346"/>
      <c r="N458" s="1346"/>
      <c r="R458" s="1346"/>
      <c r="S458" s="1348"/>
      <c r="U458" s="1349"/>
      <c r="V458" s="1349"/>
      <c r="W458" s="1352"/>
      <c r="X458" s="429"/>
      <c r="Y458" s="429">
        <v>4308802</v>
      </c>
      <c r="Z458" s="428"/>
      <c r="AA458" s="428"/>
      <c r="AB458" s="428"/>
      <c r="AG458" s="428"/>
      <c r="AJ458" s="428"/>
      <c r="AV458" s="1344"/>
      <c r="AY458" s="1345"/>
    </row>
    <row r="459" spans="8:51" s="1347" customFormat="1" ht="15" x14ac:dyDescent="0.25">
      <c r="H459" s="1346"/>
      <c r="I459" s="1346"/>
      <c r="K459" s="1348"/>
      <c r="L459" s="1348"/>
      <c r="M459" s="1346"/>
      <c r="N459" s="1346"/>
      <c r="R459" s="1346"/>
      <c r="S459" s="1348"/>
      <c r="U459" s="1349"/>
      <c r="V459" s="1349"/>
      <c r="W459" s="1352"/>
      <c r="X459" s="429"/>
      <c r="Y459" s="429">
        <v>31244551</v>
      </c>
      <c r="Z459" s="428"/>
      <c r="AA459" s="428"/>
      <c r="AB459" s="428"/>
      <c r="AG459" s="428"/>
      <c r="AJ459" s="428"/>
      <c r="AV459" s="1344"/>
      <c r="AY459" s="1345"/>
    </row>
    <row r="460" spans="8:51" s="1347" customFormat="1" ht="15" x14ac:dyDescent="0.25">
      <c r="H460" s="1346"/>
      <c r="I460" s="1346"/>
      <c r="K460" s="1348"/>
      <c r="L460" s="1348"/>
      <c r="M460" s="1346"/>
      <c r="N460" s="1346"/>
      <c r="R460" s="1346"/>
      <c r="S460" s="1348"/>
      <c r="U460" s="1349"/>
      <c r="V460" s="1349"/>
      <c r="W460" s="1352"/>
      <c r="X460" s="429"/>
      <c r="Y460" s="429">
        <v>20652505</v>
      </c>
      <c r="Z460" s="428"/>
      <c r="AA460" s="428"/>
      <c r="AB460" s="428"/>
      <c r="AG460" s="428"/>
      <c r="AJ460" s="428"/>
      <c r="AV460" s="1344"/>
      <c r="AY460" s="1345"/>
    </row>
    <row r="461" spans="8:51" s="1347" customFormat="1" ht="15" x14ac:dyDescent="0.25">
      <c r="H461" s="1346"/>
      <c r="I461" s="1346"/>
      <c r="K461" s="1348"/>
      <c r="L461" s="1348"/>
      <c r="M461" s="1346"/>
      <c r="N461" s="1346"/>
      <c r="R461" s="1346"/>
      <c r="S461" s="1348"/>
      <c r="U461" s="1349"/>
      <c r="V461" s="1349"/>
      <c r="W461" s="1352"/>
      <c r="X461" s="429"/>
      <c r="Y461" s="429">
        <v>23006427</v>
      </c>
      <c r="Z461" s="428"/>
      <c r="AA461" s="428"/>
      <c r="AB461" s="428"/>
      <c r="AG461" s="428"/>
      <c r="AJ461" s="428"/>
      <c r="AV461" s="1344"/>
      <c r="AY461" s="1345"/>
    </row>
    <row r="462" spans="8:51" s="1347" customFormat="1" ht="15" x14ac:dyDescent="0.25">
      <c r="H462" s="1346"/>
      <c r="I462" s="1346"/>
      <c r="K462" s="1348"/>
      <c r="L462" s="1348"/>
      <c r="M462" s="1346"/>
      <c r="N462" s="1346"/>
      <c r="R462" s="1346"/>
      <c r="S462" s="1348"/>
      <c r="U462" s="1349"/>
      <c r="V462" s="1349"/>
      <c r="W462" s="1352"/>
      <c r="X462" s="429"/>
      <c r="Y462" s="429">
        <v>20366883</v>
      </c>
      <c r="Z462" s="428"/>
      <c r="AA462" s="428"/>
      <c r="AB462" s="428"/>
      <c r="AG462" s="428"/>
      <c r="AJ462" s="428"/>
      <c r="AV462" s="1344"/>
      <c r="AY462" s="1345"/>
    </row>
    <row r="463" spans="8:51" s="1347" customFormat="1" ht="15" x14ac:dyDescent="0.25">
      <c r="H463" s="1346"/>
      <c r="I463" s="1346"/>
      <c r="K463" s="1348"/>
      <c r="L463" s="1348"/>
      <c r="M463" s="1346"/>
      <c r="N463" s="1346"/>
      <c r="R463" s="1346"/>
      <c r="S463" s="1348"/>
      <c r="U463" s="1349"/>
      <c r="V463" s="1349"/>
      <c r="W463" s="1352"/>
      <c r="X463" s="429"/>
      <c r="Y463" s="429">
        <v>21779999</v>
      </c>
      <c r="Z463" s="428"/>
      <c r="AA463" s="428"/>
      <c r="AB463" s="428"/>
      <c r="AG463" s="428"/>
      <c r="AJ463" s="428"/>
      <c r="AV463" s="1344"/>
      <c r="AY463" s="1345"/>
    </row>
    <row r="464" spans="8:51" s="1347" customFormat="1" ht="15" x14ac:dyDescent="0.25">
      <c r="H464" s="1346"/>
      <c r="I464" s="1346"/>
      <c r="K464" s="1348"/>
      <c r="L464" s="1348"/>
      <c r="M464" s="1346"/>
      <c r="N464" s="1346"/>
      <c r="R464" s="1346"/>
      <c r="S464" s="1348"/>
      <c r="U464" s="1349"/>
      <c r="V464" s="1349"/>
      <c r="W464" s="1352"/>
      <c r="X464" s="429"/>
      <c r="Y464" s="429">
        <v>21673473</v>
      </c>
      <c r="Z464" s="428"/>
      <c r="AA464" s="428"/>
      <c r="AB464" s="428"/>
      <c r="AG464" s="428"/>
      <c r="AJ464" s="428"/>
      <c r="AV464" s="1344"/>
      <c r="AY464" s="1345"/>
    </row>
    <row r="465" spans="8:51" s="1347" customFormat="1" ht="15" x14ac:dyDescent="0.25">
      <c r="H465" s="1346"/>
      <c r="I465" s="1346"/>
      <c r="K465" s="1348"/>
      <c r="L465" s="1348"/>
      <c r="M465" s="1346"/>
      <c r="N465" s="1346"/>
      <c r="R465" s="1346"/>
      <c r="S465" s="1348"/>
      <c r="U465" s="1349"/>
      <c r="V465" s="1349"/>
      <c r="W465" s="1352"/>
      <c r="X465" s="429"/>
      <c r="Y465" s="429">
        <f>SUM(Y458:Y464)</f>
        <v>143032640</v>
      </c>
      <c r="Z465" s="428"/>
      <c r="AA465" s="428"/>
      <c r="AB465" s="428"/>
      <c r="AG465" s="428"/>
      <c r="AJ465" s="428"/>
      <c r="AV465" s="1344"/>
      <c r="AY465" s="1345"/>
    </row>
    <row r="466" spans="8:51" s="1347" customFormat="1" ht="15" x14ac:dyDescent="0.25">
      <c r="H466" s="1346"/>
      <c r="I466" s="1346"/>
      <c r="K466" s="1348"/>
      <c r="L466" s="1348"/>
      <c r="M466" s="1346"/>
      <c r="N466" s="1346"/>
      <c r="R466" s="1346"/>
      <c r="S466" s="1348"/>
      <c r="U466" s="1349"/>
      <c r="V466" s="1349"/>
      <c r="W466" s="1352"/>
      <c r="X466" s="429"/>
      <c r="Y466" s="429"/>
      <c r="Z466" s="428"/>
      <c r="AA466" s="428"/>
      <c r="AB466" s="428"/>
      <c r="AG466" s="428"/>
      <c r="AJ466" s="428"/>
      <c r="AV466" s="1344"/>
      <c r="AY466" s="1345"/>
    </row>
    <row r="467" spans="8:51" s="1347" customFormat="1" ht="15" x14ac:dyDescent="0.25">
      <c r="H467" s="1346"/>
      <c r="I467" s="1346"/>
      <c r="K467" s="1348"/>
      <c r="L467" s="1348"/>
      <c r="M467" s="1346"/>
      <c r="N467" s="1346"/>
      <c r="R467" s="1346"/>
      <c r="S467" s="1348"/>
      <c r="U467" s="1349"/>
      <c r="V467" s="1349"/>
      <c r="W467" s="1352"/>
      <c r="X467" s="429"/>
      <c r="Y467" s="429"/>
      <c r="Z467" s="428"/>
      <c r="AA467" s="428"/>
      <c r="AB467" s="428"/>
      <c r="AG467" s="428"/>
      <c r="AJ467" s="428"/>
      <c r="AV467" s="1344"/>
      <c r="AY467" s="1345"/>
    </row>
    <row r="468" spans="8:51" s="1347" customFormat="1" ht="15" x14ac:dyDescent="0.25">
      <c r="H468" s="1346"/>
      <c r="I468" s="1346"/>
      <c r="K468" s="1348"/>
      <c r="L468" s="1348"/>
      <c r="M468" s="1346"/>
      <c r="N468" s="1346"/>
      <c r="R468" s="1346"/>
      <c r="S468" s="1348"/>
      <c r="U468" s="1349"/>
      <c r="V468" s="1349"/>
      <c r="W468" s="1352"/>
      <c r="X468" s="429"/>
      <c r="Y468" s="429"/>
      <c r="Z468" s="428"/>
      <c r="AA468" s="428"/>
      <c r="AB468" s="428"/>
      <c r="AG468" s="428"/>
      <c r="AJ468" s="428"/>
      <c r="AV468" s="1344"/>
      <c r="AY468" s="1345"/>
    </row>
    <row r="469" spans="8:51" s="1347" customFormat="1" ht="15" x14ac:dyDescent="0.25">
      <c r="H469" s="1346"/>
      <c r="I469" s="1346"/>
      <c r="K469" s="1348"/>
      <c r="L469" s="1348"/>
      <c r="M469" s="1346"/>
      <c r="N469" s="1346"/>
      <c r="R469" s="1346"/>
      <c r="S469" s="1348"/>
      <c r="U469" s="1349"/>
      <c r="V469" s="1349"/>
      <c r="W469" s="1352"/>
      <c r="X469" s="429"/>
      <c r="Y469" s="429"/>
      <c r="Z469" s="428"/>
      <c r="AA469" s="428"/>
      <c r="AB469" s="428"/>
      <c r="AG469" s="428"/>
      <c r="AJ469" s="428"/>
      <c r="AV469" s="1344"/>
      <c r="AY469" s="1345"/>
    </row>
    <row r="470" spans="8:51" s="1347" customFormat="1" ht="15" x14ac:dyDescent="0.25">
      <c r="H470" s="1346"/>
      <c r="I470" s="1346"/>
      <c r="K470" s="1348"/>
      <c r="L470" s="1348"/>
      <c r="M470" s="1346"/>
      <c r="N470" s="1346"/>
      <c r="R470" s="1346"/>
      <c r="S470" s="1348"/>
      <c r="U470" s="1349"/>
      <c r="V470" s="1349"/>
      <c r="W470" s="1352"/>
      <c r="X470" s="429"/>
      <c r="Y470" s="429"/>
      <c r="Z470" s="428"/>
      <c r="AA470" s="428"/>
      <c r="AB470" s="428"/>
      <c r="AG470" s="428"/>
      <c r="AJ470" s="428"/>
      <c r="AV470" s="1344"/>
      <c r="AY470" s="1345"/>
    </row>
    <row r="471" spans="8:51" s="1347" customFormat="1" ht="15" x14ac:dyDescent="0.25">
      <c r="H471" s="1346"/>
      <c r="I471" s="1346"/>
      <c r="K471" s="1348"/>
      <c r="L471" s="1348"/>
      <c r="M471" s="1346"/>
      <c r="N471" s="1346"/>
      <c r="R471" s="1346"/>
      <c r="S471" s="1348"/>
      <c r="U471" s="1349"/>
      <c r="V471" s="1349"/>
      <c r="W471" s="1352"/>
      <c r="X471" s="429"/>
      <c r="Y471" s="429"/>
      <c r="Z471" s="428"/>
      <c r="AA471" s="428"/>
      <c r="AB471" s="428"/>
      <c r="AG471" s="428"/>
      <c r="AJ471" s="428"/>
      <c r="AV471" s="1344"/>
      <c r="AY471" s="1345"/>
    </row>
    <row r="472" spans="8:51" s="1347" customFormat="1" ht="15" x14ac:dyDescent="0.25">
      <c r="H472" s="1346"/>
      <c r="I472" s="1346"/>
      <c r="K472" s="1348"/>
      <c r="L472" s="1348"/>
      <c r="M472" s="1346"/>
      <c r="N472" s="1346"/>
      <c r="R472" s="1346"/>
      <c r="S472" s="1348"/>
      <c r="U472" s="1349"/>
      <c r="V472" s="1349"/>
      <c r="W472" s="1352"/>
      <c r="X472" s="429"/>
      <c r="Y472" s="429"/>
      <c r="Z472" s="428"/>
      <c r="AA472" s="428"/>
      <c r="AB472" s="428"/>
      <c r="AG472" s="428"/>
      <c r="AJ472" s="428"/>
      <c r="AV472" s="1344"/>
      <c r="AY472" s="1345"/>
    </row>
    <row r="473" spans="8:51" s="1347" customFormat="1" ht="15" x14ac:dyDescent="0.25">
      <c r="H473" s="1346"/>
      <c r="I473" s="1346"/>
      <c r="K473" s="1348"/>
      <c r="L473" s="1348"/>
      <c r="M473" s="1346"/>
      <c r="N473" s="1346"/>
      <c r="R473" s="1346"/>
      <c r="S473" s="1348"/>
      <c r="U473" s="1349"/>
      <c r="V473" s="1349"/>
      <c r="W473" s="1352"/>
      <c r="X473" s="429"/>
      <c r="Y473" s="429"/>
      <c r="Z473" s="428"/>
      <c r="AA473" s="428"/>
      <c r="AB473" s="428"/>
      <c r="AG473" s="428"/>
      <c r="AJ473" s="428"/>
      <c r="AV473" s="1344"/>
      <c r="AY473" s="1345"/>
    </row>
    <row r="474" spans="8:51" s="1347" customFormat="1" ht="15" x14ac:dyDescent="0.25">
      <c r="H474" s="1346"/>
      <c r="I474" s="1346"/>
      <c r="K474" s="1348"/>
      <c r="L474" s="1348"/>
      <c r="M474" s="1346"/>
      <c r="N474" s="1346"/>
      <c r="R474" s="1346"/>
      <c r="S474" s="1348"/>
      <c r="U474" s="1349"/>
      <c r="V474" s="1349"/>
      <c r="W474" s="1352"/>
      <c r="X474" s="429"/>
      <c r="Y474" s="429"/>
      <c r="Z474" s="428"/>
      <c r="AA474" s="428"/>
      <c r="AB474" s="428"/>
      <c r="AG474" s="428"/>
      <c r="AJ474" s="428"/>
      <c r="AV474" s="1344"/>
      <c r="AY474" s="1345"/>
    </row>
    <row r="475" spans="8:51" s="1347" customFormat="1" ht="15" x14ac:dyDescent="0.25">
      <c r="H475" s="1346"/>
      <c r="I475" s="1346"/>
      <c r="K475" s="1348"/>
      <c r="L475" s="1348"/>
      <c r="M475" s="1346"/>
      <c r="N475" s="1346"/>
      <c r="R475" s="1346"/>
      <c r="S475" s="1348"/>
      <c r="U475" s="1349"/>
      <c r="V475" s="1349"/>
      <c r="W475" s="1352"/>
      <c r="X475" s="429"/>
      <c r="Y475" s="429"/>
      <c r="Z475" s="428"/>
      <c r="AA475" s="428"/>
      <c r="AB475" s="428"/>
      <c r="AG475" s="428"/>
      <c r="AJ475" s="428"/>
      <c r="AV475" s="1344"/>
      <c r="AY475" s="1345"/>
    </row>
    <row r="476" spans="8:51" s="1347" customFormat="1" ht="15" x14ac:dyDescent="0.25">
      <c r="H476" s="1346"/>
      <c r="I476" s="1346"/>
      <c r="K476" s="1348"/>
      <c r="L476" s="1348"/>
      <c r="M476" s="1346"/>
      <c r="N476" s="1346"/>
      <c r="R476" s="1346"/>
      <c r="S476" s="1348"/>
      <c r="U476" s="1349"/>
      <c r="V476" s="1349"/>
      <c r="W476" s="1352"/>
      <c r="X476" s="429"/>
      <c r="Y476" s="429"/>
      <c r="Z476" s="428"/>
      <c r="AA476" s="428"/>
      <c r="AB476" s="428"/>
      <c r="AG476" s="428"/>
      <c r="AJ476" s="428"/>
      <c r="AV476" s="1344"/>
      <c r="AY476" s="1345"/>
    </row>
    <row r="477" spans="8:51" s="1347" customFormat="1" ht="15" x14ac:dyDescent="0.25">
      <c r="H477" s="1346"/>
      <c r="I477" s="1346"/>
      <c r="K477" s="1348"/>
      <c r="L477" s="1348"/>
      <c r="M477" s="1346"/>
      <c r="N477" s="1346"/>
      <c r="R477" s="1346"/>
      <c r="S477" s="1348"/>
      <c r="U477" s="1349"/>
      <c r="V477" s="1349"/>
      <c r="W477" s="1352"/>
      <c r="X477" s="429"/>
      <c r="Y477" s="429"/>
      <c r="Z477" s="428"/>
      <c r="AA477" s="428"/>
      <c r="AB477" s="428"/>
      <c r="AG477" s="428"/>
      <c r="AJ477" s="428"/>
      <c r="AV477" s="1344"/>
      <c r="AY477" s="1345"/>
    </row>
    <row r="478" spans="8:51" s="1347" customFormat="1" ht="15" x14ac:dyDescent="0.25">
      <c r="H478" s="1346"/>
      <c r="I478" s="1346"/>
      <c r="K478" s="1348"/>
      <c r="L478" s="1348"/>
      <c r="M478" s="1346"/>
      <c r="N478" s="1346"/>
      <c r="R478" s="1346"/>
      <c r="S478" s="1348"/>
      <c r="U478" s="1349"/>
      <c r="V478" s="1349"/>
      <c r="W478" s="1354"/>
      <c r="X478" s="1349"/>
      <c r="Y478" s="429"/>
      <c r="AG478" s="428"/>
      <c r="AJ478" s="428"/>
      <c r="AV478" s="1344"/>
      <c r="AY478" s="1345"/>
    </row>
    <row r="479" spans="8:51" s="1347" customFormat="1" ht="15" x14ac:dyDescent="0.25">
      <c r="H479" s="1346"/>
      <c r="I479" s="1346"/>
      <c r="K479" s="1348"/>
      <c r="L479" s="1348"/>
      <c r="M479" s="1346"/>
      <c r="N479" s="1346"/>
      <c r="R479" s="1346"/>
      <c r="S479" s="1348"/>
      <c r="U479" s="1349"/>
      <c r="V479" s="1349"/>
      <c r="W479" s="1354"/>
      <c r="X479" s="1349"/>
      <c r="Y479" s="429"/>
      <c r="AG479" s="428"/>
      <c r="AJ479" s="428"/>
      <c r="AV479" s="1344"/>
      <c r="AY479" s="1345"/>
    </row>
    <row r="480" spans="8:51" s="1347" customFormat="1" ht="15" x14ac:dyDescent="0.25">
      <c r="H480" s="1346"/>
      <c r="I480" s="1346"/>
      <c r="K480" s="1348"/>
      <c r="L480" s="1348"/>
      <c r="M480" s="1346"/>
      <c r="N480" s="1346"/>
      <c r="R480" s="1346"/>
      <c r="S480" s="1348"/>
      <c r="U480" s="1349"/>
      <c r="V480" s="1349"/>
      <c r="W480" s="1354"/>
      <c r="X480" s="1349"/>
      <c r="Y480" s="429"/>
      <c r="AG480" s="428"/>
      <c r="AJ480" s="428"/>
      <c r="AV480" s="1344"/>
      <c r="AY480" s="1345"/>
    </row>
    <row r="481" spans="8:51" s="1347" customFormat="1" ht="15" x14ac:dyDescent="0.25">
      <c r="H481" s="1346"/>
      <c r="I481" s="1346"/>
      <c r="K481" s="1348"/>
      <c r="L481" s="1348"/>
      <c r="M481" s="1346"/>
      <c r="N481" s="1346"/>
      <c r="R481" s="1346"/>
      <c r="S481" s="1348"/>
      <c r="U481" s="1349"/>
      <c r="V481" s="1349"/>
      <c r="W481" s="1354"/>
      <c r="X481" s="1349"/>
      <c r="Y481" s="429"/>
      <c r="AG481" s="428"/>
      <c r="AJ481" s="428"/>
      <c r="AV481" s="1344"/>
      <c r="AY481" s="1345"/>
    </row>
    <row r="482" spans="8:51" s="1347" customFormat="1" ht="15" x14ac:dyDescent="0.25">
      <c r="H482" s="1346"/>
      <c r="I482" s="1346"/>
      <c r="K482" s="1348"/>
      <c r="L482" s="1348"/>
      <c r="M482" s="1346"/>
      <c r="N482" s="1346"/>
      <c r="R482" s="1346"/>
      <c r="S482" s="1348"/>
      <c r="U482" s="1349"/>
      <c r="V482" s="1349"/>
      <c r="W482" s="1354"/>
      <c r="X482" s="1349"/>
      <c r="Y482" s="429"/>
      <c r="AG482" s="428"/>
      <c r="AJ482" s="428"/>
      <c r="AV482" s="1344"/>
      <c r="AY482" s="1345"/>
    </row>
    <row r="483" spans="8:51" s="1347" customFormat="1" ht="15" x14ac:dyDescent="0.25">
      <c r="H483" s="1346"/>
      <c r="I483" s="1346"/>
      <c r="K483" s="1348"/>
      <c r="L483" s="1348"/>
      <c r="M483" s="1346"/>
      <c r="N483" s="1346"/>
      <c r="R483" s="1346"/>
      <c r="S483" s="1348"/>
      <c r="U483" s="1349"/>
      <c r="V483" s="1349"/>
      <c r="W483" s="1354"/>
      <c r="X483" s="1349"/>
      <c r="Y483" s="429"/>
      <c r="AG483" s="428"/>
      <c r="AJ483" s="428"/>
      <c r="AV483" s="1344"/>
      <c r="AY483" s="1345"/>
    </row>
    <row r="484" spans="8:51" s="1347" customFormat="1" ht="15" x14ac:dyDescent="0.25">
      <c r="H484" s="1346"/>
      <c r="I484" s="1346"/>
      <c r="K484" s="1348"/>
      <c r="L484" s="1348"/>
      <c r="M484" s="1346"/>
      <c r="N484" s="1346"/>
      <c r="R484" s="1346"/>
      <c r="S484" s="1348"/>
      <c r="U484" s="1349"/>
      <c r="V484" s="1349"/>
      <c r="W484" s="1354"/>
      <c r="X484" s="1349"/>
      <c r="Y484" s="429"/>
      <c r="AG484" s="428"/>
      <c r="AJ484" s="428"/>
      <c r="AV484" s="1344"/>
      <c r="AY484" s="1345"/>
    </row>
    <row r="485" spans="8:51" s="1347" customFormat="1" ht="15" x14ac:dyDescent="0.25">
      <c r="H485" s="1346"/>
      <c r="I485" s="1346"/>
      <c r="K485" s="1348"/>
      <c r="L485" s="1348"/>
      <c r="M485" s="1346"/>
      <c r="N485" s="1346"/>
      <c r="R485" s="1346"/>
      <c r="S485" s="1348"/>
      <c r="U485" s="1349"/>
      <c r="V485" s="1349"/>
      <c r="W485" s="1354"/>
      <c r="X485" s="1349"/>
      <c r="Y485" s="429"/>
      <c r="AG485" s="428"/>
      <c r="AJ485" s="428"/>
      <c r="AV485" s="1344"/>
      <c r="AY485" s="1345"/>
    </row>
    <row r="486" spans="8:51" s="1347" customFormat="1" ht="15" x14ac:dyDescent="0.25">
      <c r="H486" s="1346"/>
      <c r="I486" s="1346"/>
      <c r="K486" s="1348"/>
      <c r="L486" s="1348"/>
      <c r="M486" s="1346"/>
      <c r="N486" s="1346"/>
      <c r="R486" s="1346"/>
      <c r="S486" s="1348"/>
      <c r="U486" s="1349"/>
      <c r="V486" s="1349"/>
      <c r="W486" s="1354"/>
      <c r="X486" s="1349"/>
      <c r="Y486" s="429"/>
      <c r="AG486" s="428"/>
      <c r="AJ486" s="428"/>
      <c r="AV486" s="1344"/>
      <c r="AY486" s="1345"/>
    </row>
    <row r="487" spans="8:51" s="1347" customFormat="1" ht="15" x14ac:dyDescent="0.25">
      <c r="H487" s="1346"/>
      <c r="I487" s="1346"/>
      <c r="K487" s="1348"/>
      <c r="L487" s="1348"/>
      <c r="M487" s="1346"/>
      <c r="N487" s="1346"/>
      <c r="R487" s="1346"/>
      <c r="S487" s="1348"/>
      <c r="U487" s="1349"/>
      <c r="V487" s="1349"/>
      <c r="W487" s="1354"/>
      <c r="X487" s="1349"/>
      <c r="Y487" s="429"/>
      <c r="AG487" s="428"/>
      <c r="AJ487" s="428"/>
      <c r="AV487" s="1344"/>
      <c r="AY487" s="1345"/>
    </row>
  </sheetData>
  <mergeCells count="4">
    <mergeCell ref="A1:Q1"/>
    <mergeCell ref="R1:AZ1"/>
    <mergeCell ref="A2:Q2"/>
    <mergeCell ref="R2:AZ2"/>
  </mergeCells>
  <pageMargins left="0.70866141732283472" right="0.70866141732283472" top="0.74803149606299213" bottom="0.74803149606299213" header="0.31496062992125984" footer="0.31496062992125984"/>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G59"/>
  <sheetViews>
    <sheetView workbookViewId="0">
      <selection activeCell="A36" sqref="A36"/>
    </sheetView>
  </sheetViews>
  <sheetFormatPr baseColWidth="10" defaultRowHeight="11.25" x14ac:dyDescent="0.2"/>
  <cols>
    <col min="1" max="1" width="9.140625" style="460" customWidth="1"/>
    <col min="2" max="2" width="11.42578125" style="460"/>
    <col min="3" max="3" width="9.5703125" style="460" customWidth="1"/>
    <col min="4" max="5" width="11.42578125" style="460"/>
    <col min="6" max="8" width="0" style="460" hidden="1" customWidth="1"/>
    <col min="9" max="9" width="13" style="460" hidden="1" customWidth="1"/>
    <col min="10" max="10" width="11.42578125" style="460"/>
    <col min="11" max="14" width="0" style="460" hidden="1" customWidth="1"/>
    <col min="15" max="15" width="13" style="460" hidden="1" customWidth="1"/>
    <col min="16" max="16" width="0" style="460" hidden="1" customWidth="1"/>
    <col min="17" max="17" width="11.42578125" style="460"/>
    <col min="18" max="18" width="5.28515625" style="460" customWidth="1"/>
    <col min="19" max="19" width="13.5703125" style="460" customWidth="1"/>
    <col min="20" max="23" width="0" style="460" hidden="1" customWidth="1"/>
    <col min="24" max="25" width="11.42578125" style="460"/>
    <col min="26" max="51" width="0" style="460" hidden="1" customWidth="1"/>
    <col min="52" max="56" width="11.42578125" style="460"/>
    <col min="57" max="57" width="27.85546875" style="460" customWidth="1"/>
    <col min="58" max="58" width="27.140625" style="460" customWidth="1"/>
    <col min="59" max="16384" width="11.42578125" style="460"/>
  </cols>
  <sheetData>
    <row r="3" spans="1:51" s="2" customFormat="1" ht="15.75" customHeight="1" x14ac:dyDescent="0.2">
      <c r="A3" s="1388" t="s">
        <v>2</v>
      </c>
      <c r="B3" s="1388" t="s">
        <v>3</v>
      </c>
      <c r="C3" s="1378" t="s">
        <v>80</v>
      </c>
      <c r="D3" s="1390" t="s">
        <v>4</v>
      </c>
      <c r="E3" s="1390"/>
      <c r="F3" s="1391" t="s">
        <v>27</v>
      </c>
      <c r="G3" s="1392"/>
      <c r="H3" s="1392"/>
      <c r="I3" s="1393"/>
      <c r="J3" s="1394" t="s">
        <v>5</v>
      </c>
      <c r="K3" s="1391" t="s">
        <v>6</v>
      </c>
      <c r="L3" s="1392"/>
      <c r="M3" s="1392"/>
      <c r="N3" s="1392"/>
      <c r="O3" s="1393"/>
      <c r="P3" s="1394" t="s">
        <v>7</v>
      </c>
      <c r="Q3" s="1394" t="s">
        <v>8</v>
      </c>
      <c r="R3" s="1394" t="s">
        <v>9</v>
      </c>
      <c r="S3" s="1378" t="s">
        <v>10</v>
      </c>
      <c r="T3" s="1395" t="s">
        <v>53</v>
      </c>
      <c r="U3" s="1395" t="s">
        <v>32</v>
      </c>
      <c r="V3" s="1395" t="s">
        <v>54</v>
      </c>
      <c r="W3" s="1397" t="s">
        <v>55</v>
      </c>
      <c r="X3" s="1378" t="s">
        <v>11</v>
      </c>
      <c r="Y3" s="1378" t="s">
        <v>12</v>
      </c>
      <c r="Z3" s="456" t="s">
        <v>13</v>
      </c>
      <c r="AA3" s="4" t="s">
        <v>28</v>
      </c>
      <c r="AB3" s="1392" t="s">
        <v>14</v>
      </c>
      <c r="AC3" s="1392"/>
      <c r="AD3" s="1392"/>
      <c r="AE3" s="1392"/>
      <c r="AF3" s="1392"/>
      <c r="AG3" s="1392"/>
      <c r="AH3" s="1392"/>
      <c r="AI3" s="1392"/>
      <c r="AJ3" s="1392"/>
      <c r="AK3" s="1392"/>
      <c r="AL3" s="1392"/>
      <c r="AM3" s="1392"/>
      <c r="AN3" s="1392"/>
      <c r="AO3" s="1392"/>
      <c r="AP3" s="1392"/>
      <c r="AQ3" s="1392"/>
      <c r="AR3" s="1392"/>
      <c r="AS3" s="1392"/>
      <c r="AT3" s="1392"/>
      <c r="AU3" s="1392"/>
      <c r="AV3" s="1393"/>
      <c r="AW3" s="1391" t="s">
        <v>15</v>
      </c>
      <c r="AX3" s="1393"/>
    </row>
    <row r="4" spans="1:51" s="2" customFormat="1" ht="22.5" x14ac:dyDescent="0.2">
      <c r="A4" s="1389"/>
      <c r="B4" s="1389"/>
      <c r="C4" s="1379"/>
      <c r="D4" s="451" t="s">
        <v>16</v>
      </c>
      <c r="E4" s="451" t="s">
        <v>17</v>
      </c>
      <c r="F4" s="451" t="s">
        <v>32</v>
      </c>
      <c r="G4" s="456" t="s">
        <v>18</v>
      </c>
      <c r="H4" s="456" t="s">
        <v>19</v>
      </c>
      <c r="I4" s="451" t="s">
        <v>20</v>
      </c>
      <c r="J4" s="1394"/>
      <c r="K4" s="451" t="s">
        <v>21</v>
      </c>
      <c r="L4" s="456" t="s">
        <v>32</v>
      </c>
      <c r="M4" s="456" t="s">
        <v>43</v>
      </c>
      <c r="N4" s="451" t="s">
        <v>19</v>
      </c>
      <c r="O4" s="451" t="s">
        <v>22</v>
      </c>
      <c r="P4" s="1394"/>
      <c r="Q4" s="1394"/>
      <c r="R4" s="1394"/>
      <c r="S4" s="1379"/>
      <c r="T4" s="1396"/>
      <c r="U4" s="1396"/>
      <c r="V4" s="1396"/>
      <c r="W4" s="1397"/>
      <c r="X4" s="1379"/>
      <c r="Y4" s="1379"/>
      <c r="Z4" s="451"/>
      <c r="AA4" s="451"/>
      <c r="AB4" s="451" t="s">
        <v>23</v>
      </c>
      <c r="AC4" s="451" t="s">
        <v>19</v>
      </c>
      <c r="AD4" s="3" t="s">
        <v>26</v>
      </c>
      <c r="AE4" s="435" t="s">
        <v>24</v>
      </c>
      <c r="AF4" s="451" t="s">
        <v>19</v>
      </c>
      <c r="AG4" s="3" t="s">
        <v>26</v>
      </c>
      <c r="AH4" s="435" t="s">
        <v>24</v>
      </c>
      <c r="AI4" s="451" t="s">
        <v>19</v>
      </c>
      <c r="AJ4" s="3" t="s">
        <v>26</v>
      </c>
      <c r="AK4" s="451" t="s">
        <v>24</v>
      </c>
      <c r="AL4" s="451" t="s">
        <v>19</v>
      </c>
      <c r="AM4" s="3" t="s">
        <v>26</v>
      </c>
      <c r="AN4" s="451" t="s">
        <v>24</v>
      </c>
      <c r="AO4" s="451" t="s">
        <v>19</v>
      </c>
      <c r="AP4" s="3" t="s">
        <v>26</v>
      </c>
      <c r="AQ4" s="451" t="s">
        <v>24</v>
      </c>
      <c r="AR4" s="451" t="s">
        <v>19</v>
      </c>
      <c r="AS4" s="3" t="s">
        <v>26</v>
      </c>
      <c r="AT4" s="5" t="s">
        <v>25</v>
      </c>
      <c r="AU4" s="451" t="s">
        <v>19</v>
      </c>
      <c r="AV4" s="3" t="s">
        <v>26</v>
      </c>
      <c r="AW4" s="53" t="s">
        <v>29</v>
      </c>
      <c r="AX4" s="451"/>
      <c r="AY4" s="2" t="s">
        <v>31</v>
      </c>
    </row>
    <row r="5" spans="1:51" s="2" customFormat="1" ht="72" customHeight="1" x14ac:dyDescent="0.2">
      <c r="A5" s="1" t="s">
        <v>99</v>
      </c>
      <c r="B5" s="71" t="s">
        <v>57</v>
      </c>
      <c r="C5" s="1" t="s">
        <v>100</v>
      </c>
      <c r="D5" s="449" t="s">
        <v>101</v>
      </c>
      <c r="E5" s="93" t="s">
        <v>102</v>
      </c>
      <c r="F5" s="457" t="s">
        <v>103</v>
      </c>
      <c r="G5" s="457" t="s">
        <v>104</v>
      </c>
      <c r="H5" s="453">
        <v>41752</v>
      </c>
      <c r="I5" s="459">
        <v>11157508</v>
      </c>
      <c r="J5" s="453">
        <v>41822</v>
      </c>
      <c r="K5" s="454" t="s">
        <v>105</v>
      </c>
      <c r="L5" s="454" t="s">
        <v>103</v>
      </c>
      <c r="M5" s="454">
        <v>30009</v>
      </c>
      <c r="N5" s="453">
        <v>41822</v>
      </c>
      <c r="O5" s="7">
        <v>11107800</v>
      </c>
      <c r="P5" s="453"/>
      <c r="Q5" s="453">
        <v>41829</v>
      </c>
      <c r="R5" s="450">
        <v>15</v>
      </c>
      <c r="S5" s="459">
        <v>11107800</v>
      </c>
      <c r="T5" s="458"/>
      <c r="U5" s="458"/>
      <c r="V5" s="458"/>
      <c r="W5" s="458"/>
      <c r="X5" s="72">
        <v>41843</v>
      </c>
      <c r="Y5" s="8">
        <v>41863</v>
      </c>
      <c r="Z5" s="1" t="s">
        <v>106</v>
      </c>
      <c r="AA5" s="1" t="s">
        <v>30</v>
      </c>
      <c r="AB5" s="10"/>
      <c r="AC5" s="450"/>
      <c r="AD5" s="450"/>
      <c r="AE5" s="455"/>
      <c r="AF5" s="449"/>
      <c r="AG5" s="449"/>
      <c r="AH5" s="20"/>
      <c r="AI5" s="449"/>
      <c r="AJ5" s="449"/>
      <c r="AK5" s="449"/>
      <c r="AL5" s="449"/>
      <c r="AM5" s="449"/>
      <c r="AN5" s="449"/>
      <c r="AO5" s="449"/>
      <c r="AP5" s="449"/>
      <c r="AQ5" s="449"/>
      <c r="AR5" s="449"/>
      <c r="AS5" s="449"/>
      <c r="AT5" s="20">
        <v>11107800</v>
      </c>
      <c r="AU5" s="60">
        <v>41866</v>
      </c>
      <c r="AV5" s="73" t="s">
        <v>259</v>
      </c>
      <c r="AW5" s="10"/>
      <c r="AX5" s="74"/>
      <c r="AY5" s="21"/>
    </row>
    <row r="6" spans="1:51" s="2" customFormat="1" ht="72" customHeight="1" x14ac:dyDescent="0.2">
      <c r="A6" s="1" t="s">
        <v>175</v>
      </c>
      <c r="B6" s="1" t="s">
        <v>137</v>
      </c>
      <c r="C6" s="452" t="s">
        <v>142</v>
      </c>
      <c r="D6" s="452" t="s">
        <v>138</v>
      </c>
      <c r="E6" s="456" t="s">
        <v>102</v>
      </c>
      <c r="F6" s="457"/>
      <c r="G6" s="457"/>
      <c r="H6" s="453"/>
      <c r="I6" s="459"/>
      <c r="J6" s="60">
        <v>41862</v>
      </c>
      <c r="K6" s="454"/>
      <c r="L6" s="454"/>
      <c r="M6" s="454"/>
      <c r="N6" s="453"/>
      <c r="O6" s="7"/>
      <c r="P6" s="453"/>
      <c r="Q6" s="60">
        <v>41870</v>
      </c>
      <c r="R6" s="456">
        <v>3</v>
      </c>
      <c r="S6" s="207">
        <v>57384007</v>
      </c>
      <c r="T6" s="458"/>
      <c r="U6" s="458"/>
      <c r="V6" s="458"/>
      <c r="W6" s="458"/>
      <c r="X6" s="8">
        <v>41929</v>
      </c>
      <c r="Y6" s="8">
        <v>41942</v>
      </c>
      <c r="Z6" s="1"/>
      <c r="AA6" s="1"/>
      <c r="AB6" s="10"/>
      <c r="AC6" s="450"/>
      <c r="AD6" s="450"/>
      <c r="AE6" s="455"/>
      <c r="AF6" s="449"/>
      <c r="AG6" s="449"/>
      <c r="AH6" s="20"/>
      <c r="AI6" s="449"/>
      <c r="AJ6" s="449"/>
      <c r="AK6" s="449"/>
      <c r="AL6" s="449"/>
      <c r="AM6" s="449"/>
      <c r="AN6" s="449"/>
      <c r="AO6" s="449"/>
      <c r="AP6" s="449"/>
      <c r="AQ6" s="449"/>
      <c r="AR6" s="449"/>
      <c r="AS6" s="449"/>
      <c r="AT6" s="20"/>
      <c r="AU6" s="60"/>
      <c r="AV6" s="73"/>
      <c r="AW6" s="10"/>
      <c r="AX6" s="74"/>
      <c r="AY6" s="21"/>
    </row>
    <row r="7" spans="1:51" s="21" customFormat="1" ht="90" x14ac:dyDescent="0.25">
      <c r="A7" s="1" t="s">
        <v>724</v>
      </c>
      <c r="B7" s="1" t="s">
        <v>671</v>
      </c>
      <c r="C7" s="452" t="s">
        <v>672</v>
      </c>
      <c r="D7" s="1" t="s">
        <v>673</v>
      </c>
      <c r="E7" s="9" t="s">
        <v>102</v>
      </c>
      <c r="F7" s="210" t="s">
        <v>674</v>
      </c>
      <c r="G7" s="62" t="s">
        <v>675</v>
      </c>
      <c r="H7" s="60">
        <v>41954</v>
      </c>
      <c r="I7" s="10">
        <v>17000000</v>
      </c>
      <c r="J7" s="60">
        <v>41975</v>
      </c>
      <c r="K7" s="62" t="s">
        <v>843</v>
      </c>
      <c r="L7" s="210" t="s">
        <v>674</v>
      </c>
      <c r="M7" s="402" t="s">
        <v>367</v>
      </c>
      <c r="N7" s="8">
        <v>41975</v>
      </c>
      <c r="O7" s="10">
        <v>16959250</v>
      </c>
      <c r="P7" s="8">
        <v>41976</v>
      </c>
      <c r="Q7" s="60">
        <v>41976</v>
      </c>
      <c r="R7" s="456">
        <v>1</v>
      </c>
      <c r="S7" s="10">
        <v>16959250</v>
      </c>
      <c r="T7" s="70"/>
      <c r="U7" s="70"/>
      <c r="V7" s="70"/>
      <c r="W7" s="70"/>
      <c r="X7" s="60">
        <v>41984</v>
      </c>
      <c r="Y7" s="60">
        <v>41992</v>
      </c>
      <c r="Z7" s="1" t="s">
        <v>676</v>
      </c>
      <c r="AA7" s="1" t="s">
        <v>30</v>
      </c>
      <c r="AB7" s="10"/>
      <c r="AC7" s="9"/>
      <c r="AD7" s="9"/>
      <c r="AE7" s="10"/>
      <c r="AF7" s="9"/>
      <c r="AG7" s="9"/>
      <c r="AH7" s="10"/>
      <c r="AI7" s="9"/>
      <c r="AJ7" s="9"/>
      <c r="AK7" s="9"/>
      <c r="AL7" s="9"/>
      <c r="AM7" s="9"/>
      <c r="AN7" s="9"/>
      <c r="AO7" s="9"/>
      <c r="AP7" s="9"/>
      <c r="AQ7" s="9"/>
      <c r="AR7" s="9"/>
      <c r="AS7" s="9"/>
      <c r="AT7" s="10">
        <v>16959250</v>
      </c>
      <c r="AU7" s="60">
        <v>41999</v>
      </c>
      <c r="AV7" s="62" t="s">
        <v>1080</v>
      </c>
      <c r="AW7" s="10"/>
      <c r="AX7" s="9"/>
    </row>
    <row r="8" spans="1:51" s="21" customFormat="1" ht="157.5" x14ac:dyDescent="0.25">
      <c r="A8" s="1" t="s">
        <v>726</v>
      </c>
      <c r="B8" s="1" t="s">
        <v>683</v>
      </c>
      <c r="C8" s="452" t="s">
        <v>684</v>
      </c>
      <c r="D8" s="1" t="s">
        <v>673</v>
      </c>
      <c r="E8" s="9" t="s">
        <v>102</v>
      </c>
      <c r="F8" s="210" t="s">
        <v>681</v>
      </c>
      <c r="G8" s="62" t="s">
        <v>685</v>
      </c>
      <c r="H8" s="60">
        <v>41954</v>
      </c>
      <c r="I8" s="10">
        <v>17000000</v>
      </c>
      <c r="J8" s="60">
        <v>41975</v>
      </c>
      <c r="K8" s="62" t="s">
        <v>821</v>
      </c>
      <c r="L8" s="210" t="s">
        <v>681</v>
      </c>
      <c r="M8" s="402" t="s">
        <v>367</v>
      </c>
      <c r="N8" s="8">
        <v>41975</v>
      </c>
      <c r="O8" s="10">
        <v>16982460</v>
      </c>
      <c r="P8" s="8">
        <v>41976</v>
      </c>
      <c r="Q8" s="60">
        <v>41976</v>
      </c>
      <c r="R8" s="456">
        <v>15</v>
      </c>
      <c r="S8" s="10">
        <v>16982460</v>
      </c>
      <c r="T8" s="70"/>
      <c r="U8" s="70"/>
      <c r="V8" s="70"/>
      <c r="W8" s="70"/>
      <c r="X8" s="8">
        <v>41985</v>
      </c>
      <c r="Y8" s="8">
        <v>41995</v>
      </c>
      <c r="Z8" s="1" t="s">
        <v>676</v>
      </c>
      <c r="AA8" s="1" t="s">
        <v>30</v>
      </c>
      <c r="AB8" s="9"/>
      <c r="AC8" s="9"/>
      <c r="AD8" s="9"/>
      <c r="AE8" s="10"/>
      <c r="AF8" s="9"/>
      <c r="AG8" s="9"/>
      <c r="AH8" s="10"/>
      <c r="AI8" s="9"/>
      <c r="AJ8" s="9"/>
      <c r="AK8" s="9"/>
      <c r="AL8" s="9"/>
      <c r="AM8" s="9"/>
      <c r="AN8" s="9"/>
      <c r="AO8" s="9"/>
      <c r="AP8" s="9"/>
      <c r="AQ8" s="9"/>
      <c r="AR8" s="9"/>
      <c r="AS8" s="9"/>
      <c r="AT8" s="10">
        <v>16982460</v>
      </c>
      <c r="AU8" s="60">
        <v>41997</v>
      </c>
      <c r="AV8" s="62" t="s">
        <v>1082</v>
      </c>
      <c r="AW8" s="10"/>
      <c r="AX8" s="9"/>
    </row>
    <row r="9" spans="1:51" s="21" customFormat="1" ht="101.25" x14ac:dyDescent="0.25">
      <c r="A9" s="1" t="s">
        <v>727</v>
      </c>
      <c r="B9" s="1" t="s">
        <v>695</v>
      </c>
      <c r="C9" s="452" t="s">
        <v>696</v>
      </c>
      <c r="D9" s="1" t="s">
        <v>673</v>
      </c>
      <c r="E9" s="9" t="s">
        <v>102</v>
      </c>
      <c r="F9" s="210" t="s">
        <v>697</v>
      </c>
      <c r="G9" s="62" t="s">
        <v>698</v>
      </c>
      <c r="H9" s="60">
        <v>41954</v>
      </c>
      <c r="I9" s="10">
        <v>17000000</v>
      </c>
      <c r="J9" s="60">
        <v>41975</v>
      </c>
      <c r="K9" s="62" t="s">
        <v>822</v>
      </c>
      <c r="L9" s="210" t="s">
        <v>697</v>
      </c>
      <c r="M9" s="402" t="s">
        <v>367</v>
      </c>
      <c r="N9" s="8">
        <v>41975</v>
      </c>
      <c r="O9" s="10">
        <v>16996413</v>
      </c>
      <c r="P9" s="8">
        <v>41976</v>
      </c>
      <c r="Q9" s="60">
        <v>41976</v>
      </c>
      <c r="R9" s="456">
        <v>15</v>
      </c>
      <c r="S9" s="10">
        <v>16996413</v>
      </c>
      <c r="T9" s="70"/>
      <c r="U9" s="70"/>
      <c r="V9" s="70"/>
      <c r="W9" s="70"/>
      <c r="X9" s="8">
        <v>41984</v>
      </c>
      <c r="Y9" s="8">
        <v>41995</v>
      </c>
      <c r="Z9" s="1" t="s">
        <v>676</v>
      </c>
      <c r="AA9" s="1" t="s">
        <v>30</v>
      </c>
      <c r="AB9" s="9"/>
      <c r="AC9" s="9"/>
      <c r="AD9" s="9"/>
      <c r="AE9" s="10"/>
      <c r="AF9" s="9"/>
      <c r="AG9" s="9"/>
      <c r="AH9" s="10"/>
      <c r="AI9" s="9"/>
      <c r="AJ9" s="9"/>
      <c r="AK9" s="9"/>
      <c r="AL9" s="9"/>
      <c r="AM9" s="9"/>
      <c r="AN9" s="9"/>
      <c r="AO9" s="9"/>
      <c r="AP9" s="9"/>
      <c r="AQ9" s="9"/>
      <c r="AR9" s="9"/>
      <c r="AS9" s="9"/>
      <c r="AT9" s="10">
        <v>16996413</v>
      </c>
      <c r="AU9" s="60">
        <v>41997</v>
      </c>
      <c r="AV9" s="62" t="s">
        <v>1083</v>
      </c>
      <c r="AW9" s="10"/>
      <c r="AX9" s="9"/>
    </row>
    <row r="10" spans="1:51" s="21" customFormat="1" ht="82.5" customHeight="1" x14ac:dyDescent="0.25">
      <c r="A10" s="1" t="s">
        <v>1084</v>
      </c>
      <c r="B10" s="1" t="s">
        <v>704</v>
      </c>
      <c r="C10" s="452" t="s">
        <v>705</v>
      </c>
      <c r="D10" s="1" t="s">
        <v>673</v>
      </c>
      <c r="E10" s="9" t="s">
        <v>102</v>
      </c>
      <c r="F10" s="210" t="s">
        <v>681</v>
      </c>
      <c r="G10" s="62" t="s">
        <v>706</v>
      </c>
      <c r="H10" s="60">
        <v>41954</v>
      </c>
      <c r="I10" s="10">
        <v>17200000</v>
      </c>
      <c r="J10" s="60">
        <v>41975</v>
      </c>
      <c r="K10" s="62" t="s">
        <v>841</v>
      </c>
      <c r="L10" s="210" t="s">
        <v>681</v>
      </c>
      <c r="M10" s="402" t="s">
        <v>367</v>
      </c>
      <c r="N10" s="8">
        <v>41975</v>
      </c>
      <c r="O10" s="10">
        <v>17198510</v>
      </c>
      <c r="P10" s="8">
        <v>41976</v>
      </c>
      <c r="Q10" s="60">
        <v>41976</v>
      </c>
      <c r="R10" s="456">
        <v>15</v>
      </c>
      <c r="S10" s="10">
        <v>17198510</v>
      </c>
      <c r="T10" s="70"/>
      <c r="U10" s="70"/>
      <c r="V10" s="70"/>
      <c r="W10" s="70"/>
      <c r="X10" s="60">
        <v>41985</v>
      </c>
      <c r="Y10" s="60">
        <v>41995</v>
      </c>
      <c r="Z10" s="1" t="s">
        <v>676</v>
      </c>
      <c r="AA10" s="1" t="s">
        <v>30</v>
      </c>
      <c r="AB10" s="9"/>
      <c r="AC10" s="9"/>
      <c r="AD10" s="9"/>
      <c r="AE10" s="10"/>
      <c r="AF10" s="9"/>
      <c r="AG10" s="9"/>
      <c r="AH10" s="10"/>
      <c r="AI10" s="9"/>
      <c r="AJ10" s="9"/>
      <c r="AK10" s="9"/>
      <c r="AL10" s="9"/>
      <c r="AM10" s="9"/>
      <c r="AN10" s="9"/>
      <c r="AO10" s="9"/>
      <c r="AP10" s="9"/>
      <c r="AQ10" s="9"/>
      <c r="AR10" s="9"/>
      <c r="AS10" s="9"/>
      <c r="AT10" s="10">
        <v>17198510</v>
      </c>
      <c r="AU10" s="60">
        <v>41997</v>
      </c>
      <c r="AV10" s="62" t="s">
        <v>1085</v>
      </c>
      <c r="AW10" s="10"/>
      <c r="AX10" s="9"/>
    </row>
    <row r="11" spans="1:51" s="21" customFormat="1" ht="62.25" customHeight="1" x14ac:dyDescent="0.25">
      <c r="A11" s="1" t="s">
        <v>748</v>
      </c>
      <c r="B11" s="1" t="s">
        <v>750</v>
      </c>
      <c r="C11" s="452" t="s">
        <v>751</v>
      </c>
      <c r="D11" s="71" t="s">
        <v>752</v>
      </c>
      <c r="E11" s="9" t="s">
        <v>102</v>
      </c>
      <c r="F11" s="210" t="s">
        <v>709</v>
      </c>
      <c r="G11" s="62" t="s">
        <v>753</v>
      </c>
      <c r="H11" s="60">
        <v>41954</v>
      </c>
      <c r="I11" s="10">
        <v>1720000</v>
      </c>
      <c r="J11" s="60">
        <v>41976</v>
      </c>
      <c r="K11" s="62" t="s">
        <v>840</v>
      </c>
      <c r="L11" s="210" t="s">
        <v>709</v>
      </c>
      <c r="M11" s="402" t="s">
        <v>367</v>
      </c>
      <c r="N11" s="8">
        <v>41976</v>
      </c>
      <c r="O11" s="10">
        <v>17121092</v>
      </c>
      <c r="P11" s="8">
        <v>41976</v>
      </c>
      <c r="Q11" s="60">
        <v>41978</v>
      </c>
      <c r="R11" s="456">
        <v>15</v>
      </c>
      <c r="S11" s="10">
        <v>17121092</v>
      </c>
      <c r="T11" s="70"/>
      <c r="U11" s="70"/>
      <c r="V11" s="70"/>
      <c r="W11" s="70"/>
      <c r="X11" s="8">
        <v>41984</v>
      </c>
      <c r="Y11" s="8">
        <v>41995</v>
      </c>
      <c r="Z11" s="1" t="s">
        <v>676</v>
      </c>
      <c r="AA11" s="1" t="s">
        <v>30</v>
      </c>
      <c r="AB11" s="9"/>
      <c r="AC11" s="9"/>
      <c r="AD11" s="9"/>
      <c r="AE11" s="10"/>
      <c r="AF11" s="9"/>
      <c r="AG11" s="9"/>
      <c r="AH11" s="10"/>
      <c r="AI11" s="9"/>
      <c r="AJ11" s="9"/>
      <c r="AK11" s="9"/>
      <c r="AL11" s="9"/>
      <c r="AM11" s="9"/>
      <c r="AN11" s="9"/>
      <c r="AO11" s="9"/>
      <c r="AP11" s="9"/>
      <c r="AQ11" s="9"/>
      <c r="AR11" s="9"/>
      <c r="AS11" s="9"/>
      <c r="AT11" s="10">
        <v>17121092</v>
      </c>
      <c r="AU11" s="60">
        <v>41997</v>
      </c>
      <c r="AV11" s="62" t="s">
        <v>1087</v>
      </c>
      <c r="AW11" s="10"/>
      <c r="AX11" s="9"/>
    </row>
    <row r="12" spans="1:51" s="21" customFormat="1" ht="90" x14ac:dyDescent="0.25">
      <c r="A12" s="1" t="s">
        <v>794</v>
      </c>
      <c r="B12" s="1" t="s">
        <v>796</v>
      </c>
      <c r="C12" s="452" t="s">
        <v>797</v>
      </c>
      <c r="D12" s="71" t="s">
        <v>752</v>
      </c>
      <c r="E12" s="9" t="s">
        <v>102</v>
      </c>
      <c r="F12" s="210" t="s">
        <v>674</v>
      </c>
      <c r="G12" s="62" t="s">
        <v>798</v>
      </c>
      <c r="H12" s="60">
        <v>41954</v>
      </c>
      <c r="I12" s="10">
        <v>17000000</v>
      </c>
      <c r="J12" s="60">
        <v>41977</v>
      </c>
      <c r="K12" s="62" t="s">
        <v>966</v>
      </c>
      <c r="L12" s="210" t="s">
        <v>674</v>
      </c>
      <c r="M12" s="402" t="s">
        <v>367</v>
      </c>
      <c r="N12" s="8">
        <v>41977</v>
      </c>
      <c r="O12" s="10">
        <v>16995388.800000001</v>
      </c>
      <c r="P12" s="8">
        <v>41982</v>
      </c>
      <c r="Q12" s="60">
        <v>41982</v>
      </c>
      <c r="R12" s="456">
        <v>15</v>
      </c>
      <c r="S12" s="10">
        <v>16995388.800000001</v>
      </c>
      <c r="T12" s="70"/>
      <c r="U12" s="70"/>
      <c r="V12" s="70"/>
      <c r="W12" s="70"/>
      <c r="X12" s="8">
        <v>41990</v>
      </c>
      <c r="Y12" s="8">
        <v>41992</v>
      </c>
      <c r="Z12" s="1" t="s">
        <v>676</v>
      </c>
      <c r="AA12" s="1" t="s">
        <v>30</v>
      </c>
      <c r="AB12" s="9"/>
      <c r="AC12" s="9"/>
      <c r="AD12" s="9"/>
      <c r="AE12" s="10"/>
      <c r="AF12" s="9"/>
      <c r="AG12" s="9"/>
      <c r="AH12" s="10"/>
      <c r="AI12" s="9"/>
      <c r="AJ12" s="9"/>
      <c r="AK12" s="9"/>
      <c r="AL12" s="9"/>
      <c r="AM12" s="9"/>
      <c r="AN12" s="9"/>
      <c r="AO12" s="9"/>
      <c r="AP12" s="9"/>
      <c r="AQ12" s="9"/>
      <c r="AR12" s="9"/>
      <c r="AS12" s="9"/>
      <c r="AT12" s="10">
        <v>16995388.800000001</v>
      </c>
      <c r="AU12" s="60">
        <v>41999</v>
      </c>
      <c r="AV12" s="62" t="s">
        <v>1088</v>
      </c>
      <c r="AW12" s="10"/>
      <c r="AX12" s="9"/>
    </row>
    <row r="13" spans="1:51" s="21" customFormat="1" ht="123.75" x14ac:dyDescent="0.25">
      <c r="A13" s="1" t="s">
        <v>806</v>
      </c>
      <c r="B13" s="1" t="s">
        <v>716</v>
      </c>
      <c r="C13" s="452" t="s">
        <v>717</v>
      </c>
      <c r="D13" s="1" t="s">
        <v>673</v>
      </c>
      <c r="E13" s="9" t="s">
        <v>102</v>
      </c>
      <c r="F13" s="210" t="s">
        <v>718</v>
      </c>
      <c r="G13" s="62" t="s">
        <v>719</v>
      </c>
      <c r="H13" s="60">
        <v>41954</v>
      </c>
      <c r="I13" s="10">
        <v>17200000</v>
      </c>
      <c r="J13" s="60">
        <v>41977</v>
      </c>
      <c r="K13" s="62" t="s">
        <v>835</v>
      </c>
      <c r="L13" s="210" t="s">
        <v>718</v>
      </c>
      <c r="M13" s="402" t="s">
        <v>367</v>
      </c>
      <c r="N13" s="8">
        <v>41977</v>
      </c>
      <c r="O13" s="10">
        <v>17198310</v>
      </c>
      <c r="P13" s="8">
        <v>41977</v>
      </c>
      <c r="Q13" s="60">
        <v>41978</v>
      </c>
      <c r="R13" s="456">
        <v>15</v>
      </c>
      <c r="S13" s="10">
        <v>17198310</v>
      </c>
      <c r="T13" s="70"/>
      <c r="U13" s="70"/>
      <c r="V13" s="70"/>
      <c r="W13" s="70"/>
      <c r="X13" s="8">
        <v>41984</v>
      </c>
      <c r="Y13" s="8">
        <v>41993</v>
      </c>
      <c r="Z13" s="1" t="s">
        <v>676</v>
      </c>
      <c r="AA13" s="1" t="s">
        <v>30</v>
      </c>
      <c r="AB13" s="9"/>
      <c r="AC13" s="9"/>
      <c r="AD13" s="9"/>
      <c r="AE13" s="10"/>
      <c r="AF13" s="9"/>
      <c r="AG13" s="9"/>
      <c r="AH13" s="10"/>
      <c r="AI13" s="9"/>
      <c r="AJ13" s="9"/>
      <c r="AK13" s="9"/>
      <c r="AL13" s="9"/>
      <c r="AM13" s="9"/>
      <c r="AN13" s="9"/>
      <c r="AO13" s="9"/>
      <c r="AP13" s="9"/>
      <c r="AQ13" s="9"/>
      <c r="AR13" s="9"/>
      <c r="AS13" s="9"/>
      <c r="AT13" s="10">
        <v>17198310</v>
      </c>
      <c r="AU13" s="60">
        <v>41999</v>
      </c>
      <c r="AV13" s="62" t="s">
        <v>1089</v>
      </c>
      <c r="AW13" s="10"/>
      <c r="AX13" s="9"/>
    </row>
    <row r="14" spans="1:51" s="21" customFormat="1" ht="90" x14ac:dyDescent="0.25">
      <c r="A14" s="1" t="s">
        <v>857</v>
      </c>
      <c r="B14" s="1" t="s">
        <v>859</v>
      </c>
      <c r="C14" s="452" t="s">
        <v>860</v>
      </c>
      <c r="D14" s="1" t="s">
        <v>673</v>
      </c>
      <c r="E14" s="9" t="s">
        <v>102</v>
      </c>
      <c r="F14" s="210" t="s">
        <v>709</v>
      </c>
      <c r="G14" s="62" t="s">
        <v>861</v>
      </c>
      <c r="H14" s="60">
        <v>41954</v>
      </c>
      <c r="I14" s="10">
        <v>10000000</v>
      </c>
      <c r="J14" s="66">
        <v>41982</v>
      </c>
      <c r="K14" s="62" t="s">
        <v>862</v>
      </c>
      <c r="L14" s="210" t="s">
        <v>709</v>
      </c>
      <c r="M14" s="402" t="s">
        <v>367</v>
      </c>
      <c r="N14" s="8">
        <v>41982</v>
      </c>
      <c r="O14" s="10">
        <v>9996795</v>
      </c>
      <c r="P14" s="8">
        <v>41983</v>
      </c>
      <c r="Q14" s="60">
        <v>41983</v>
      </c>
      <c r="R14" s="452" t="s">
        <v>863</v>
      </c>
      <c r="S14" s="10">
        <v>9996795</v>
      </c>
      <c r="T14" s="70"/>
      <c r="U14" s="70"/>
      <c r="V14" s="70"/>
      <c r="W14" s="70"/>
      <c r="X14" s="8">
        <v>41990</v>
      </c>
      <c r="Y14" s="8">
        <v>41995</v>
      </c>
      <c r="Z14" s="1" t="s">
        <v>676</v>
      </c>
      <c r="AA14" s="9"/>
      <c r="AB14" s="9"/>
      <c r="AC14" s="9"/>
      <c r="AD14" s="9"/>
      <c r="AE14" s="10"/>
      <c r="AF14" s="9"/>
      <c r="AG14" s="9"/>
      <c r="AH14" s="10"/>
      <c r="AI14" s="9"/>
      <c r="AJ14" s="9"/>
      <c r="AK14" s="9"/>
      <c r="AL14" s="9"/>
      <c r="AM14" s="9"/>
      <c r="AN14" s="9"/>
      <c r="AO14" s="9"/>
      <c r="AP14" s="9"/>
      <c r="AQ14" s="9"/>
      <c r="AR14" s="9"/>
      <c r="AS14" s="9"/>
      <c r="AT14" s="10">
        <v>9996795</v>
      </c>
      <c r="AU14" s="60">
        <v>41997</v>
      </c>
      <c r="AV14" s="62" t="s">
        <v>1092</v>
      </c>
      <c r="AW14" s="10"/>
      <c r="AX14" s="9"/>
    </row>
    <row r="15" spans="1:51" s="21" customFormat="1" ht="33" customHeight="1" x14ac:dyDescent="0.25">
      <c r="A15" s="1378" t="s">
        <v>845</v>
      </c>
      <c r="B15" s="1404" t="s">
        <v>847</v>
      </c>
      <c r="C15" s="1378" t="s">
        <v>848</v>
      </c>
      <c r="D15" s="1378" t="s">
        <v>673</v>
      </c>
      <c r="E15" s="1388" t="s">
        <v>102</v>
      </c>
      <c r="F15" s="445">
        <v>41997</v>
      </c>
      <c r="G15" s="62" t="s">
        <v>850</v>
      </c>
      <c r="H15" s="60">
        <v>41851</v>
      </c>
      <c r="I15" s="10">
        <v>6000000</v>
      </c>
      <c r="J15" s="1398">
        <v>41982</v>
      </c>
      <c r="K15" s="62" t="s">
        <v>851</v>
      </c>
      <c r="L15" s="210" t="s">
        <v>849</v>
      </c>
      <c r="M15" s="402" t="s">
        <v>621</v>
      </c>
      <c r="N15" s="1398">
        <v>41982</v>
      </c>
      <c r="O15" s="10">
        <v>6000000</v>
      </c>
      <c r="P15" s="1398">
        <v>41984</v>
      </c>
      <c r="Q15" s="1398">
        <v>41984</v>
      </c>
      <c r="R15" s="1378" t="s">
        <v>224</v>
      </c>
      <c r="S15" s="1402">
        <v>9997952.9000000004</v>
      </c>
      <c r="T15" s="70"/>
      <c r="U15" s="70"/>
      <c r="V15" s="70"/>
      <c r="W15" s="70"/>
      <c r="X15" s="1398">
        <v>41990</v>
      </c>
      <c r="Y15" s="1398">
        <v>41995</v>
      </c>
      <c r="Z15" s="1" t="s">
        <v>854</v>
      </c>
      <c r="AA15" s="9"/>
      <c r="AB15" s="9"/>
      <c r="AC15" s="9"/>
      <c r="AD15" s="9"/>
      <c r="AE15" s="10"/>
      <c r="AF15" s="9"/>
      <c r="AG15" s="9"/>
      <c r="AH15" s="10"/>
      <c r="AI15" s="9"/>
      <c r="AJ15" s="9"/>
      <c r="AK15" s="9"/>
      <c r="AL15" s="9"/>
      <c r="AM15" s="9"/>
      <c r="AN15" s="9"/>
      <c r="AO15" s="9"/>
      <c r="AP15" s="9"/>
      <c r="AQ15" s="9"/>
      <c r="AR15" s="9"/>
      <c r="AS15" s="9"/>
      <c r="AT15" s="5">
        <v>6000000</v>
      </c>
      <c r="AU15" s="1398">
        <v>41997</v>
      </c>
      <c r="AV15" s="62" t="s">
        <v>1094</v>
      </c>
      <c r="AW15" s="10"/>
      <c r="AX15" s="9"/>
    </row>
    <row r="16" spans="1:51" s="21" customFormat="1" ht="45" customHeight="1" x14ac:dyDescent="0.25">
      <c r="A16" s="1379"/>
      <c r="B16" s="1405"/>
      <c r="C16" s="1379"/>
      <c r="D16" s="1379"/>
      <c r="E16" s="1389"/>
      <c r="F16" s="210" t="s">
        <v>849</v>
      </c>
      <c r="G16" s="62" t="s">
        <v>852</v>
      </c>
      <c r="H16" s="60">
        <v>41954</v>
      </c>
      <c r="I16" s="10">
        <v>4000000</v>
      </c>
      <c r="J16" s="1400"/>
      <c r="K16" s="62" t="s">
        <v>853</v>
      </c>
      <c r="L16" s="210" t="s">
        <v>849</v>
      </c>
      <c r="M16" s="402" t="s">
        <v>367</v>
      </c>
      <c r="N16" s="1400"/>
      <c r="O16" s="10">
        <v>3997952.9</v>
      </c>
      <c r="P16" s="1389"/>
      <c r="Q16" s="1389"/>
      <c r="R16" s="1379"/>
      <c r="S16" s="1403"/>
      <c r="T16" s="70"/>
      <c r="U16" s="70"/>
      <c r="V16" s="70"/>
      <c r="W16" s="70"/>
      <c r="X16" s="1389"/>
      <c r="Y16" s="1389"/>
      <c r="Z16" s="1" t="s">
        <v>855</v>
      </c>
      <c r="AA16" s="9"/>
      <c r="AB16" s="9"/>
      <c r="AC16" s="9"/>
      <c r="AD16" s="9"/>
      <c r="AE16" s="10"/>
      <c r="AF16" s="9"/>
      <c r="AG16" s="9"/>
      <c r="AH16" s="10"/>
      <c r="AI16" s="9"/>
      <c r="AJ16" s="9"/>
      <c r="AK16" s="9"/>
      <c r="AL16" s="9"/>
      <c r="AM16" s="9"/>
      <c r="AN16" s="9"/>
      <c r="AO16" s="9"/>
      <c r="AP16" s="9"/>
      <c r="AQ16" s="9"/>
      <c r="AR16" s="9"/>
      <c r="AS16" s="9"/>
      <c r="AT16" s="5">
        <v>3997952.9</v>
      </c>
      <c r="AU16" s="1400"/>
      <c r="AV16" s="62" t="s">
        <v>1093</v>
      </c>
      <c r="AW16" s="10"/>
      <c r="AX16" s="9"/>
    </row>
    <row r="17" spans="1:59" s="21" customFormat="1" ht="93" customHeight="1" x14ac:dyDescent="0.25">
      <c r="A17" s="1" t="s">
        <v>1028</v>
      </c>
      <c r="B17" s="1" t="s">
        <v>1179</v>
      </c>
      <c r="C17" s="452" t="s">
        <v>1030</v>
      </c>
      <c r="D17" s="1" t="s">
        <v>673</v>
      </c>
      <c r="E17" s="9" t="s">
        <v>102</v>
      </c>
      <c r="F17" s="210" t="s">
        <v>566</v>
      </c>
      <c r="G17" s="62" t="s">
        <v>1031</v>
      </c>
      <c r="H17" s="60">
        <v>41969</v>
      </c>
      <c r="I17" s="10">
        <v>17200000</v>
      </c>
      <c r="J17" s="60">
        <v>41991</v>
      </c>
      <c r="K17" s="62" t="s">
        <v>1032</v>
      </c>
      <c r="L17" s="210" t="s">
        <v>566</v>
      </c>
      <c r="M17" s="402" t="s">
        <v>313</v>
      </c>
      <c r="N17" s="8">
        <v>41991</v>
      </c>
      <c r="O17" s="10">
        <v>17185572</v>
      </c>
      <c r="P17" s="8">
        <v>42002</v>
      </c>
      <c r="Q17" s="60">
        <v>42002</v>
      </c>
      <c r="R17" s="452" t="s">
        <v>863</v>
      </c>
      <c r="S17" s="10">
        <v>17185572</v>
      </c>
      <c r="T17" s="70"/>
      <c r="U17" s="70"/>
      <c r="V17" s="70"/>
      <c r="W17" s="70"/>
      <c r="X17" s="117"/>
      <c r="Y17" s="117"/>
      <c r="Z17" s="1" t="s">
        <v>269</v>
      </c>
      <c r="AA17" s="1" t="s">
        <v>30</v>
      </c>
      <c r="AB17" s="9"/>
      <c r="AC17" s="9"/>
      <c r="AD17" s="9"/>
      <c r="AE17" s="10"/>
      <c r="AF17" s="9"/>
      <c r="AG17" s="9"/>
      <c r="AH17" s="10"/>
      <c r="AI17" s="9"/>
      <c r="AJ17" s="9"/>
      <c r="AK17" s="9"/>
      <c r="AL17" s="9"/>
      <c r="AM17" s="9"/>
      <c r="AN17" s="9"/>
      <c r="AO17" s="9"/>
      <c r="AP17" s="9"/>
      <c r="AQ17" s="9"/>
      <c r="AR17" s="9"/>
      <c r="AS17" s="9"/>
      <c r="AT17" s="10"/>
      <c r="AU17" s="9"/>
      <c r="AV17" s="9"/>
      <c r="AW17" s="10"/>
      <c r="AX17" s="9"/>
    </row>
    <row r="18" spans="1:59" s="21" customFormat="1" ht="75" customHeight="1" x14ac:dyDescent="0.25">
      <c r="A18" s="1" t="s">
        <v>961</v>
      </c>
      <c r="B18" s="1" t="s">
        <v>770</v>
      </c>
      <c r="C18" s="1" t="s">
        <v>771</v>
      </c>
      <c r="D18" s="1" t="s">
        <v>962</v>
      </c>
      <c r="E18" s="9" t="s">
        <v>963</v>
      </c>
      <c r="F18" s="210" t="s">
        <v>772</v>
      </c>
      <c r="G18" s="62" t="s">
        <v>773</v>
      </c>
      <c r="H18" s="60">
        <v>41919</v>
      </c>
      <c r="I18" s="10">
        <v>175276966.30000001</v>
      </c>
      <c r="J18" s="60">
        <v>41991</v>
      </c>
      <c r="K18" s="62" t="s">
        <v>964</v>
      </c>
      <c r="L18" s="210" t="s">
        <v>772</v>
      </c>
      <c r="M18" s="402" t="s">
        <v>113</v>
      </c>
      <c r="N18" s="8">
        <v>41991</v>
      </c>
      <c r="O18" s="10">
        <v>175270726</v>
      </c>
      <c r="P18" s="8">
        <v>41996</v>
      </c>
      <c r="Q18" s="60">
        <v>41996</v>
      </c>
      <c r="R18" s="456">
        <v>3</v>
      </c>
      <c r="S18" s="10">
        <v>175270726</v>
      </c>
      <c r="T18" s="70"/>
      <c r="U18" s="70"/>
      <c r="V18" s="70"/>
      <c r="W18" s="70"/>
      <c r="X18" s="117"/>
      <c r="Y18" s="117"/>
      <c r="Z18" s="1" t="s">
        <v>768</v>
      </c>
      <c r="AA18" s="1" t="s">
        <v>965</v>
      </c>
      <c r="AB18" s="9"/>
      <c r="AC18" s="9"/>
      <c r="AD18" s="9"/>
      <c r="AE18" s="10">
        <v>87635383</v>
      </c>
      <c r="AF18" s="60">
        <v>42003</v>
      </c>
      <c r="AG18" s="62" t="s">
        <v>1201</v>
      </c>
      <c r="AH18" s="10"/>
      <c r="AI18" s="9"/>
      <c r="AJ18" s="9"/>
      <c r="AK18" s="9"/>
      <c r="AL18" s="9"/>
      <c r="AM18" s="9"/>
      <c r="AN18" s="9"/>
      <c r="AO18" s="9"/>
      <c r="AP18" s="9"/>
      <c r="AQ18" s="9"/>
      <c r="AR18" s="9"/>
      <c r="AS18" s="9"/>
      <c r="AT18" s="10"/>
      <c r="AU18" s="9"/>
      <c r="AV18" s="9"/>
      <c r="AW18" s="10"/>
      <c r="AX18" s="9"/>
    </row>
    <row r="19" spans="1:59" s="21" customFormat="1" ht="66.75" customHeight="1" x14ac:dyDescent="0.25">
      <c r="A19" s="1" t="s">
        <v>1042</v>
      </c>
      <c r="B19" s="1" t="s">
        <v>1044</v>
      </c>
      <c r="C19" s="449" t="s">
        <v>1045</v>
      </c>
      <c r="D19" s="1" t="s">
        <v>962</v>
      </c>
      <c r="E19" s="9" t="s">
        <v>963</v>
      </c>
      <c r="F19" s="210" t="s">
        <v>1046</v>
      </c>
      <c r="G19" s="62" t="s">
        <v>1047</v>
      </c>
      <c r="H19" s="60">
        <v>41891</v>
      </c>
      <c r="I19" s="10">
        <v>32900000</v>
      </c>
      <c r="J19" s="60">
        <v>41999</v>
      </c>
      <c r="K19" s="62" t="s">
        <v>1048</v>
      </c>
      <c r="L19" s="210" t="s">
        <v>1046</v>
      </c>
      <c r="M19" s="456">
        <v>20001</v>
      </c>
      <c r="N19" s="8">
        <v>41999</v>
      </c>
      <c r="O19" s="10">
        <v>32900000</v>
      </c>
      <c r="P19" s="8">
        <v>41999</v>
      </c>
      <c r="Q19" s="60">
        <v>41999</v>
      </c>
      <c r="R19" s="456">
        <v>30</v>
      </c>
      <c r="S19" s="10">
        <v>32600000</v>
      </c>
      <c r="T19" s="70"/>
      <c r="U19" s="70"/>
      <c r="V19" s="70"/>
      <c r="W19" s="70"/>
      <c r="X19" s="117"/>
      <c r="Y19" s="117"/>
      <c r="Z19" s="71" t="s">
        <v>1041</v>
      </c>
      <c r="AA19" s="71" t="s">
        <v>30</v>
      </c>
      <c r="AB19" s="443">
        <v>16300000</v>
      </c>
      <c r="AC19" s="117"/>
      <c r="AD19" s="117"/>
      <c r="AE19" s="10"/>
      <c r="AF19" s="9"/>
      <c r="AG19" s="9"/>
      <c r="AH19" s="10"/>
      <c r="AI19" s="9"/>
      <c r="AJ19" s="9"/>
      <c r="AK19" s="9"/>
      <c r="AL19" s="9"/>
      <c r="AM19" s="9"/>
      <c r="AN19" s="9"/>
      <c r="AO19" s="9"/>
      <c r="AP19" s="9"/>
      <c r="AQ19" s="9"/>
      <c r="AR19" s="9"/>
      <c r="AS19" s="9"/>
      <c r="AT19" s="10"/>
      <c r="AU19" s="9"/>
      <c r="AV19" s="9"/>
      <c r="AW19" s="55"/>
      <c r="AX19" s="9"/>
    </row>
    <row r="20" spans="1:59" s="21" customFormat="1" ht="45" customHeight="1" x14ac:dyDescent="0.25">
      <c r="A20" s="1" t="s">
        <v>1140</v>
      </c>
      <c r="B20" s="1" t="s">
        <v>1143</v>
      </c>
      <c r="C20" s="449" t="s">
        <v>1144</v>
      </c>
      <c r="D20" s="1" t="s">
        <v>1145</v>
      </c>
      <c r="E20" s="9" t="s">
        <v>102</v>
      </c>
      <c r="F20" s="210" t="s">
        <v>62</v>
      </c>
      <c r="G20" s="62" t="s">
        <v>1142</v>
      </c>
      <c r="H20" s="60">
        <v>41870</v>
      </c>
      <c r="I20" s="10">
        <v>44500000</v>
      </c>
      <c r="J20" s="60">
        <v>41999</v>
      </c>
      <c r="K20" s="62" t="s">
        <v>1146</v>
      </c>
      <c r="L20" s="210" t="s">
        <v>62</v>
      </c>
      <c r="M20" s="402" t="s">
        <v>781</v>
      </c>
      <c r="N20" s="8">
        <v>41999</v>
      </c>
      <c r="O20" s="10">
        <v>44495798</v>
      </c>
      <c r="P20" s="8">
        <v>42002</v>
      </c>
      <c r="Q20" s="60">
        <v>42002</v>
      </c>
      <c r="R20" s="456">
        <v>2</v>
      </c>
      <c r="S20" s="10">
        <v>44495798</v>
      </c>
      <c r="T20" s="70"/>
      <c r="U20" s="70"/>
      <c r="V20" s="70"/>
      <c r="W20" s="70"/>
      <c r="X20" s="117"/>
      <c r="Y20" s="117"/>
      <c r="Z20" s="1" t="s">
        <v>194</v>
      </c>
      <c r="AA20" s="71" t="s">
        <v>30</v>
      </c>
      <c r="AB20" s="9"/>
      <c r="AC20" s="9"/>
      <c r="AD20" s="9"/>
      <c r="AE20" s="10">
        <v>22247899</v>
      </c>
      <c r="AF20" s="60">
        <v>42003</v>
      </c>
      <c r="AG20" s="62" t="s">
        <v>1164</v>
      </c>
      <c r="AH20" s="10"/>
      <c r="AI20" s="9"/>
      <c r="AJ20" s="9"/>
      <c r="AK20" s="9"/>
      <c r="AL20" s="9"/>
      <c r="AM20" s="9"/>
      <c r="AN20" s="9"/>
      <c r="AO20" s="9"/>
      <c r="AP20" s="9"/>
      <c r="AQ20" s="9"/>
      <c r="AR20" s="9"/>
      <c r="AS20" s="9"/>
      <c r="AT20" s="10"/>
      <c r="AU20" s="9"/>
      <c r="AV20" s="9"/>
      <c r="AW20" s="10"/>
      <c r="AX20" s="9"/>
    </row>
    <row r="21" spans="1:59" s="21" customFormat="1" ht="60" customHeight="1" x14ac:dyDescent="0.25">
      <c r="A21" s="1" t="s">
        <v>1147</v>
      </c>
      <c r="B21" s="1" t="s">
        <v>1151</v>
      </c>
      <c r="C21" s="449" t="s">
        <v>1152</v>
      </c>
      <c r="D21" s="1" t="s">
        <v>1145</v>
      </c>
      <c r="E21" s="9" t="s">
        <v>102</v>
      </c>
      <c r="F21" s="210" t="s">
        <v>1149</v>
      </c>
      <c r="G21" s="62" t="s">
        <v>1150</v>
      </c>
      <c r="H21" s="60">
        <v>41822</v>
      </c>
      <c r="I21" s="10">
        <v>43333206</v>
      </c>
      <c r="J21" s="60">
        <v>41999</v>
      </c>
      <c r="K21" s="62" t="s">
        <v>1153</v>
      </c>
      <c r="L21" s="210" t="s">
        <v>1149</v>
      </c>
      <c r="M21" s="402" t="s">
        <v>367</v>
      </c>
      <c r="N21" s="8">
        <v>41999</v>
      </c>
      <c r="O21" s="10">
        <v>43333185</v>
      </c>
      <c r="P21" s="8">
        <v>42002</v>
      </c>
      <c r="Q21" s="60">
        <v>42002</v>
      </c>
      <c r="R21" s="456">
        <v>2</v>
      </c>
      <c r="S21" s="10">
        <v>43333185</v>
      </c>
      <c r="T21" s="70"/>
      <c r="U21" s="70"/>
      <c r="V21" s="70"/>
      <c r="W21" s="70"/>
      <c r="X21" s="117"/>
      <c r="Y21" s="117"/>
      <c r="Z21" s="71" t="s">
        <v>1041</v>
      </c>
      <c r="AA21" s="71" t="s">
        <v>30</v>
      </c>
      <c r="AB21" s="9"/>
      <c r="AC21" s="9"/>
      <c r="AD21" s="9"/>
      <c r="AE21" s="10">
        <v>22166592.5</v>
      </c>
      <c r="AF21" s="60">
        <v>42003</v>
      </c>
      <c r="AG21" s="62" t="s">
        <v>1163</v>
      </c>
      <c r="AH21" s="10"/>
      <c r="AI21" s="9"/>
      <c r="AJ21" s="9"/>
      <c r="AK21" s="9"/>
      <c r="AL21" s="9"/>
      <c r="AM21" s="9"/>
      <c r="AN21" s="9"/>
      <c r="AO21" s="9"/>
      <c r="AP21" s="9"/>
      <c r="AQ21" s="9"/>
      <c r="AR21" s="9"/>
      <c r="AS21" s="9"/>
      <c r="AT21" s="10"/>
      <c r="AU21" s="9"/>
      <c r="AV21" s="9"/>
      <c r="AW21" s="10"/>
      <c r="AX21" s="9"/>
    </row>
    <row r="27" spans="1:59" ht="45" x14ac:dyDescent="0.2">
      <c r="A27" s="1" t="s">
        <v>175</v>
      </c>
    </row>
    <row r="28" spans="1:59" ht="20.25" x14ac:dyDescent="0.3">
      <c r="BD28" s="1352"/>
      <c r="BE28" s="1365" t="s">
        <v>1696</v>
      </c>
      <c r="BF28" s="1361"/>
      <c r="BG28" s="428"/>
    </row>
    <row r="29" spans="1:59" ht="15.75" x14ac:dyDescent="0.25">
      <c r="BD29" s="1352"/>
      <c r="BE29" s="1362"/>
      <c r="BF29" s="1363"/>
      <c r="BG29" s="428"/>
    </row>
    <row r="30" spans="1:59" ht="15.75" x14ac:dyDescent="0.25">
      <c r="BD30" s="1352"/>
      <c r="BE30" s="1364" t="s">
        <v>1694</v>
      </c>
      <c r="BF30" s="1364">
        <f>846665714.65-BF31</f>
        <v>668718031.64999998</v>
      </c>
      <c r="BG30" s="428"/>
    </row>
    <row r="31" spans="1:59" ht="15.75" x14ac:dyDescent="0.25">
      <c r="BD31" s="1352"/>
      <c r="BE31" s="1364" t="s">
        <v>1695</v>
      </c>
      <c r="BF31" s="1364">
        <v>177947683</v>
      </c>
      <c r="BG31" s="428"/>
    </row>
    <row r="32" spans="1:59" ht="15.75" x14ac:dyDescent="0.25">
      <c r="BD32" s="1352"/>
      <c r="BE32" s="1364" t="s">
        <v>1700</v>
      </c>
      <c r="BF32" s="1364">
        <f>SUM(BF30:BF31)</f>
        <v>846665714.64999998</v>
      </c>
      <c r="BG32" s="428"/>
    </row>
    <row r="33" spans="56:59" ht="15.75" x14ac:dyDescent="0.25">
      <c r="BD33" s="1352"/>
      <c r="BE33" s="1364"/>
      <c r="BF33" s="1364"/>
      <c r="BG33" s="428"/>
    </row>
    <row r="34" spans="56:59" ht="15.75" x14ac:dyDescent="0.25">
      <c r="BD34" s="1352"/>
      <c r="BE34" s="1364"/>
      <c r="BF34" s="1364"/>
      <c r="BG34" s="428"/>
    </row>
    <row r="35" spans="56:59" ht="15.75" x14ac:dyDescent="0.25">
      <c r="BD35" s="1352"/>
      <c r="BE35" s="1364"/>
      <c r="BF35" s="1364"/>
      <c r="BG35" s="428"/>
    </row>
    <row r="36" spans="56:59" ht="15.75" x14ac:dyDescent="0.25">
      <c r="BD36" s="1352"/>
      <c r="BE36" s="1364"/>
      <c r="BF36" s="1364"/>
      <c r="BG36" s="428"/>
    </row>
    <row r="37" spans="56:59" ht="15.75" x14ac:dyDescent="0.25">
      <c r="BD37" s="1352"/>
      <c r="BE37" s="1364" t="s">
        <v>1690</v>
      </c>
      <c r="BF37" s="1364">
        <v>267487212.66</v>
      </c>
      <c r="BG37" s="428"/>
    </row>
    <row r="38" spans="56:59" ht="15.75" x14ac:dyDescent="0.25">
      <c r="BD38" s="1352"/>
      <c r="BE38" s="1364" t="s">
        <v>1691</v>
      </c>
      <c r="BF38" s="1364">
        <v>135902175</v>
      </c>
      <c r="BG38" s="428"/>
    </row>
    <row r="39" spans="56:59" ht="15.75" x14ac:dyDescent="0.25">
      <c r="BD39" s="1352"/>
      <c r="BE39" s="1364" t="s">
        <v>1692</v>
      </c>
      <c r="BF39" s="1364">
        <v>88973841.5</v>
      </c>
      <c r="BG39" s="428"/>
    </row>
    <row r="40" spans="56:59" ht="15.75" x14ac:dyDescent="0.25">
      <c r="BD40" s="1352"/>
      <c r="BE40" s="1364" t="s">
        <v>1693</v>
      </c>
      <c r="BF40" s="1364">
        <f>SUM(BF37:BF39)</f>
        <v>492363229.15999997</v>
      </c>
      <c r="BG40" s="428"/>
    </row>
    <row r="41" spans="56:59" ht="21" customHeight="1" x14ac:dyDescent="0.25">
      <c r="BD41" s="1352"/>
      <c r="BE41" s="1364" t="s">
        <v>1699</v>
      </c>
      <c r="BF41" s="1364">
        <v>846631494</v>
      </c>
      <c r="BG41" s="428"/>
    </row>
    <row r="42" spans="56:59" ht="19.5" customHeight="1" x14ac:dyDescent="0.25">
      <c r="BD42" s="1352"/>
      <c r="BE42" s="1364" t="s">
        <v>1697</v>
      </c>
      <c r="BF42" s="1364">
        <f>BF41-BF40</f>
        <v>354268264.84000003</v>
      </c>
      <c r="BG42" s="428"/>
    </row>
    <row r="43" spans="56:59" ht="15.75" x14ac:dyDescent="0.25">
      <c r="BD43" s="1352"/>
      <c r="BE43" s="1364"/>
      <c r="BF43" s="1364"/>
      <c r="BG43" s="428"/>
    </row>
    <row r="44" spans="56:59" ht="15.75" x14ac:dyDescent="0.25">
      <c r="BD44" s="1352"/>
      <c r="BE44" s="1364" t="s">
        <v>1698</v>
      </c>
      <c r="BF44" s="1364">
        <f>BF32-BF41</f>
        <v>34220.649999976158</v>
      </c>
      <c r="BG44" s="428"/>
    </row>
    <row r="45" spans="56:59" ht="15" x14ac:dyDescent="0.25">
      <c r="BD45" s="1352"/>
      <c r="BE45" s="429"/>
      <c r="BF45" s="429"/>
      <c r="BG45" s="428"/>
    </row>
    <row r="46" spans="56:59" ht="15" x14ac:dyDescent="0.25">
      <c r="BD46" s="1352"/>
      <c r="BE46" s="429"/>
      <c r="BF46" s="429"/>
      <c r="BG46" s="428"/>
    </row>
    <row r="47" spans="56:59" ht="15" x14ac:dyDescent="0.25">
      <c r="BD47" s="1352"/>
      <c r="BE47" s="429"/>
      <c r="BF47" s="429"/>
      <c r="BG47" s="428"/>
    </row>
    <row r="55" spans="57:57" x14ac:dyDescent="0.2">
      <c r="BE55" s="1360">
        <v>246088235.66</v>
      </c>
    </row>
    <row r="56" spans="57:57" x14ac:dyDescent="0.2">
      <c r="BE56" s="1360">
        <v>5349744</v>
      </c>
    </row>
    <row r="57" spans="57:57" x14ac:dyDescent="0.2">
      <c r="BE57" s="1360">
        <v>2674872</v>
      </c>
    </row>
    <row r="58" spans="57:57" x14ac:dyDescent="0.2">
      <c r="BE58" s="1360">
        <v>13374361</v>
      </c>
    </row>
    <row r="59" spans="57:57" x14ac:dyDescent="0.2">
      <c r="BE59" s="1360">
        <f>SUM(BE55:BE58)</f>
        <v>267487212.66</v>
      </c>
    </row>
  </sheetData>
  <mergeCells count="33">
    <mergeCell ref="A3:A4"/>
    <mergeCell ref="B3:B4"/>
    <mergeCell ref="C3:C4"/>
    <mergeCell ref="D3:E3"/>
    <mergeCell ref="F3:I3"/>
    <mergeCell ref="K3:O3"/>
    <mergeCell ref="P3:P4"/>
    <mergeCell ref="Q3:Q4"/>
    <mergeCell ref="R3:R4"/>
    <mergeCell ref="S3:S4"/>
    <mergeCell ref="AB3:AV3"/>
    <mergeCell ref="AW3:AX3"/>
    <mergeCell ref="A15:A16"/>
    <mergeCell ref="B15:B16"/>
    <mergeCell ref="C15:C16"/>
    <mergeCell ref="D15:D16"/>
    <mergeCell ref="E15:E16"/>
    <mergeCell ref="J15:J16"/>
    <mergeCell ref="N15:N16"/>
    <mergeCell ref="T3:T4"/>
    <mergeCell ref="U3:U4"/>
    <mergeCell ref="V3:V4"/>
    <mergeCell ref="W3:W4"/>
    <mergeCell ref="X3:X4"/>
    <mergeCell ref="Y3:Y4"/>
    <mergeCell ref="J3:J4"/>
    <mergeCell ref="AU15:AU16"/>
    <mergeCell ref="P15:P16"/>
    <mergeCell ref="Q15:Q16"/>
    <mergeCell ref="R15:R16"/>
    <mergeCell ref="S15:S16"/>
    <mergeCell ref="X15:X16"/>
    <mergeCell ref="Y15:Y16"/>
  </mergeCells>
  <pageMargins left="0.70866141732283472" right="0.70866141732283472" top="0.74803149606299213" bottom="0.74803149606299213" header="0.31496062992125984" footer="0.31496062992125984"/>
  <pageSetup scale="75"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topLeftCell="A19" workbookViewId="0">
      <selection activeCell="C20" sqref="C20"/>
    </sheetView>
  </sheetViews>
  <sheetFormatPr baseColWidth="10" defaultRowHeight="15" x14ac:dyDescent="0.25"/>
  <cols>
    <col min="1" max="1" width="13.7109375" customWidth="1"/>
    <col min="2" max="2" width="0" hidden="1" customWidth="1"/>
    <col min="3" max="3" width="42" customWidth="1"/>
    <col min="4" max="4" width="15.140625" customWidth="1"/>
    <col min="5" max="5" width="20.5703125" style="420" customWidth="1"/>
    <col min="6" max="6" width="14.140625" style="420" customWidth="1"/>
  </cols>
  <sheetData>
    <row r="1" spans="1:6" x14ac:dyDescent="0.25">
      <c r="A1" t="s">
        <v>494</v>
      </c>
      <c r="C1" t="s">
        <v>230</v>
      </c>
      <c r="D1" t="s">
        <v>495</v>
      </c>
      <c r="E1" s="420" t="s">
        <v>496</v>
      </c>
      <c r="F1" s="422" t="s">
        <v>497</v>
      </c>
    </row>
    <row r="2" spans="1:6" ht="48.75" x14ac:dyDescent="0.25">
      <c r="A2" s="1" t="s">
        <v>95</v>
      </c>
      <c r="B2" s="9" t="s">
        <v>45</v>
      </c>
      <c r="C2" s="1" t="s">
        <v>46</v>
      </c>
      <c r="D2" s="1" t="s">
        <v>47</v>
      </c>
      <c r="E2" s="421" t="s">
        <v>48</v>
      </c>
      <c r="F2" s="423">
        <v>41835</v>
      </c>
    </row>
    <row r="3" spans="1:6" ht="45" x14ac:dyDescent="0.25">
      <c r="A3" s="1" t="s">
        <v>207</v>
      </c>
      <c r="B3" s="414" t="s">
        <v>201</v>
      </c>
      <c r="C3" s="71" t="s">
        <v>202</v>
      </c>
      <c r="D3" s="414" t="s">
        <v>203</v>
      </c>
      <c r="E3" s="418" t="s">
        <v>204</v>
      </c>
      <c r="F3" s="423">
        <v>41866</v>
      </c>
    </row>
    <row r="4" spans="1:6" ht="33.75" x14ac:dyDescent="0.25">
      <c r="A4" s="211" t="s">
        <v>334</v>
      </c>
      <c r="B4" s="9" t="s">
        <v>335</v>
      </c>
      <c r="C4" s="1" t="s">
        <v>336</v>
      </c>
      <c r="D4" s="415" t="s">
        <v>337</v>
      </c>
      <c r="E4" s="418" t="s">
        <v>211</v>
      </c>
      <c r="F4" s="423">
        <v>41880</v>
      </c>
    </row>
    <row r="5" spans="1:6" ht="45" x14ac:dyDescent="0.25">
      <c r="A5" s="1" t="s">
        <v>342</v>
      </c>
      <c r="B5" s="9" t="s">
        <v>286</v>
      </c>
      <c r="C5" s="1" t="s">
        <v>274</v>
      </c>
      <c r="D5" s="1" t="s">
        <v>275</v>
      </c>
      <c r="E5" s="415" t="s">
        <v>276</v>
      </c>
      <c r="F5" s="60">
        <v>41884</v>
      </c>
    </row>
    <row r="6" spans="1:6" ht="3.75" customHeight="1" x14ac:dyDescent="0.25">
      <c r="A6" s="329"/>
      <c r="B6" s="329"/>
      <c r="C6" s="329"/>
      <c r="D6" s="329"/>
      <c r="E6" s="331"/>
      <c r="F6" s="331"/>
    </row>
    <row r="7" spans="1:6" ht="45" x14ac:dyDescent="0.25">
      <c r="A7" s="1" t="s">
        <v>333</v>
      </c>
      <c r="B7" s="9" t="s">
        <v>280</v>
      </c>
      <c r="C7" s="1" t="s">
        <v>281</v>
      </c>
      <c r="D7" s="1" t="s">
        <v>282</v>
      </c>
      <c r="E7" s="415" t="s">
        <v>276</v>
      </c>
      <c r="F7" s="60">
        <v>41880</v>
      </c>
    </row>
    <row r="8" spans="1:6" ht="2.25" customHeight="1" x14ac:dyDescent="0.25">
      <c r="A8" s="290"/>
      <c r="B8" s="290"/>
      <c r="C8" s="290"/>
      <c r="D8" s="290"/>
      <c r="E8" s="291"/>
      <c r="F8" s="291"/>
    </row>
    <row r="9" spans="1:6" ht="45" x14ac:dyDescent="0.25">
      <c r="A9" s="211" t="s">
        <v>343</v>
      </c>
      <c r="B9" s="212" t="s">
        <v>273</v>
      </c>
      <c r="C9" s="211" t="s">
        <v>285</v>
      </c>
      <c r="D9" s="211" t="s">
        <v>287</v>
      </c>
      <c r="E9" s="415" t="s">
        <v>276</v>
      </c>
      <c r="F9" s="60">
        <v>41885</v>
      </c>
    </row>
    <row r="10" spans="1:6" ht="3.75" customHeight="1" x14ac:dyDescent="0.25"/>
    <row r="11" spans="1:6" ht="22.5" x14ac:dyDescent="0.25">
      <c r="A11" s="1430" t="s">
        <v>508</v>
      </c>
      <c r="B11" s="419"/>
      <c r="C11" s="1" t="s">
        <v>498</v>
      </c>
      <c r="D11" s="1427" t="s">
        <v>506</v>
      </c>
      <c r="E11" s="1427" t="s">
        <v>507</v>
      </c>
      <c r="F11" s="1428">
        <v>41583</v>
      </c>
    </row>
    <row r="12" spans="1:6" ht="22.5" x14ac:dyDescent="0.25">
      <c r="A12" s="1431"/>
      <c r="B12" s="419"/>
      <c r="C12" s="1" t="s">
        <v>499</v>
      </c>
      <c r="D12" s="1427"/>
      <c r="E12" s="1427"/>
      <c r="F12" s="1429"/>
    </row>
    <row r="13" spans="1:6" x14ac:dyDescent="0.25">
      <c r="A13" s="1431"/>
      <c r="B13" s="419"/>
      <c r="C13" s="1" t="s">
        <v>500</v>
      </c>
      <c r="D13" s="1427"/>
      <c r="E13" s="1427"/>
      <c r="F13" s="1429"/>
    </row>
    <row r="14" spans="1:6" ht="22.5" x14ac:dyDescent="0.25">
      <c r="A14" s="1431"/>
      <c r="B14" s="419"/>
      <c r="C14" s="1" t="s">
        <v>501</v>
      </c>
      <c r="D14" s="1427"/>
      <c r="E14" s="1427"/>
      <c r="F14" s="1429"/>
    </row>
    <row r="15" spans="1:6" ht="22.5" x14ac:dyDescent="0.25">
      <c r="A15" s="1431"/>
      <c r="B15" s="419"/>
      <c r="C15" s="1" t="s">
        <v>502</v>
      </c>
      <c r="D15" s="1427"/>
      <c r="E15" s="1427"/>
      <c r="F15" s="1429"/>
    </row>
    <row r="16" spans="1:6" ht="22.5" x14ac:dyDescent="0.25">
      <c r="A16" s="1431"/>
      <c r="B16" s="419"/>
      <c r="C16" s="1" t="s">
        <v>503</v>
      </c>
      <c r="D16" s="1427"/>
      <c r="E16" s="1427"/>
      <c r="F16" s="1429"/>
    </row>
    <row r="17" spans="1:6" ht="22.5" x14ac:dyDescent="0.25">
      <c r="A17" s="1431"/>
      <c r="B17" s="419"/>
      <c r="C17" s="1" t="s">
        <v>504</v>
      </c>
      <c r="D17" s="1427"/>
      <c r="E17" s="1427"/>
      <c r="F17" s="1429"/>
    </row>
    <row r="18" spans="1:6" ht="33.75" x14ac:dyDescent="0.25">
      <c r="A18" s="1432"/>
      <c r="B18" s="419"/>
      <c r="C18" s="1" t="s">
        <v>505</v>
      </c>
      <c r="D18" s="1427"/>
      <c r="E18" s="1427"/>
      <c r="F18" s="1429"/>
    </row>
    <row r="20" spans="1:6" ht="409.6" x14ac:dyDescent="0.25">
      <c r="A20" s="424" t="s">
        <v>509</v>
      </c>
      <c r="B20" s="419"/>
      <c r="C20" s="425" t="s">
        <v>511</v>
      </c>
      <c r="D20" s="426" t="s">
        <v>510</v>
      </c>
      <c r="E20" s="426" t="s">
        <v>375</v>
      </c>
      <c r="F20" s="423">
        <v>41270</v>
      </c>
    </row>
  </sheetData>
  <mergeCells count="4">
    <mergeCell ref="D11:D18"/>
    <mergeCell ref="E11:E18"/>
    <mergeCell ref="F11:F18"/>
    <mergeCell ref="A11:A18"/>
  </mergeCells>
  <pageMargins left="0.70866141732283472" right="0.70866141732283472" top="0.74803149606299213" bottom="0.74803149606299213" header="0.31496062992125984" footer="0.31496062992125984"/>
  <pageSetup scale="75"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10"/>
  <sheetViews>
    <sheetView zoomScale="80" zoomScaleNormal="80" workbookViewId="0">
      <selection activeCell="F22" sqref="F22"/>
    </sheetView>
  </sheetViews>
  <sheetFormatPr baseColWidth="10" defaultRowHeight="12" x14ac:dyDescent="0.2"/>
  <cols>
    <col min="1" max="1" width="11.42578125" style="1377"/>
    <col min="2" max="2" width="35.5703125" style="1377" customWidth="1"/>
    <col min="3" max="3" width="11.85546875" style="1377" customWidth="1"/>
    <col min="4" max="5" width="11.42578125" style="1377"/>
    <col min="6" max="6" width="16.85546875" style="1377" customWidth="1"/>
    <col min="7" max="16384" width="11.42578125" style="1377"/>
  </cols>
  <sheetData>
    <row r="2" spans="1:6" s="1369" customFormat="1" ht="21.75" customHeight="1" x14ac:dyDescent="0.25">
      <c r="A2" s="1434" t="s">
        <v>2</v>
      </c>
      <c r="B2" s="1434" t="s">
        <v>3</v>
      </c>
      <c r="C2" s="1406" t="s">
        <v>80</v>
      </c>
      <c r="D2" s="1437" t="s">
        <v>4</v>
      </c>
      <c r="E2" s="1437"/>
      <c r="F2" s="1434" t="s">
        <v>22</v>
      </c>
    </row>
    <row r="3" spans="1:6" s="1369" customFormat="1" ht="18" customHeight="1" x14ac:dyDescent="0.25">
      <c r="A3" s="1436"/>
      <c r="B3" s="1436"/>
      <c r="C3" s="1407"/>
      <c r="D3" s="1370" t="s">
        <v>16</v>
      </c>
      <c r="E3" s="1370" t="s">
        <v>17</v>
      </c>
      <c r="F3" s="1436"/>
    </row>
    <row r="4" spans="1:6" s="1369" customFormat="1" ht="88.5" hidden="1" customHeight="1" x14ac:dyDescent="0.25">
      <c r="A4" s="1406" t="s">
        <v>1701</v>
      </c>
      <c r="B4" s="1371" t="s">
        <v>1578</v>
      </c>
      <c r="C4" s="1406" t="s">
        <v>1206</v>
      </c>
      <c r="D4" s="1406" t="s">
        <v>1207</v>
      </c>
      <c r="E4" s="1434" t="s">
        <v>1208</v>
      </c>
      <c r="F4" s="357">
        <v>10408191</v>
      </c>
    </row>
    <row r="5" spans="1:6" s="1369" customFormat="1" ht="47.25" hidden="1" customHeight="1" x14ac:dyDescent="0.25">
      <c r="A5" s="1433"/>
      <c r="B5" s="1372" t="s">
        <v>1573</v>
      </c>
      <c r="C5" s="1433"/>
      <c r="D5" s="1433"/>
      <c r="E5" s="1435"/>
      <c r="F5" s="357">
        <v>46810126</v>
      </c>
    </row>
    <row r="6" spans="1:6" s="1369" customFormat="1" ht="46.5" customHeight="1" x14ac:dyDescent="0.25">
      <c r="A6" s="1433"/>
      <c r="B6" s="1372" t="s">
        <v>1574</v>
      </c>
      <c r="C6" s="1433"/>
      <c r="D6" s="1433"/>
      <c r="E6" s="1435"/>
      <c r="F6" s="357">
        <v>31559527</v>
      </c>
    </row>
    <row r="7" spans="1:6" s="1369" customFormat="1" ht="41.25" hidden="1" customHeight="1" x14ac:dyDescent="0.25">
      <c r="A7" s="1433"/>
      <c r="B7" s="1372" t="s">
        <v>1575</v>
      </c>
      <c r="C7" s="1433"/>
      <c r="D7" s="1433"/>
      <c r="E7" s="1435"/>
      <c r="F7" s="357">
        <v>35240007</v>
      </c>
    </row>
    <row r="8" spans="1:6" s="1369" customFormat="1" ht="63" hidden="1" customHeight="1" x14ac:dyDescent="0.25">
      <c r="A8" s="1433"/>
      <c r="B8" s="1372" t="s">
        <v>1576</v>
      </c>
      <c r="C8" s="1433"/>
      <c r="D8" s="1433"/>
      <c r="E8" s="1435"/>
      <c r="F8" s="357">
        <v>13584840</v>
      </c>
    </row>
    <row r="9" spans="1:6" s="1369" customFormat="1" ht="124.5" customHeight="1" x14ac:dyDescent="0.25">
      <c r="A9" s="1407"/>
      <c r="B9" s="1372" t="s">
        <v>1577</v>
      </c>
      <c r="C9" s="1407"/>
      <c r="D9" s="1407"/>
      <c r="E9" s="1436"/>
      <c r="F9" s="357">
        <v>24881099</v>
      </c>
    </row>
    <row r="10" spans="1:6" s="1369" customFormat="1" ht="6.75" customHeight="1" x14ac:dyDescent="0.25">
      <c r="A10" s="1373"/>
      <c r="B10" s="1373"/>
      <c r="C10" s="1374"/>
      <c r="D10" s="1373"/>
      <c r="E10" s="1375"/>
      <c r="F10" s="1376"/>
    </row>
  </sheetData>
  <mergeCells count="9">
    <mergeCell ref="A4:A9"/>
    <mergeCell ref="C4:C9"/>
    <mergeCell ref="D4:D9"/>
    <mergeCell ref="E4:E9"/>
    <mergeCell ref="F2:F3"/>
    <mergeCell ref="A2:A3"/>
    <mergeCell ref="B2:B3"/>
    <mergeCell ref="C2:C3"/>
    <mergeCell ref="D2:E2"/>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42"/>
  <sheetViews>
    <sheetView workbookViewId="0">
      <selection activeCell="AY15" sqref="AY15"/>
    </sheetView>
  </sheetViews>
  <sheetFormatPr baseColWidth="10" defaultRowHeight="11.25" x14ac:dyDescent="0.2"/>
  <cols>
    <col min="1" max="1" width="11.42578125" style="2"/>
    <col min="2" max="2" width="17.7109375" style="2" hidden="1" customWidth="1"/>
    <col min="3" max="3" width="28.28515625" style="2" customWidth="1"/>
    <col min="4" max="5" width="0" style="2" hidden="1" customWidth="1"/>
    <col min="6" max="6" width="12.85546875" style="2" hidden="1" customWidth="1"/>
    <col min="7" max="7" width="15.7109375" style="2" hidden="1" customWidth="1"/>
    <col min="8" max="8" width="12" style="2" hidden="1" customWidth="1"/>
    <col min="9" max="9" width="15.28515625" style="12" hidden="1" customWidth="1"/>
    <col min="10" max="10" width="17.85546875" style="2" hidden="1" customWidth="1"/>
    <col min="11" max="11" width="11" style="2" customWidth="1"/>
    <col min="12" max="14" width="15" style="2" hidden="1" customWidth="1"/>
    <col min="15" max="15" width="12.85546875" style="2" hidden="1" customWidth="1"/>
    <col min="16" max="16" width="15.85546875" style="2" hidden="1" customWidth="1"/>
    <col min="17" max="17" width="12" style="2" hidden="1" customWidth="1"/>
    <col min="18" max="18" width="15.7109375" style="2" bestFit="1" customWidth="1"/>
    <col min="19" max="19" width="6.28515625" style="2" customWidth="1"/>
    <col min="20" max="20" width="15.7109375" style="2" bestFit="1" customWidth="1"/>
    <col min="21" max="21" width="15.7109375" style="57" hidden="1" customWidth="1"/>
    <col min="22" max="22" width="16.85546875" style="57" hidden="1" customWidth="1"/>
    <col min="23" max="23" width="15.7109375" style="57" hidden="1" customWidth="1"/>
    <col min="24" max="24" width="18" style="57" hidden="1" customWidth="1"/>
    <col min="25" max="25" width="13.140625" style="2" hidden="1" customWidth="1"/>
    <col min="26" max="28" width="0" style="2" hidden="1" customWidth="1"/>
    <col min="29" max="29" width="14.5703125" style="2" hidden="1" customWidth="1"/>
    <col min="30" max="30" width="13.140625" style="2" hidden="1" customWidth="1"/>
    <col min="31" max="31" width="0" style="2" hidden="1" customWidth="1"/>
    <col min="32" max="32" width="16.85546875" style="2" hidden="1" customWidth="1"/>
    <col min="33" max="34" width="0" style="2" hidden="1" customWidth="1"/>
    <col min="35" max="35" width="16.42578125" style="2" hidden="1" customWidth="1"/>
    <col min="36" max="36" width="9.5703125" style="2" hidden="1" customWidth="1"/>
    <col min="37" max="37" width="8.85546875" style="2" hidden="1" customWidth="1"/>
    <col min="38" max="38" width="15.7109375" style="2" hidden="1" customWidth="1"/>
    <col min="39" max="40" width="8.85546875" style="2" hidden="1" customWidth="1"/>
    <col min="41" max="41" width="13.85546875" style="2" hidden="1" customWidth="1"/>
    <col min="42" max="42" width="12.7109375" style="2" hidden="1" customWidth="1"/>
    <col min="43" max="43" width="10.28515625" style="2" hidden="1" customWidth="1"/>
    <col min="44" max="44" width="16.28515625" style="56" hidden="1" customWidth="1"/>
    <col min="45" max="45" width="5.85546875" style="2" hidden="1" customWidth="1"/>
    <col min="46" max="46" width="0" style="2" hidden="1" customWidth="1"/>
    <col min="47" max="48" width="12.28515625" style="2" hidden="1" customWidth="1"/>
    <col min="49" max="16384" width="11.42578125" style="2"/>
  </cols>
  <sheetData>
    <row r="1" spans="1:46" x14ac:dyDescent="0.2">
      <c r="A1" s="1383" t="s">
        <v>0</v>
      </c>
      <c r="B1" s="1438"/>
      <c r="C1" s="1438"/>
      <c r="D1" s="1438"/>
      <c r="E1" s="1438"/>
      <c r="F1" s="1438"/>
      <c r="G1" s="1438"/>
      <c r="H1" s="1438"/>
      <c r="I1" s="1438"/>
      <c r="J1" s="1438"/>
      <c r="K1" s="1438"/>
      <c r="L1" s="1438"/>
      <c r="M1" s="1438"/>
      <c r="N1" s="1438"/>
      <c r="O1" s="1438"/>
      <c r="P1" s="1438"/>
      <c r="Q1" s="1438"/>
      <c r="R1" s="1438"/>
      <c r="S1" s="1438"/>
      <c r="T1" s="1438"/>
      <c r="U1" s="1438"/>
      <c r="V1" s="1438"/>
      <c r="W1" s="1438"/>
      <c r="X1" s="1438"/>
      <c r="Y1" s="1438"/>
      <c r="Z1" s="1438"/>
      <c r="AA1" s="1438"/>
      <c r="AB1" s="1438"/>
      <c r="AC1" s="1438"/>
      <c r="AD1" s="1438"/>
      <c r="AE1" s="1438"/>
      <c r="AF1" s="1438"/>
      <c r="AG1" s="1438"/>
      <c r="AH1" s="1438"/>
      <c r="AI1" s="1438"/>
      <c r="AJ1" s="1438"/>
      <c r="AK1" s="1438"/>
      <c r="AL1" s="1438"/>
      <c r="AM1" s="1438"/>
      <c r="AN1" s="1438"/>
      <c r="AO1" s="1438"/>
      <c r="AP1" s="1438"/>
      <c r="AQ1" s="1438"/>
      <c r="AR1" s="1438"/>
      <c r="AS1" s="1438"/>
    </row>
    <row r="2" spans="1:46" x14ac:dyDescent="0.2">
      <c r="A2" s="1385" t="s">
        <v>34</v>
      </c>
      <c r="B2" s="1386"/>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c r="AD2" s="1386"/>
      <c r="AE2" s="1386"/>
      <c r="AF2" s="1386"/>
      <c r="AG2" s="1386"/>
      <c r="AH2" s="1386"/>
      <c r="AI2" s="1386"/>
      <c r="AJ2" s="1386"/>
      <c r="AK2" s="1386"/>
      <c r="AL2" s="1386"/>
      <c r="AM2" s="1386"/>
      <c r="AN2" s="1386"/>
      <c r="AO2" s="1386"/>
      <c r="AP2" s="1386"/>
      <c r="AQ2" s="1386"/>
      <c r="AR2" s="1386"/>
      <c r="AS2" s="1386"/>
    </row>
    <row r="3" spans="1:46" ht="18.75" customHeight="1" x14ac:dyDescent="0.2">
      <c r="A3" s="1388" t="s">
        <v>2</v>
      </c>
      <c r="B3" s="1378" t="s">
        <v>33</v>
      </c>
      <c r="C3" s="1388" t="s">
        <v>3</v>
      </c>
      <c r="D3" s="1378" t="s">
        <v>80</v>
      </c>
      <c r="E3" s="1390" t="s">
        <v>4</v>
      </c>
      <c r="F3" s="1390"/>
      <c r="G3" s="1391" t="s">
        <v>27</v>
      </c>
      <c r="H3" s="1392"/>
      <c r="I3" s="1392"/>
      <c r="J3" s="1393"/>
      <c r="K3" s="1394" t="s">
        <v>5</v>
      </c>
      <c r="L3" s="1391" t="s">
        <v>6</v>
      </c>
      <c r="M3" s="1392"/>
      <c r="N3" s="1392"/>
      <c r="O3" s="1392"/>
      <c r="P3" s="1393"/>
      <c r="Q3" s="1394" t="s">
        <v>7</v>
      </c>
      <c r="R3" s="1394" t="s">
        <v>8</v>
      </c>
      <c r="S3" s="1394" t="s">
        <v>9</v>
      </c>
      <c r="T3" s="1378" t="s">
        <v>10</v>
      </c>
      <c r="U3" s="1395" t="s">
        <v>53</v>
      </c>
      <c r="V3" s="1395" t="s">
        <v>32</v>
      </c>
      <c r="W3" s="1395" t="s">
        <v>54</v>
      </c>
      <c r="X3" s="1397" t="s">
        <v>55</v>
      </c>
      <c r="Y3" s="1378" t="s">
        <v>11</v>
      </c>
      <c r="Z3" s="1378" t="s">
        <v>12</v>
      </c>
      <c r="AA3" s="61" t="s">
        <v>13</v>
      </c>
      <c r="AB3" s="4" t="s">
        <v>28</v>
      </c>
      <c r="AC3" s="1392" t="s">
        <v>14</v>
      </c>
      <c r="AD3" s="1392"/>
      <c r="AE3" s="1392"/>
      <c r="AF3" s="1392"/>
      <c r="AG3" s="1392"/>
      <c r="AH3" s="1392"/>
      <c r="AI3" s="1392"/>
      <c r="AJ3" s="1392"/>
      <c r="AK3" s="1392"/>
      <c r="AL3" s="1392"/>
      <c r="AM3" s="1392"/>
      <c r="AN3" s="1392"/>
      <c r="AO3" s="1392"/>
      <c r="AP3" s="1392"/>
      <c r="AQ3" s="1393"/>
      <c r="AR3" s="1391" t="s">
        <v>15</v>
      </c>
      <c r="AS3" s="1393"/>
    </row>
    <row r="4" spans="1:46" ht="14.25" customHeight="1" x14ac:dyDescent="0.2">
      <c r="A4" s="1389"/>
      <c r="B4" s="1379"/>
      <c r="C4" s="1389"/>
      <c r="D4" s="1379"/>
      <c r="E4" s="203" t="s">
        <v>16</v>
      </c>
      <c r="F4" s="203" t="s">
        <v>17</v>
      </c>
      <c r="G4" s="203" t="s">
        <v>32</v>
      </c>
      <c r="H4" s="203" t="s">
        <v>18</v>
      </c>
      <c r="I4" s="61" t="s">
        <v>19</v>
      </c>
      <c r="J4" s="203" t="s">
        <v>20</v>
      </c>
      <c r="K4" s="1394"/>
      <c r="L4" s="203" t="s">
        <v>21</v>
      </c>
      <c r="M4" s="203" t="s">
        <v>32</v>
      </c>
      <c r="N4" s="203" t="s">
        <v>43</v>
      </c>
      <c r="O4" s="203" t="s">
        <v>19</v>
      </c>
      <c r="P4" s="203" t="s">
        <v>22</v>
      </c>
      <c r="Q4" s="1394"/>
      <c r="R4" s="1394"/>
      <c r="S4" s="1394"/>
      <c r="T4" s="1379"/>
      <c r="U4" s="1396"/>
      <c r="V4" s="1396"/>
      <c r="W4" s="1396"/>
      <c r="X4" s="1397"/>
      <c r="Y4" s="1379"/>
      <c r="Z4" s="1379"/>
      <c r="AA4" s="203"/>
      <c r="AB4" s="203"/>
      <c r="AC4" s="203" t="s">
        <v>23</v>
      </c>
      <c r="AD4" s="203" t="s">
        <v>19</v>
      </c>
      <c r="AE4" s="3" t="s">
        <v>26</v>
      </c>
      <c r="AF4" s="203" t="s">
        <v>24</v>
      </c>
      <c r="AG4" s="203" t="s">
        <v>19</v>
      </c>
      <c r="AH4" s="3" t="s">
        <v>26</v>
      </c>
      <c r="AI4" s="203" t="s">
        <v>24</v>
      </c>
      <c r="AJ4" s="203" t="s">
        <v>19</v>
      </c>
      <c r="AK4" s="3" t="s">
        <v>26</v>
      </c>
      <c r="AL4" s="203" t="s">
        <v>24</v>
      </c>
      <c r="AM4" s="203" t="s">
        <v>19</v>
      </c>
      <c r="AN4" s="3" t="s">
        <v>26</v>
      </c>
      <c r="AO4" s="203" t="s">
        <v>25</v>
      </c>
      <c r="AP4" s="203" t="s">
        <v>19</v>
      </c>
      <c r="AQ4" s="3" t="s">
        <v>26</v>
      </c>
      <c r="AR4" s="53" t="s">
        <v>29</v>
      </c>
      <c r="AS4" s="203"/>
      <c r="AT4" s="2" t="s">
        <v>31</v>
      </c>
    </row>
    <row r="5" spans="1:46" hidden="1" x14ac:dyDescent="0.2">
      <c r="A5" s="23"/>
      <c r="B5" s="23"/>
      <c r="C5" s="13"/>
      <c r="D5" s="24"/>
      <c r="E5" s="24"/>
      <c r="F5" s="25"/>
      <c r="G5" s="25"/>
      <c r="H5" s="26"/>
      <c r="I5" s="27"/>
      <c r="J5" s="28"/>
      <c r="K5" s="27"/>
      <c r="L5" s="29"/>
      <c r="M5" s="65"/>
      <c r="N5" s="65"/>
      <c r="O5" s="27"/>
      <c r="P5" s="30"/>
      <c r="Q5" s="31"/>
      <c r="R5" s="27"/>
      <c r="S5" s="24"/>
      <c r="T5" s="28"/>
      <c r="U5" s="32"/>
      <c r="V5" s="32"/>
      <c r="W5" s="32"/>
      <c r="X5" s="32"/>
      <c r="Y5" s="33"/>
      <c r="Z5" s="18"/>
      <c r="AA5" s="14"/>
      <c r="AB5" s="13"/>
      <c r="AC5" s="17"/>
      <c r="AD5" s="27"/>
      <c r="AE5" s="26"/>
      <c r="AF5" s="25"/>
      <c r="AG5" s="24"/>
      <c r="AH5" s="24"/>
      <c r="AI5" s="24"/>
      <c r="AJ5" s="24"/>
      <c r="AK5" s="24"/>
      <c r="AL5" s="24"/>
      <c r="AM5" s="24"/>
      <c r="AN5" s="24"/>
      <c r="AO5" s="34"/>
      <c r="AP5" s="16"/>
      <c r="AQ5" s="15"/>
      <c r="AR5" s="54"/>
      <c r="AS5" s="19"/>
    </row>
    <row r="6" spans="1:46" ht="78.75" hidden="1" x14ac:dyDescent="0.2">
      <c r="A6" s="204" t="s">
        <v>92</v>
      </c>
      <c r="B6" s="204" t="s">
        <v>35</v>
      </c>
      <c r="C6" s="1" t="s">
        <v>36</v>
      </c>
      <c r="D6" s="202" t="s">
        <v>37</v>
      </c>
      <c r="E6" s="202" t="s">
        <v>38</v>
      </c>
      <c r="F6" s="200" t="s">
        <v>39</v>
      </c>
      <c r="G6" s="58" t="s">
        <v>40</v>
      </c>
      <c r="H6" s="58" t="s">
        <v>41</v>
      </c>
      <c r="I6" s="199">
        <v>41698</v>
      </c>
      <c r="J6" s="201">
        <v>2335087682</v>
      </c>
      <c r="K6" s="199">
        <v>41774</v>
      </c>
      <c r="L6" s="63" t="s">
        <v>42</v>
      </c>
      <c r="M6" s="59" t="s">
        <v>40</v>
      </c>
      <c r="N6" s="59">
        <v>29006</v>
      </c>
      <c r="O6" s="199">
        <v>41774</v>
      </c>
      <c r="P6" s="7">
        <v>2334641894</v>
      </c>
      <c r="Q6" s="199"/>
      <c r="R6" s="199"/>
      <c r="S6" s="200">
        <v>7</v>
      </c>
      <c r="T6" s="201">
        <v>2334641894</v>
      </c>
      <c r="U6" s="22"/>
      <c r="V6" s="22"/>
      <c r="W6" s="22"/>
      <c r="X6" s="22"/>
      <c r="Y6" s="8"/>
      <c r="Z6" s="8"/>
      <c r="AA6" s="1" t="s">
        <v>44</v>
      </c>
      <c r="AB6" s="1" t="s">
        <v>30</v>
      </c>
      <c r="AC6" s="10">
        <v>0</v>
      </c>
      <c r="AD6" s="200">
        <v>0</v>
      </c>
      <c r="AE6" s="200">
        <v>0</v>
      </c>
      <c r="AF6" s="200">
        <v>0</v>
      </c>
      <c r="AG6" s="202">
        <v>0</v>
      </c>
      <c r="AH6" s="202">
        <v>0</v>
      </c>
      <c r="AI6" s="202">
        <v>0</v>
      </c>
      <c r="AJ6" s="202">
        <v>0</v>
      </c>
      <c r="AK6" s="202">
        <v>0</v>
      </c>
      <c r="AL6" s="202"/>
      <c r="AM6" s="202"/>
      <c r="AN6" s="202"/>
      <c r="AO6" s="20"/>
      <c r="AP6" s="60"/>
      <c r="AQ6" s="62"/>
      <c r="AR6" s="10"/>
      <c r="AS6" s="9"/>
      <c r="AT6" s="21"/>
    </row>
    <row r="7" spans="1:46" ht="3" hidden="1" customHeight="1" x14ac:dyDescent="0.2">
      <c r="A7" s="35"/>
      <c r="B7" s="35"/>
      <c r="C7" s="36"/>
      <c r="D7" s="35"/>
      <c r="E7" s="35"/>
      <c r="F7" s="37"/>
      <c r="G7" s="37"/>
      <c r="H7" s="38"/>
      <c r="I7" s="39"/>
      <c r="J7" s="40"/>
      <c r="K7" s="39"/>
      <c r="L7" s="41"/>
      <c r="M7" s="41"/>
      <c r="N7" s="41"/>
      <c r="O7" s="39"/>
      <c r="P7" s="42"/>
      <c r="Q7" s="39"/>
      <c r="R7" s="39"/>
      <c r="S7" s="37"/>
      <c r="T7" s="40"/>
      <c r="U7" s="43"/>
      <c r="V7" s="43"/>
      <c r="W7" s="43"/>
      <c r="X7" s="43"/>
      <c r="Y7" s="44"/>
      <c r="Z7" s="45"/>
      <c r="AA7" s="46"/>
      <c r="AB7" s="47" t="s">
        <v>30</v>
      </c>
      <c r="AC7" s="48"/>
      <c r="AD7" s="37"/>
      <c r="AE7" s="37"/>
      <c r="AF7" s="37"/>
      <c r="AG7" s="35"/>
      <c r="AH7" s="35"/>
      <c r="AI7" s="35"/>
      <c r="AJ7" s="35"/>
      <c r="AK7" s="35"/>
      <c r="AL7" s="35"/>
      <c r="AM7" s="35"/>
      <c r="AN7" s="35"/>
      <c r="AO7" s="49"/>
      <c r="AP7" s="50"/>
      <c r="AQ7" s="51"/>
      <c r="AR7" s="55"/>
      <c r="AS7" s="52"/>
      <c r="AT7" s="21"/>
    </row>
    <row r="8" spans="1:46" ht="33.75" hidden="1" x14ac:dyDescent="0.2">
      <c r="A8" s="1378" t="s">
        <v>93</v>
      </c>
      <c r="B8" s="1378" t="s">
        <v>78</v>
      </c>
      <c r="C8" s="1404" t="s">
        <v>79</v>
      </c>
      <c r="D8" s="1378" t="s">
        <v>81</v>
      </c>
      <c r="E8" s="1404" t="s">
        <v>82</v>
      </c>
      <c r="F8" s="1439" t="s">
        <v>83</v>
      </c>
      <c r="G8" s="58" t="s">
        <v>84</v>
      </c>
      <c r="H8" s="58" t="s">
        <v>85</v>
      </c>
      <c r="I8" s="199">
        <v>41738</v>
      </c>
      <c r="J8" s="201">
        <v>50000000</v>
      </c>
      <c r="K8" s="1398">
        <v>41807</v>
      </c>
      <c r="L8" s="59" t="s">
        <v>88</v>
      </c>
      <c r="M8" s="59" t="s">
        <v>84</v>
      </c>
      <c r="N8" s="59">
        <v>100001</v>
      </c>
      <c r="O8" s="199">
        <v>41807</v>
      </c>
      <c r="P8" s="7">
        <v>50000000</v>
      </c>
      <c r="Q8" s="199"/>
      <c r="R8" s="1398"/>
      <c r="S8" s="1388">
        <v>6</v>
      </c>
      <c r="T8" s="1420">
        <v>84816200</v>
      </c>
      <c r="U8" s="22"/>
      <c r="V8" s="22"/>
      <c r="W8" s="22"/>
      <c r="X8" s="22"/>
      <c r="Y8" s="72"/>
      <c r="Z8" s="8"/>
      <c r="AA8" s="1" t="s">
        <v>91</v>
      </c>
      <c r="AB8" s="1378" t="s">
        <v>30</v>
      </c>
      <c r="AC8" s="10"/>
      <c r="AD8" s="200"/>
      <c r="AE8" s="200"/>
      <c r="AF8" s="200"/>
      <c r="AG8" s="202"/>
      <c r="AH8" s="202"/>
      <c r="AI8" s="202"/>
      <c r="AJ8" s="202"/>
      <c r="AK8" s="202"/>
      <c r="AL8" s="202"/>
      <c r="AM8" s="202"/>
      <c r="AN8" s="202"/>
      <c r="AO8" s="20"/>
      <c r="AP8" s="60"/>
      <c r="AQ8" s="73"/>
      <c r="AR8" s="10"/>
      <c r="AS8" s="74"/>
      <c r="AT8" s="21"/>
    </row>
    <row r="9" spans="1:46" ht="45" hidden="1" x14ac:dyDescent="0.2">
      <c r="A9" s="1379"/>
      <c r="B9" s="1379"/>
      <c r="C9" s="1405"/>
      <c r="D9" s="1379"/>
      <c r="E9" s="1405"/>
      <c r="F9" s="1440"/>
      <c r="G9" s="58" t="s">
        <v>86</v>
      </c>
      <c r="H9" s="58" t="s">
        <v>87</v>
      </c>
      <c r="I9" s="199">
        <v>41739</v>
      </c>
      <c r="J9" s="201">
        <v>35000000</v>
      </c>
      <c r="K9" s="1400"/>
      <c r="L9" s="59" t="s">
        <v>89</v>
      </c>
      <c r="M9" s="59" t="s">
        <v>86</v>
      </c>
      <c r="N9" s="59">
        <v>30001</v>
      </c>
      <c r="O9" s="199">
        <v>41807</v>
      </c>
      <c r="P9" s="7">
        <v>34816200</v>
      </c>
      <c r="Q9" s="199"/>
      <c r="R9" s="1400"/>
      <c r="S9" s="1389"/>
      <c r="T9" s="1419"/>
      <c r="U9" s="22"/>
      <c r="V9" s="22"/>
      <c r="W9" s="22"/>
      <c r="X9" s="22"/>
      <c r="Y9" s="72"/>
      <c r="Z9" s="8"/>
      <c r="AA9" s="1" t="s">
        <v>90</v>
      </c>
      <c r="AB9" s="1379"/>
      <c r="AC9" s="10"/>
      <c r="AD9" s="200"/>
      <c r="AE9" s="200"/>
      <c r="AF9" s="200"/>
      <c r="AG9" s="202"/>
      <c r="AH9" s="202"/>
      <c r="AI9" s="202"/>
      <c r="AJ9" s="202"/>
      <c r="AK9" s="202"/>
      <c r="AL9" s="202"/>
      <c r="AM9" s="202"/>
      <c r="AN9" s="202"/>
      <c r="AO9" s="20"/>
      <c r="AP9" s="60"/>
      <c r="AQ9" s="73"/>
      <c r="AR9" s="10"/>
      <c r="AS9" s="74"/>
      <c r="AT9" s="21"/>
    </row>
    <row r="10" spans="1:46" hidden="1" x14ac:dyDescent="0.2">
      <c r="A10" s="96"/>
      <c r="B10" s="96"/>
      <c r="C10" s="97"/>
      <c r="D10" s="96"/>
      <c r="E10" s="96"/>
      <c r="F10" s="114"/>
      <c r="G10" s="98"/>
      <c r="H10" s="99"/>
      <c r="I10" s="100"/>
      <c r="J10" s="101"/>
      <c r="K10" s="100"/>
      <c r="L10" s="102"/>
      <c r="M10" s="102"/>
      <c r="N10" s="102"/>
      <c r="O10" s="100"/>
      <c r="P10" s="103"/>
      <c r="Q10" s="100"/>
      <c r="R10" s="100"/>
      <c r="S10" s="98"/>
      <c r="T10" s="101"/>
      <c r="U10" s="104"/>
      <c r="V10" s="104"/>
      <c r="W10" s="104"/>
      <c r="X10" s="104"/>
      <c r="Y10" s="105"/>
      <c r="Z10" s="106"/>
      <c r="AA10" s="107"/>
      <c r="AB10" s="108"/>
      <c r="AC10" s="109"/>
      <c r="AD10" s="98"/>
      <c r="AE10" s="98"/>
      <c r="AF10" s="98"/>
      <c r="AG10" s="96"/>
      <c r="AH10" s="96"/>
      <c r="AI10" s="96"/>
      <c r="AJ10" s="96"/>
      <c r="AK10" s="96"/>
      <c r="AL10" s="96"/>
      <c r="AM10" s="96"/>
      <c r="AN10" s="96"/>
      <c r="AO10" s="110"/>
      <c r="AP10" s="111"/>
      <c r="AQ10" s="112"/>
      <c r="AR10" s="109"/>
      <c r="AS10" s="113"/>
      <c r="AT10" s="21"/>
    </row>
    <row r="11" spans="1:46" ht="56.25" x14ac:dyDescent="0.2">
      <c r="A11" s="1" t="s">
        <v>99</v>
      </c>
      <c r="B11" s="176"/>
      <c r="C11" s="71" t="s">
        <v>57</v>
      </c>
      <c r="D11" s="1" t="s">
        <v>100</v>
      </c>
      <c r="E11" s="202" t="s">
        <v>101</v>
      </c>
      <c r="F11" s="93" t="s">
        <v>102</v>
      </c>
      <c r="G11" s="58" t="s">
        <v>103</v>
      </c>
      <c r="H11" s="58" t="s">
        <v>104</v>
      </c>
      <c r="I11" s="199">
        <v>41752</v>
      </c>
      <c r="J11" s="201">
        <v>11157508</v>
      </c>
      <c r="K11" s="199">
        <v>41822</v>
      </c>
      <c r="L11" s="59" t="s">
        <v>105</v>
      </c>
      <c r="M11" s="59" t="s">
        <v>103</v>
      </c>
      <c r="N11" s="59">
        <v>30009</v>
      </c>
      <c r="O11" s="199">
        <v>41822</v>
      </c>
      <c r="P11" s="7">
        <v>11107800</v>
      </c>
      <c r="Q11" s="199"/>
      <c r="R11" s="199">
        <v>41829</v>
      </c>
      <c r="S11" s="200">
        <v>15</v>
      </c>
      <c r="T11" s="201">
        <v>11107800</v>
      </c>
      <c r="U11" s="22"/>
      <c r="V11" s="22"/>
      <c r="W11" s="22"/>
      <c r="X11" s="22"/>
      <c r="Y11" s="206">
        <v>41843</v>
      </c>
      <c r="Z11" s="8"/>
      <c r="AA11" s="1" t="s">
        <v>106</v>
      </c>
      <c r="AB11" s="1" t="s">
        <v>30</v>
      </c>
      <c r="AC11" s="10"/>
      <c r="AD11" s="200"/>
      <c r="AE11" s="200"/>
      <c r="AF11" s="200"/>
      <c r="AG11" s="202"/>
      <c r="AH11" s="202"/>
      <c r="AI11" s="202"/>
      <c r="AJ11" s="202"/>
      <c r="AK11" s="202"/>
      <c r="AL11" s="202"/>
      <c r="AM11" s="202"/>
      <c r="AN11" s="202"/>
      <c r="AO11" s="20"/>
      <c r="AP11" s="60"/>
      <c r="AQ11" s="73"/>
      <c r="AR11" s="10"/>
      <c r="AS11" s="74"/>
      <c r="AT11" s="21"/>
    </row>
    <row r="12" spans="1:46" ht="4.5" customHeight="1" x14ac:dyDescent="0.2">
      <c r="A12" s="177"/>
      <c r="B12" s="177"/>
      <c r="C12" s="178"/>
      <c r="D12" s="177"/>
      <c r="E12" s="177"/>
      <c r="F12" s="179"/>
      <c r="G12" s="180"/>
      <c r="H12" s="181"/>
      <c r="I12" s="182"/>
      <c r="J12" s="183"/>
      <c r="K12" s="182"/>
      <c r="L12" s="184"/>
      <c r="M12" s="184"/>
      <c r="N12" s="184"/>
      <c r="O12" s="182"/>
      <c r="P12" s="185"/>
      <c r="Q12" s="182"/>
      <c r="R12" s="182"/>
      <c r="S12" s="180"/>
      <c r="T12" s="183"/>
      <c r="U12" s="186"/>
      <c r="V12" s="186"/>
      <c r="W12" s="186"/>
      <c r="X12" s="186"/>
      <c r="Y12" s="187"/>
      <c r="Z12" s="188"/>
      <c r="AA12" s="189"/>
      <c r="AB12" s="190"/>
      <c r="AC12" s="191"/>
      <c r="AD12" s="180"/>
      <c r="AE12" s="180"/>
      <c r="AF12" s="180"/>
      <c r="AG12" s="177"/>
      <c r="AH12" s="177"/>
      <c r="AI12" s="177"/>
      <c r="AJ12" s="177"/>
      <c r="AK12" s="177"/>
      <c r="AL12" s="177"/>
      <c r="AM12" s="177"/>
      <c r="AN12" s="177"/>
      <c r="AO12" s="192"/>
      <c r="AP12" s="193"/>
      <c r="AQ12" s="194"/>
      <c r="AR12" s="191"/>
      <c r="AS12" s="195"/>
      <c r="AT12" s="21"/>
    </row>
    <row r="13" spans="1:46" s="21" customFormat="1" ht="66" customHeight="1" x14ac:dyDescent="0.25">
      <c r="A13" s="1" t="s">
        <v>95</v>
      </c>
      <c r="B13" s="9" t="s">
        <v>45</v>
      </c>
      <c r="C13" s="1" t="s">
        <v>46</v>
      </c>
      <c r="D13" s="1" t="s">
        <v>47</v>
      </c>
      <c r="E13" s="196" t="s">
        <v>48</v>
      </c>
      <c r="F13" s="9" t="s">
        <v>49</v>
      </c>
      <c r="G13" s="68" t="s">
        <v>50</v>
      </c>
      <c r="H13" s="67" t="s">
        <v>51</v>
      </c>
      <c r="I13" s="66">
        <v>41752</v>
      </c>
      <c r="J13" s="10">
        <v>15438081</v>
      </c>
      <c r="K13" s="66">
        <v>41822</v>
      </c>
      <c r="L13" s="67" t="s">
        <v>96</v>
      </c>
      <c r="M13" s="68" t="s">
        <v>50</v>
      </c>
      <c r="N13" s="67" t="s">
        <v>52</v>
      </c>
      <c r="O13" s="116">
        <v>41822</v>
      </c>
      <c r="P13" s="10">
        <v>14702645</v>
      </c>
      <c r="Q13" s="116">
        <v>41829</v>
      </c>
      <c r="R13" s="8">
        <v>41835</v>
      </c>
      <c r="S13" s="61">
        <v>1</v>
      </c>
      <c r="T13" s="10">
        <v>14702645</v>
      </c>
      <c r="U13" s="70"/>
      <c r="V13" s="70"/>
      <c r="W13" s="70"/>
      <c r="X13" s="70"/>
      <c r="Y13" s="9"/>
      <c r="Z13" s="9"/>
      <c r="AA13" s="1" t="s">
        <v>56</v>
      </c>
      <c r="AB13" s="1" t="s">
        <v>30</v>
      </c>
      <c r="AC13" s="9"/>
      <c r="AD13" s="9"/>
      <c r="AE13" s="9"/>
      <c r="AF13" s="9"/>
      <c r="AG13" s="9"/>
      <c r="AH13" s="9"/>
      <c r="AI13" s="9"/>
      <c r="AJ13" s="9"/>
      <c r="AK13" s="9"/>
      <c r="AL13" s="9"/>
      <c r="AM13" s="9"/>
      <c r="AN13" s="9"/>
      <c r="AO13" s="9"/>
      <c r="AP13" s="9"/>
      <c r="AQ13" s="9"/>
      <c r="AR13" s="55"/>
      <c r="AS13" s="9"/>
    </row>
    <row r="14" spans="1:46" ht="3" customHeight="1" x14ac:dyDescent="0.2">
      <c r="A14" s="118"/>
      <c r="B14" s="118"/>
      <c r="C14" s="119"/>
      <c r="D14" s="118"/>
      <c r="E14" s="118"/>
      <c r="F14" s="120"/>
      <c r="G14" s="121"/>
      <c r="H14" s="122"/>
      <c r="I14" s="123"/>
      <c r="J14" s="124"/>
      <c r="K14" s="123"/>
      <c r="L14" s="125"/>
      <c r="M14" s="125"/>
      <c r="N14" s="125"/>
      <c r="O14" s="123"/>
      <c r="P14" s="126"/>
      <c r="Q14" s="123"/>
      <c r="R14" s="123"/>
      <c r="S14" s="121"/>
      <c r="T14" s="124"/>
      <c r="U14" s="127"/>
      <c r="V14" s="127"/>
      <c r="W14" s="127"/>
      <c r="X14" s="127"/>
      <c r="Y14" s="128"/>
      <c r="Z14" s="129"/>
      <c r="AA14" s="130"/>
      <c r="AB14" s="131"/>
      <c r="AC14" s="132"/>
      <c r="AD14" s="121"/>
      <c r="AE14" s="121"/>
      <c r="AF14" s="121"/>
      <c r="AG14" s="118"/>
      <c r="AH14" s="118"/>
      <c r="AI14" s="118"/>
      <c r="AJ14" s="118"/>
      <c r="AK14" s="118"/>
      <c r="AL14" s="118"/>
      <c r="AM14" s="118"/>
      <c r="AN14" s="118"/>
      <c r="AO14" s="133"/>
      <c r="AP14" s="134"/>
      <c r="AQ14" s="135"/>
      <c r="AR14" s="132"/>
      <c r="AS14" s="136"/>
      <c r="AT14" s="21"/>
    </row>
    <row r="15" spans="1:46" s="21" customFormat="1" ht="45" x14ac:dyDescent="0.25">
      <c r="A15" s="1" t="s">
        <v>97</v>
      </c>
      <c r="B15" s="117"/>
      <c r="C15" s="1" t="s">
        <v>65</v>
      </c>
      <c r="D15" s="1" t="s">
        <v>66</v>
      </c>
      <c r="E15" s="1" t="s">
        <v>67</v>
      </c>
      <c r="F15" s="9" t="s">
        <v>68</v>
      </c>
      <c r="G15" s="68" t="s">
        <v>62</v>
      </c>
      <c r="H15" s="67" t="s">
        <v>69</v>
      </c>
      <c r="I15" s="66">
        <v>41752</v>
      </c>
      <c r="J15" s="10">
        <v>17200000</v>
      </c>
      <c r="K15" s="66">
        <v>41823</v>
      </c>
      <c r="L15" s="69"/>
      <c r="M15" s="68" t="s">
        <v>62</v>
      </c>
      <c r="N15" s="95">
        <v>10003</v>
      </c>
      <c r="O15" s="116">
        <v>41823</v>
      </c>
      <c r="P15" s="10">
        <v>17122486</v>
      </c>
      <c r="Q15" s="116">
        <v>41829</v>
      </c>
      <c r="R15" s="8">
        <v>41835</v>
      </c>
      <c r="S15" s="61">
        <v>1</v>
      </c>
      <c r="T15" s="10">
        <v>17122486</v>
      </c>
      <c r="U15" s="70"/>
      <c r="V15" s="70"/>
      <c r="W15" s="70"/>
      <c r="X15" s="70"/>
      <c r="Y15" s="9"/>
      <c r="Z15" s="9"/>
      <c r="AA15" s="1" t="s">
        <v>64</v>
      </c>
      <c r="AB15" s="1" t="s">
        <v>30</v>
      </c>
      <c r="AC15" s="9"/>
      <c r="AD15" s="9"/>
      <c r="AE15" s="9"/>
      <c r="AF15" s="9"/>
      <c r="AG15" s="9"/>
      <c r="AH15" s="9"/>
      <c r="AI15" s="9"/>
      <c r="AJ15" s="9"/>
      <c r="AK15" s="9"/>
      <c r="AL15" s="9"/>
      <c r="AM15" s="9"/>
      <c r="AN15" s="9"/>
      <c r="AO15" s="9"/>
      <c r="AP15" s="9"/>
      <c r="AQ15" s="9"/>
      <c r="AR15" s="55"/>
      <c r="AS15" s="9"/>
    </row>
    <row r="16" spans="1:46" ht="3.75" customHeight="1" x14ac:dyDescent="0.2">
      <c r="A16" s="138"/>
      <c r="B16" s="138"/>
      <c r="C16" s="139"/>
      <c r="D16" s="138"/>
      <c r="E16" s="138"/>
      <c r="F16" s="140"/>
      <c r="G16" s="141"/>
      <c r="H16" s="142"/>
      <c r="I16" s="143"/>
      <c r="J16" s="144"/>
      <c r="K16" s="143"/>
      <c r="L16" s="145"/>
      <c r="M16" s="145"/>
      <c r="N16" s="145"/>
      <c r="O16" s="143"/>
      <c r="P16" s="146"/>
      <c r="Q16" s="143"/>
      <c r="R16" s="143"/>
      <c r="S16" s="141"/>
      <c r="T16" s="144"/>
      <c r="U16" s="147"/>
      <c r="V16" s="147"/>
      <c r="W16" s="147"/>
      <c r="X16" s="147"/>
      <c r="Y16" s="148"/>
      <c r="Z16" s="149"/>
      <c r="AA16" s="150"/>
      <c r="AB16" s="151"/>
      <c r="AC16" s="152"/>
      <c r="AD16" s="141"/>
      <c r="AE16" s="141"/>
      <c r="AF16" s="141"/>
      <c r="AG16" s="138"/>
      <c r="AH16" s="138"/>
      <c r="AI16" s="138"/>
      <c r="AJ16" s="138"/>
      <c r="AK16" s="138"/>
      <c r="AL16" s="138"/>
      <c r="AM16" s="138"/>
      <c r="AN16" s="138"/>
      <c r="AO16" s="153"/>
      <c r="AP16" s="154"/>
      <c r="AQ16" s="155"/>
      <c r="AR16" s="152"/>
      <c r="AS16" s="156"/>
      <c r="AT16" s="21"/>
    </row>
    <row r="17" spans="1:46" s="21" customFormat="1" ht="45" x14ac:dyDescent="0.25">
      <c r="A17" s="1" t="s">
        <v>94</v>
      </c>
      <c r="B17" s="117"/>
      <c r="C17" s="1" t="s">
        <v>58</v>
      </c>
      <c r="D17" s="1" t="s">
        <v>59</v>
      </c>
      <c r="E17" s="1" t="s">
        <v>60</v>
      </c>
      <c r="F17" s="1" t="s">
        <v>61</v>
      </c>
      <c r="G17" s="68" t="s">
        <v>62</v>
      </c>
      <c r="H17" s="67" t="s">
        <v>63</v>
      </c>
      <c r="I17" s="66">
        <v>41750</v>
      </c>
      <c r="J17" s="10">
        <v>17200000</v>
      </c>
      <c r="K17" s="66">
        <v>41823</v>
      </c>
      <c r="L17" s="69"/>
      <c r="M17" s="68" t="s">
        <v>62</v>
      </c>
      <c r="N17" s="95">
        <v>10003</v>
      </c>
      <c r="O17" s="116">
        <v>41823</v>
      </c>
      <c r="P17" s="10">
        <v>17184310</v>
      </c>
      <c r="Q17" s="116">
        <v>41828</v>
      </c>
      <c r="R17" s="8">
        <v>41828</v>
      </c>
      <c r="S17" s="61">
        <v>1</v>
      </c>
      <c r="T17" s="10">
        <v>17184310</v>
      </c>
      <c r="U17" s="70"/>
      <c r="V17" s="70"/>
      <c r="W17" s="70"/>
      <c r="X17" s="70"/>
      <c r="Y17" s="117"/>
      <c r="Z17" s="117"/>
      <c r="AA17" s="1" t="s">
        <v>64</v>
      </c>
      <c r="AB17" s="1" t="s">
        <v>30</v>
      </c>
      <c r="AC17" s="9"/>
      <c r="AD17" s="9"/>
      <c r="AE17" s="9"/>
      <c r="AF17" s="9"/>
      <c r="AG17" s="9"/>
      <c r="AH17" s="9"/>
      <c r="AI17" s="9"/>
      <c r="AJ17" s="9"/>
      <c r="AK17" s="9"/>
      <c r="AL17" s="9"/>
      <c r="AM17" s="9"/>
      <c r="AN17" s="9"/>
      <c r="AO17" s="9"/>
      <c r="AP17" s="9"/>
      <c r="AQ17" s="9"/>
      <c r="AR17" s="55"/>
      <c r="AS17" s="9"/>
    </row>
    <row r="18" spans="1:46" ht="3" customHeight="1" x14ac:dyDescent="0.2">
      <c r="A18" s="35"/>
      <c r="B18" s="35"/>
      <c r="C18" s="36"/>
      <c r="D18" s="35"/>
      <c r="E18" s="35"/>
      <c r="F18" s="115"/>
      <c r="G18" s="37"/>
      <c r="H18" s="38"/>
      <c r="I18" s="39"/>
      <c r="J18" s="40"/>
      <c r="K18" s="39"/>
      <c r="L18" s="41"/>
      <c r="M18" s="41"/>
      <c r="N18" s="41"/>
      <c r="O18" s="39"/>
      <c r="P18" s="42"/>
      <c r="Q18" s="39"/>
      <c r="R18" s="39"/>
      <c r="S18" s="37"/>
      <c r="T18" s="40"/>
      <c r="U18" s="43"/>
      <c r="V18" s="43"/>
      <c r="W18" s="43"/>
      <c r="X18" s="43"/>
      <c r="Y18" s="44"/>
      <c r="Z18" s="45"/>
      <c r="AA18" s="46"/>
      <c r="AB18" s="47"/>
      <c r="AC18" s="48"/>
      <c r="AD18" s="37"/>
      <c r="AE18" s="37"/>
      <c r="AF18" s="37"/>
      <c r="AG18" s="35"/>
      <c r="AH18" s="35"/>
      <c r="AI18" s="35"/>
      <c r="AJ18" s="35"/>
      <c r="AK18" s="35"/>
      <c r="AL18" s="35"/>
      <c r="AM18" s="35"/>
      <c r="AN18" s="35"/>
      <c r="AO18" s="49"/>
      <c r="AP18" s="50"/>
      <c r="AQ18" s="51"/>
      <c r="AR18" s="48"/>
      <c r="AS18" s="52"/>
      <c r="AT18" s="21"/>
    </row>
    <row r="19" spans="1:46" s="21" customFormat="1" ht="56.25" x14ac:dyDescent="0.25">
      <c r="A19" s="1" t="s">
        <v>98</v>
      </c>
      <c r="B19" s="117"/>
      <c r="C19" s="1" t="s">
        <v>70</v>
      </c>
      <c r="D19" s="1" t="s">
        <v>71</v>
      </c>
      <c r="E19" s="1" t="s">
        <v>72</v>
      </c>
      <c r="F19" s="9" t="s">
        <v>73</v>
      </c>
      <c r="G19" s="68" t="s">
        <v>74</v>
      </c>
      <c r="H19" s="68" t="s">
        <v>75</v>
      </c>
      <c r="I19" s="66">
        <v>41752</v>
      </c>
      <c r="J19" s="10">
        <v>20000000</v>
      </c>
      <c r="K19" s="66">
        <v>41824</v>
      </c>
      <c r="L19" s="69"/>
      <c r="M19" s="68" t="s">
        <v>74</v>
      </c>
      <c r="N19" s="95" t="s">
        <v>76</v>
      </c>
      <c r="O19" s="116">
        <v>41824</v>
      </c>
      <c r="P19" s="10">
        <v>17191383</v>
      </c>
      <c r="Q19" s="116">
        <v>41829</v>
      </c>
      <c r="R19" s="8">
        <v>41829</v>
      </c>
      <c r="S19" s="61">
        <v>1</v>
      </c>
      <c r="T19" s="10">
        <v>17191383</v>
      </c>
      <c r="U19" s="70"/>
      <c r="V19" s="70"/>
      <c r="W19" s="70"/>
      <c r="X19" s="70"/>
      <c r="Y19" s="9"/>
      <c r="Z19" s="9"/>
      <c r="AA19" s="1" t="s">
        <v>77</v>
      </c>
      <c r="AB19" s="1" t="s">
        <v>30</v>
      </c>
      <c r="AC19" s="9"/>
      <c r="AD19" s="9"/>
      <c r="AE19" s="9"/>
      <c r="AF19" s="9"/>
      <c r="AG19" s="9"/>
      <c r="AH19" s="9"/>
      <c r="AI19" s="9"/>
      <c r="AJ19" s="9"/>
      <c r="AK19" s="9"/>
      <c r="AL19" s="9"/>
      <c r="AM19" s="9"/>
      <c r="AN19" s="9"/>
      <c r="AO19" s="9"/>
      <c r="AP19" s="9"/>
      <c r="AQ19" s="9"/>
      <c r="AR19" s="55"/>
      <c r="AS19" s="9"/>
    </row>
    <row r="20" spans="1:46" ht="2.25" customHeight="1" x14ac:dyDescent="0.2">
      <c r="A20" s="157"/>
      <c r="B20" s="157"/>
      <c r="C20" s="158"/>
      <c r="D20" s="157"/>
      <c r="E20" s="157"/>
      <c r="F20" s="159"/>
      <c r="G20" s="160"/>
      <c r="H20" s="161"/>
      <c r="I20" s="162"/>
      <c r="J20" s="163"/>
      <c r="K20" s="162"/>
      <c r="L20" s="164"/>
      <c r="M20" s="164"/>
      <c r="N20" s="164"/>
      <c r="O20" s="162"/>
      <c r="P20" s="165"/>
      <c r="Q20" s="162"/>
      <c r="R20" s="162"/>
      <c r="S20" s="160"/>
      <c r="T20" s="163"/>
      <c r="U20" s="166"/>
      <c r="V20" s="166"/>
      <c r="W20" s="166"/>
      <c r="X20" s="166"/>
      <c r="Y20" s="167"/>
      <c r="Z20" s="168"/>
      <c r="AA20" s="169"/>
      <c r="AB20" s="170"/>
      <c r="AC20" s="171"/>
      <c r="AD20" s="160"/>
      <c r="AE20" s="160"/>
      <c r="AF20" s="160"/>
      <c r="AG20" s="157"/>
      <c r="AH20" s="157"/>
      <c r="AI20" s="157"/>
      <c r="AJ20" s="157"/>
      <c r="AK20" s="157"/>
      <c r="AL20" s="157"/>
      <c r="AM20" s="157"/>
      <c r="AN20" s="157"/>
      <c r="AO20" s="172"/>
      <c r="AP20" s="173"/>
      <c r="AQ20" s="174"/>
      <c r="AR20" s="171"/>
      <c r="AS20" s="175"/>
      <c r="AT20" s="21"/>
    </row>
    <row r="21" spans="1:46" ht="33.75" x14ac:dyDescent="0.2">
      <c r="A21" s="1404" t="s">
        <v>115</v>
      </c>
      <c r="B21" s="176"/>
      <c r="C21" s="71" t="s">
        <v>119</v>
      </c>
      <c r="D21" s="1378" t="s">
        <v>116</v>
      </c>
      <c r="E21" s="1378" t="s">
        <v>117</v>
      </c>
      <c r="F21" s="1418" t="s">
        <v>118</v>
      </c>
      <c r="G21" s="62" t="s">
        <v>122</v>
      </c>
      <c r="H21" s="58" t="s">
        <v>123</v>
      </c>
      <c r="I21" s="199">
        <v>41752</v>
      </c>
      <c r="J21" s="201">
        <v>5000000</v>
      </c>
      <c r="K21" s="1398"/>
      <c r="L21" s="198">
        <v>5000000</v>
      </c>
      <c r="M21" s="59" t="s">
        <v>122</v>
      </c>
      <c r="N21" s="59">
        <v>30009</v>
      </c>
      <c r="O21" s="205"/>
      <c r="P21" s="7"/>
      <c r="Q21" s="1398"/>
      <c r="R21" s="1398"/>
      <c r="S21" s="1388">
        <v>1</v>
      </c>
      <c r="T21" s="201"/>
      <c r="U21" s="22"/>
      <c r="V21" s="22"/>
      <c r="W21" s="22"/>
      <c r="X21" s="22"/>
      <c r="Y21" s="72"/>
      <c r="Z21" s="8"/>
      <c r="AA21" s="9"/>
      <c r="AB21" s="1"/>
      <c r="AC21" s="10"/>
      <c r="AD21" s="200"/>
      <c r="AE21" s="200"/>
      <c r="AF21" s="200"/>
      <c r="AG21" s="202"/>
      <c r="AH21" s="202"/>
      <c r="AI21" s="202"/>
      <c r="AJ21" s="202"/>
      <c r="AK21" s="202"/>
      <c r="AL21" s="202"/>
      <c r="AM21" s="202"/>
      <c r="AN21" s="202"/>
      <c r="AO21" s="20"/>
      <c r="AP21" s="60"/>
      <c r="AQ21" s="73"/>
      <c r="AR21" s="10"/>
      <c r="AS21" s="74"/>
      <c r="AT21" s="21"/>
    </row>
    <row r="22" spans="1:46" ht="33.75" x14ac:dyDescent="0.2">
      <c r="A22" s="1405"/>
      <c r="B22" s="176"/>
      <c r="C22" s="71" t="s">
        <v>120</v>
      </c>
      <c r="D22" s="1379"/>
      <c r="E22" s="1379"/>
      <c r="F22" s="1418"/>
      <c r="G22" s="58" t="s">
        <v>84</v>
      </c>
      <c r="H22" s="58" t="s">
        <v>121</v>
      </c>
      <c r="I22" s="199">
        <v>41789</v>
      </c>
      <c r="J22" s="201">
        <v>7000000</v>
      </c>
      <c r="K22" s="1400"/>
      <c r="L22" s="197"/>
      <c r="M22" s="59" t="s">
        <v>84</v>
      </c>
      <c r="N22" s="59">
        <v>10001</v>
      </c>
      <c r="O22" s="205"/>
      <c r="P22" s="7"/>
      <c r="Q22" s="1400"/>
      <c r="R22" s="1400"/>
      <c r="S22" s="1389"/>
      <c r="T22" s="201"/>
      <c r="U22" s="22"/>
      <c r="V22" s="22"/>
      <c r="W22" s="22"/>
      <c r="X22" s="22"/>
      <c r="Y22" s="72"/>
      <c r="Z22" s="8"/>
      <c r="AA22" s="9"/>
      <c r="AB22" s="1"/>
      <c r="AC22" s="10"/>
      <c r="AD22" s="200"/>
      <c r="AE22" s="200"/>
      <c r="AF22" s="200"/>
      <c r="AG22" s="202"/>
      <c r="AH22" s="202"/>
      <c r="AI22" s="202"/>
      <c r="AJ22" s="202"/>
      <c r="AK22" s="202"/>
      <c r="AL22" s="202"/>
      <c r="AM22" s="202"/>
      <c r="AN22" s="202"/>
      <c r="AO22" s="20"/>
      <c r="AP22" s="60"/>
      <c r="AQ22" s="73"/>
      <c r="AR22" s="10"/>
      <c r="AS22" s="74"/>
      <c r="AT22" s="21"/>
    </row>
    <row r="23" spans="1:46" ht="3.75" customHeight="1" x14ac:dyDescent="0.2">
      <c r="A23" s="75"/>
      <c r="B23" s="76"/>
      <c r="C23" s="77"/>
      <c r="D23" s="76"/>
      <c r="E23" s="76"/>
      <c r="F23" s="78"/>
      <c r="G23" s="78"/>
      <c r="H23" s="79"/>
      <c r="I23" s="80"/>
      <c r="J23" s="81"/>
      <c r="K23" s="80"/>
      <c r="L23" s="82"/>
      <c r="M23" s="82"/>
      <c r="N23" s="82"/>
      <c r="O23" s="80"/>
      <c r="P23" s="83"/>
      <c r="Q23" s="80"/>
      <c r="R23" s="80"/>
      <c r="S23" s="78"/>
      <c r="T23" s="81"/>
      <c r="U23" s="84"/>
      <c r="V23" s="84"/>
      <c r="W23" s="84"/>
      <c r="X23" s="84"/>
      <c r="Y23" s="85"/>
      <c r="Z23" s="86"/>
      <c r="AA23" s="87"/>
      <c r="AB23" s="75"/>
      <c r="AC23" s="88"/>
      <c r="AD23" s="78"/>
      <c r="AE23" s="78"/>
      <c r="AF23" s="78"/>
      <c r="AG23" s="76"/>
      <c r="AH23" s="76"/>
      <c r="AI23" s="76"/>
      <c r="AJ23" s="76"/>
      <c r="AK23" s="76"/>
      <c r="AL23" s="76"/>
      <c r="AM23" s="76"/>
      <c r="AN23" s="76"/>
      <c r="AO23" s="89"/>
      <c r="AP23" s="90"/>
      <c r="AQ23" s="91"/>
      <c r="AR23" s="88"/>
      <c r="AS23" s="92"/>
      <c r="AT23" s="21"/>
    </row>
    <row r="24" spans="1:46" s="21" customFormat="1" ht="45" x14ac:dyDescent="0.25">
      <c r="A24" s="1" t="s">
        <v>107</v>
      </c>
      <c r="B24" s="9" t="s">
        <v>108</v>
      </c>
      <c r="C24" s="1" t="s">
        <v>109</v>
      </c>
      <c r="D24" s="1" t="s">
        <v>110</v>
      </c>
      <c r="E24" s="117"/>
      <c r="F24" s="117"/>
      <c r="G24" s="68" t="s">
        <v>111</v>
      </c>
      <c r="H24" s="68" t="s">
        <v>112</v>
      </c>
      <c r="I24" s="66">
        <v>41719</v>
      </c>
      <c r="J24" s="10">
        <v>186213737</v>
      </c>
      <c r="K24" s="10"/>
      <c r="L24" s="10"/>
      <c r="M24" s="67" t="s">
        <v>111</v>
      </c>
      <c r="N24" s="95" t="s">
        <v>113</v>
      </c>
      <c r="O24" s="5"/>
      <c r="P24" s="10"/>
      <c r="Q24" s="10"/>
      <c r="R24" s="9"/>
      <c r="S24" s="9"/>
      <c r="T24" s="10"/>
      <c r="U24" s="70"/>
      <c r="V24" s="70"/>
      <c r="W24" s="70"/>
      <c r="X24" s="70"/>
      <c r="Y24" s="9"/>
      <c r="Z24" s="9"/>
      <c r="AA24" s="1" t="s">
        <v>114</v>
      </c>
      <c r="AB24" s="117"/>
      <c r="AC24" s="9"/>
      <c r="AD24" s="9"/>
      <c r="AE24" s="9"/>
      <c r="AF24" s="9"/>
      <c r="AG24" s="9"/>
      <c r="AH24" s="9"/>
      <c r="AI24" s="9"/>
      <c r="AJ24" s="9"/>
      <c r="AK24" s="9"/>
      <c r="AL24" s="9"/>
      <c r="AM24" s="9"/>
      <c r="AN24" s="9"/>
      <c r="AO24" s="9"/>
      <c r="AP24" s="9"/>
      <c r="AQ24" s="9"/>
      <c r="AR24" s="55"/>
      <c r="AS24" s="9"/>
    </row>
    <row r="25" spans="1:46" hidden="1" x14ac:dyDescent="0.2">
      <c r="A25" s="6"/>
      <c r="B25" s="6"/>
      <c r="C25" s="6"/>
      <c r="D25" s="6"/>
      <c r="E25" s="6"/>
      <c r="F25" s="6"/>
      <c r="G25" s="11"/>
      <c r="H25" s="11"/>
      <c r="I25" s="5"/>
      <c r="J25" s="11"/>
      <c r="K25" s="11"/>
      <c r="L25" s="11"/>
      <c r="M25" s="11"/>
      <c r="N25" s="94"/>
      <c r="O25" s="11"/>
      <c r="P25" s="11"/>
      <c r="Q25" s="11"/>
      <c r="R25" s="6"/>
      <c r="S25" s="6"/>
      <c r="T25" s="11"/>
      <c r="U25" s="64"/>
      <c r="V25" s="64"/>
      <c r="W25" s="64"/>
      <c r="X25" s="64"/>
      <c r="Y25" s="6"/>
      <c r="Z25" s="6"/>
      <c r="AA25" s="6"/>
      <c r="AB25" s="6"/>
      <c r="AC25" s="6"/>
      <c r="AD25" s="6"/>
      <c r="AE25" s="6"/>
      <c r="AF25" s="6"/>
      <c r="AG25" s="6"/>
      <c r="AH25" s="6"/>
      <c r="AI25" s="6"/>
      <c r="AJ25" s="6"/>
      <c r="AK25" s="6"/>
      <c r="AL25" s="6"/>
      <c r="AM25" s="6"/>
      <c r="AN25" s="6"/>
      <c r="AO25" s="6"/>
      <c r="AP25" s="6"/>
      <c r="AQ25" s="6"/>
      <c r="AR25" s="54"/>
      <c r="AS25" s="6"/>
    </row>
    <row r="26" spans="1:46" hidden="1" x14ac:dyDescent="0.2">
      <c r="A26" s="6"/>
      <c r="B26" s="6"/>
      <c r="C26" s="6"/>
      <c r="D26" s="6"/>
      <c r="E26" s="6"/>
      <c r="F26" s="6"/>
      <c r="G26" s="11"/>
      <c r="H26" s="11"/>
      <c r="I26" s="5"/>
      <c r="J26" s="11"/>
      <c r="K26" s="11"/>
      <c r="L26" s="11"/>
      <c r="M26" s="11"/>
      <c r="N26" s="94"/>
      <c r="O26" s="11"/>
      <c r="P26" s="11"/>
      <c r="Q26" s="11"/>
      <c r="R26" s="6"/>
      <c r="S26" s="6"/>
      <c r="T26" s="11"/>
      <c r="U26" s="64"/>
      <c r="V26" s="64"/>
      <c r="W26" s="64"/>
      <c r="X26" s="64"/>
      <c r="Y26" s="6"/>
      <c r="Z26" s="6"/>
      <c r="AA26" s="6"/>
      <c r="AB26" s="6"/>
      <c r="AC26" s="6"/>
      <c r="AD26" s="6"/>
      <c r="AE26" s="6"/>
      <c r="AF26" s="6"/>
      <c r="AG26" s="6"/>
      <c r="AH26" s="6"/>
      <c r="AI26" s="6"/>
      <c r="AJ26" s="6"/>
      <c r="AK26" s="6"/>
      <c r="AL26" s="6"/>
      <c r="AM26" s="6"/>
      <c r="AN26" s="6"/>
      <c r="AO26" s="6"/>
      <c r="AP26" s="6"/>
      <c r="AQ26" s="6"/>
      <c r="AR26" s="54"/>
      <c r="AS26" s="6"/>
    </row>
    <row r="27" spans="1:46" hidden="1" x14ac:dyDescent="0.2">
      <c r="A27" s="6"/>
      <c r="B27" s="6"/>
      <c r="C27" s="6"/>
      <c r="D27" s="6"/>
      <c r="E27" s="6"/>
      <c r="F27" s="6"/>
      <c r="G27" s="11"/>
      <c r="H27" s="11"/>
      <c r="I27" s="5"/>
      <c r="J27" s="11"/>
      <c r="K27" s="11"/>
      <c r="L27" s="11"/>
      <c r="M27" s="11"/>
      <c r="N27" s="94"/>
      <c r="O27" s="11"/>
      <c r="P27" s="11"/>
      <c r="Q27" s="11"/>
      <c r="R27" s="6"/>
      <c r="S27" s="6"/>
      <c r="T27" s="11"/>
      <c r="U27" s="64"/>
      <c r="V27" s="64"/>
      <c r="W27" s="64"/>
      <c r="X27" s="64"/>
      <c r="Y27" s="6"/>
      <c r="Z27" s="6"/>
      <c r="AA27" s="6"/>
      <c r="AB27" s="6"/>
      <c r="AC27" s="6"/>
      <c r="AD27" s="6"/>
      <c r="AE27" s="6"/>
      <c r="AF27" s="6"/>
      <c r="AG27" s="6"/>
      <c r="AH27" s="6"/>
      <c r="AI27" s="6"/>
      <c r="AJ27" s="6"/>
      <c r="AK27" s="6"/>
      <c r="AL27" s="6"/>
      <c r="AM27" s="6"/>
      <c r="AN27" s="6"/>
      <c r="AO27" s="6"/>
      <c r="AP27" s="6"/>
      <c r="AQ27" s="6"/>
      <c r="AR27" s="54"/>
      <c r="AS27" s="6"/>
    </row>
    <row r="28" spans="1:46" hidden="1" x14ac:dyDescent="0.2">
      <c r="A28" s="6"/>
      <c r="B28" s="6"/>
      <c r="C28" s="6"/>
      <c r="D28" s="6"/>
      <c r="E28" s="6"/>
      <c r="F28" s="6"/>
      <c r="G28" s="11"/>
      <c r="H28" s="11"/>
      <c r="I28" s="5"/>
      <c r="J28" s="11"/>
      <c r="K28" s="11"/>
      <c r="L28" s="11"/>
      <c r="M28" s="11"/>
      <c r="N28" s="94"/>
      <c r="O28" s="11"/>
      <c r="P28" s="11"/>
      <c r="Q28" s="11"/>
      <c r="R28" s="6"/>
      <c r="S28" s="6"/>
      <c r="T28" s="11"/>
      <c r="U28" s="64"/>
      <c r="V28" s="64"/>
      <c r="W28" s="64"/>
      <c r="X28" s="64"/>
      <c r="Y28" s="6"/>
      <c r="Z28" s="6"/>
      <c r="AA28" s="6"/>
      <c r="AB28" s="6"/>
      <c r="AC28" s="6"/>
      <c r="AD28" s="6"/>
      <c r="AE28" s="6"/>
      <c r="AF28" s="6"/>
      <c r="AG28" s="6"/>
      <c r="AH28" s="6"/>
      <c r="AI28" s="6"/>
      <c r="AJ28" s="6"/>
      <c r="AK28" s="6"/>
      <c r="AL28" s="6"/>
      <c r="AM28" s="6"/>
      <c r="AN28" s="6"/>
      <c r="AO28" s="6"/>
      <c r="AP28" s="6"/>
      <c r="AQ28" s="6"/>
      <c r="AR28" s="54"/>
      <c r="AS28" s="6"/>
    </row>
    <row r="29" spans="1:46" hidden="1" x14ac:dyDescent="0.2">
      <c r="A29" s="6"/>
      <c r="B29" s="6"/>
      <c r="C29" s="6"/>
      <c r="D29" s="6"/>
      <c r="E29" s="6"/>
      <c r="F29" s="6"/>
      <c r="G29" s="11"/>
      <c r="H29" s="11"/>
      <c r="I29" s="5"/>
      <c r="J29" s="11"/>
      <c r="K29" s="11"/>
      <c r="L29" s="11"/>
      <c r="M29" s="11"/>
      <c r="N29" s="94"/>
      <c r="O29" s="11"/>
      <c r="P29" s="11"/>
      <c r="Q29" s="11"/>
      <c r="R29" s="6"/>
      <c r="S29" s="6"/>
      <c r="T29" s="11"/>
      <c r="U29" s="64"/>
      <c r="V29" s="64"/>
      <c r="W29" s="64"/>
      <c r="X29" s="64"/>
      <c r="Y29" s="6"/>
      <c r="Z29" s="6"/>
      <c r="AA29" s="6"/>
      <c r="AB29" s="6"/>
      <c r="AC29" s="6"/>
      <c r="AD29" s="6"/>
      <c r="AE29" s="6"/>
      <c r="AF29" s="6"/>
      <c r="AG29" s="6"/>
      <c r="AH29" s="6"/>
      <c r="AI29" s="6"/>
      <c r="AJ29" s="6"/>
      <c r="AK29" s="6"/>
      <c r="AL29" s="6"/>
      <c r="AM29" s="6"/>
      <c r="AN29" s="6"/>
      <c r="AO29" s="6"/>
      <c r="AP29" s="6"/>
      <c r="AQ29" s="6"/>
      <c r="AR29" s="54"/>
      <c r="AS29" s="6"/>
    </row>
    <row r="30" spans="1:46" hidden="1" x14ac:dyDescent="0.2">
      <c r="A30" s="6"/>
      <c r="B30" s="6"/>
      <c r="C30" s="6"/>
      <c r="D30" s="6"/>
      <c r="E30" s="6"/>
      <c r="F30" s="6"/>
      <c r="G30" s="11"/>
      <c r="H30" s="11"/>
      <c r="I30" s="5"/>
      <c r="J30" s="11"/>
      <c r="K30" s="11"/>
      <c r="L30" s="11"/>
      <c r="M30" s="11"/>
      <c r="N30" s="11"/>
      <c r="O30" s="11"/>
      <c r="P30" s="11"/>
      <c r="Q30" s="11"/>
      <c r="R30" s="6"/>
      <c r="S30" s="6"/>
      <c r="T30" s="11"/>
      <c r="U30" s="64"/>
      <c r="V30" s="64"/>
      <c r="W30" s="64"/>
      <c r="X30" s="64"/>
      <c r="Y30" s="6"/>
      <c r="Z30" s="6"/>
      <c r="AA30" s="6"/>
      <c r="AB30" s="6"/>
      <c r="AC30" s="6"/>
      <c r="AD30" s="6"/>
      <c r="AE30" s="6"/>
      <c r="AF30" s="6"/>
      <c r="AG30" s="6"/>
      <c r="AH30" s="6"/>
      <c r="AI30" s="6"/>
      <c r="AJ30" s="6"/>
      <c r="AK30" s="6"/>
      <c r="AL30" s="6"/>
      <c r="AM30" s="6"/>
      <c r="AN30" s="6"/>
      <c r="AO30" s="6"/>
      <c r="AP30" s="6"/>
      <c r="AQ30" s="6"/>
      <c r="AR30" s="54"/>
      <c r="AS30" s="6"/>
    </row>
    <row r="31" spans="1:46" hidden="1" x14ac:dyDescent="0.2">
      <c r="A31" s="6"/>
      <c r="B31" s="6"/>
      <c r="C31" s="6"/>
      <c r="D31" s="6"/>
      <c r="E31" s="6"/>
      <c r="F31" s="6"/>
      <c r="G31" s="11"/>
      <c r="H31" s="11"/>
      <c r="I31" s="5"/>
      <c r="J31" s="11"/>
      <c r="K31" s="11"/>
      <c r="L31" s="11"/>
      <c r="M31" s="11"/>
      <c r="N31" s="11"/>
      <c r="O31" s="11"/>
      <c r="P31" s="11"/>
      <c r="Q31" s="11"/>
      <c r="R31" s="6"/>
      <c r="S31" s="6"/>
      <c r="T31" s="11"/>
      <c r="U31" s="64"/>
      <c r="V31" s="64"/>
      <c r="W31" s="64"/>
      <c r="X31" s="64"/>
      <c r="Y31" s="6"/>
      <c r="Z31" s="6"/>
      <c r="AA31" s="6"/>
      <c r="AB31" s="6"/>
      <c r="AC31" s="6"/>
      <c r="AD31" s="6"/>
      <c r="AE31" s="6"/>
      <c r="AF31" s="6"/>
      <c r="AG31" s="6"/>
      <c r="AH31" s="6"/>
      <c r="AI31" s="6"/>
      <c r="AJ31" s="6"/>
      <c r="AK31" s="6"/>
      <c r="AL31" s="6"/>
      <c r="AM31" s="6"/>
      <c r="AN31" s="6"/>
      <c r="AO31" s="6"/>
      <c r="AP31" s="6"/>
      <c r="AQ31" s="6"/>
      <c r="AR31" s="54"/>
      <c r="AS31" s="6"/>
    </row>
    <row r="32" spans="1:46" hidden="1" x14ac:dyDescent="0.2">
      <c r="A32" s="6"/>
      <c r="B32" s="6"/>
      <c r="C32" s="6"/>
      <c r="D32" s="6"/>
      <c r="E32" s="6"/>
      <c r="F32" s="6"/>
      <c r="G32" s="11"/>
      <c r="H32" s="11"/>
      <c r="I32" s="5"/>
      <c r="J32" s="11"/>
      <c r="K32" s="11"/>
      <c r="L32" s="11"/>
      <c r="M32" s="11"/>
      <c r="N32" s="11"/>
      <c r="O32" s="11"/>
      <c r="P32" s="11"/>
      <c r="Q32" s="11"/>
      <c r="R32" s="6"/>
      <c r="S32" s="6"/>
      <c r="T32" s="11"/>
      <c r="U32" s="64"/>
      <c r="V32" s="64"/>
      <c r="W32" s="64"/>
      <c r="X32" s="64"/>
      <c r="Y32" s="6"/>
      <c r="Z32" s="6"/>
      <c r="AA32" s="6"/>
      <c r="AB32" s="6"/>
      <c r="AC32" s="6"/>
      <c r="AD32" s="6"/>
      <c r="AE32" s="6"/>
      <c r="AF32" s="6"/>
      <c r="AG32" s="6"/>
      <c r="AH32" s="6"/>
      <c r="AI32" s="6"/>
      <c r="AJ32" s="6"/>
      <c r="AK32" s="6"/>
      <c r="AL32" s="6"/>
      <c r="AM32" s="6"/>
      <c r="AN32" s="6"/>
      <c r="AO32" s="6"/>
      <c r="AP32" s="6"/>
      <c r="AQ32" s="6"/>
      <c r="AR32" s="54"/>
      <c r="AS32" s="6"/>
    </row>
    <row r="33" spans="1:45" hidden="1" x14ac:dyDescent="0.2">
      <c r="A33" s="6"/>
      <c r="B33" s="6"/>
      <c r="C33" s="6"/>
      <c r="D33" s="6"/>
      <c r="E33" s="6"/>
      <c r="F33" s="6"/>
      <c r="G33" s="11"/>
      <c r="H33" s="6"/>
      <c r="I33" s="5"/>
      <c r="J33" s="6"/>
      <c r="K33" s="6"/>
      <c r="L33" s="6"/>
      <c r="M33" s="6"/>
      <c r="N33" s="6"/>
      <c r="O33" s="6"/>
      <c r="P33" s="6"/>
      <c r="Q33" s="6"/>
      <c r="R33" s="6"/>
      <c r="S33" s="6"/>
      <c r="T33" s="11"/>
      <c r="U33" s="64"/>
      <c r="V33" s="64"/>
      <c r="W33" s="64"/>
      <c r="X33" s="64"/>
      <c r="Y33" s="6"/>
      <c r="Z33" s="6"/>
      <c r="AA33" s="6"/>
      <c r="AB33" s="6"/>
      <c r="AC33" s="6"/>
      <c r="AD33" s="6"/>
      <c r="AE33" s="6"/>
      <c r="AF33" s="6"/>
      <c r="AG33" s="6"/>
      <c r="AH33" s="6"/>
      <c r="AI33" s="6"/>
      <c r="AJ33" s="6"/>
      <c r="AK33" s="6"/>
      <c r="AL33" s="6"/>
      <c r="AM33" s="6"/>
      <c r="AN33" s="6"/>
      <c r="AO33" s="6"/>
      <c r="AP33" s="6"/>
      <c r="AQ33" s="6"/>
      <c r="AR33" s="54"/>
      <c r="AS33" s="6"/>
    </row>
    <row r="34" spans="1:45" hidden="1" x14ac:dyDescent="0.2"/>
    <row r="42" spans="1:45" x14ac:dyDescent="0.2">
      <c r="AD42" s="137">
        <f>1312500*3</f>
        <v>3937500</v>
      </c>
    </row>
  </sheetData>
  <mergeCells count="41">
    <mergeCell ref="G3:J3"/>
    <mergeCell ref="A3:A4"/>
    <mergeCell ref="B3:B4"/>
    <mergeCell ref="C3:C4"/>
    <mergeCell ref="D3:D4"/>
    <mergeCell ref="E3:F3"/>
    <mergeCell ref="X3:X4"/>
    <mergeCell ref="Y3:Y4"/>
    <mergeCell ref="Z3:Z4"/>
    <mergeCell ref="K3:K4"/>
    <mergeCell ref="L3:P3"/>
    <mergeCell ref="Q3:Q4"/>
    <mergeCell ref="R3:R4"/>
    <mergeCell ref="S3:S4"/>
    <mergeCell ref="T3:T4"/>
    <mergeCell ref="K8:K9"/>
    <mergeCell ref="R8:R9"/>
    <mergeCell ref="U3:U4"/>
    <mergeCell ref="V3:V4"/>
    <mergeCell ref="W3:W4"/>
    <mergeCell ref="B8:B9"/>
    <mergeCell ref="C8:C9"/>
    <mergeCell ref="D8:D9"/>
    <mergeCell ref="E8:E9"/>
    <mergeCell ref="F8:F9"/>
    <mergeCell ref="S21:S22"/>
    <mergeCell ref="A1:AS1"/>
    <mergeCell ref="A2:AS2"/>
    <mergeCell ref="S8:S9"/>
    <mergeCell ref="T8:T9"/>
    <mergeCell ref="AB8:AB9"/>
    <mergeCell ref="A21:A22"/>
    <mergeCell ref="D21:D22"/>
    <mergeCell ref="E21:E22"/>
    <mergeCell ref="F21:F22"/>
    <mergeCell ref="K21:K22"/>
    <mergeCell ref="Q21:Q22"/>
    <mergeCell ref="R21:R22"/>
    <mergeCell ref="AC3:AQ3"/>
    <mergeCell ref="AR3:AS3"/>
    <mergeCell ref="A8:A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43"/>
  <sheetViews>
    <sheetView zoomScale="80" zoomScaleNormal="80" workbookViewId="0">
      <selection activeCell="C30" sqref="C30"/>
    </sheetView>
  </sheetViews>
  <sheetFormatPr baseColWidth="10" defaultRowHeight="15" x14ac:dyDescent="0.25"/>
  <cols>
    <col min="3" max="3" width="29.28515625" customWidth="1"/>
    <col min="4" max="4" width="0" hidden="1" customWidth="1"/>
    <col min="6" max="9" width="11.42578125" hidden="1" customWidth="1"/>
    <col min="10" max="10" width="12" bestFit="1" customWidth="1"/>
    <col min="12" max="26" width="0" hidden="1" customWidth="1"/>
    <col min="28" max="28" width="0" hidden="1" customWidth="1"/>
    <col min="29" max="30" width="11.42578125" style="281"/>
    <col min="31" max="31" width="12.85546875" style="282" bestFit="1" customWidth="1"/>
    <col min="35" max="35" width="15" bestFit="1" customWidth="1"/>
    <col min="37" max="37" width="15" bestFit="1" customWidth="1"/>
  </cols>
  <sheetData>
    <row r="1" spans="1:34" x14ac:dyDescent="0.25">
      <c r="AE1" s="281"/>
    </row>
    <row r="2" spans="1:34" ht="30" x14ac:dyDescent="0.25">
      <c r="A2" s="278" t="s">
        <v>228</v>
      </c>
      <c r="B2" s="278" t="s">
        <v>229</v>
      </c>
      <c r="C2" s="278" t="s">
        <v>230</v>
      </c>
      <c r="D2" s="278" t="s">
        <v>231</v>
      </c>
      <c r="E2" s="278" t="s">
        <v>232</v>
      </c>
      <c r="F2" s="278"/>
      <c r="G2" s="278"/>
      <c r="H2" s="278"/>
      <c r="I2" s="278"/>
      <c r="J2" s="278" t="s">
        <v>235</v>
      </c>
      <c r="K2" s="279" t="s">
        <v>233</v>
      </c>
      <c r="L2" s="278" t="s">
        <v>234</v>
      </c>
      <c r="M2" s="278" t="s">
        <v>32</v>
      </c>
      <c r="N2" s="278"/>
      <c r="O2" s="278"/>
      <c r="P2" s="278"/>
      <c r="Q2" s="278"/>
      <c r="R2" s="278"/>
      <c r="S2" s="278"/>
      <c r="T2" s="278"/>
      <c r="U2" s="278"/>
      <c r="V2" s="278"/>
      <c r="AC2" s="280" t="s">
        <v>228</v>
      </c>
      <c r="AE2" s="281"/>
    </row>
    <row r="3" spans="1:34" s="21" customFormat="1" ht="60" customHeight="1" x14ac:dyDescent="0.25">
      <c r="A3" s="1378" t="s">
        <v>226</v>
      </c>
      <c r="B3" s="1388"/>
      <c r="C3" s="1" t="s">
        <v>152</v>
      </c>
      <c r="D3" s="1378" t="s">
        <v>153</v>
      </c>
      <c r="E3" s="1378" t="s">
        <v>154</v>
      </c>
      <c r="F3" s="1388">
        <v>9806573</v>
      </c>
      <c r="G3" s="68" t="s">
        <v>155</v>
      </c>
      <c r="H3" s="1412" t="s">
        <v>156</v>
      </c>
      <c r="I3" s="1413">
        <v>41719</v>
      </c>
      <c r="J3" s="10">
        <v>25592056</v>
      </c>
      <c r="K3" s="277">
        <v>41857</v>
      </c>
      <c r="L3" s="1446"/>
      <c r="M3" s="68" t="s">
        <v>155</v>
      </c>
      <c r="N3" s="1409">
        <v>39001</v>
      </c>
      <c r="O3" s="10"/>
      <c r="P3" s="69"/>
      <c r="Q3" s="10"/>
      <c r="R3" s="9"/>
      <c r="S3" s="1388">
        <v>6</v>
      </c>
      <c r="T3" s="69"/>
      <c r="U3" s="70"/>
      <c r="V3" s="70"/>
      <c r="W3" s="70"/>
      <c r="X3" s="70"/>
      <c r="Y3" s="9"/>
      <c r="Z3" s="9"/>
      <c r="AA3" s="1" t="s">
        <v>114</v>
      </c>
      <c r="AB3" s="1378" t="s">
        <v>157</v>
      </c>
      <c r="AC3" s="285" t="s">
        <v>245</v>
      </c>
      <c r="AD3" s="9" t="s">
        <v>246</v>
      </c>
      <c r="AE3" s="10">
        <v>364987267</v>
      </c>
      <c r="AF3" s="9"/>
      <c r="AG3" s="9"/>
      <c r="AH3" s="9"/>
    </row>
    <row r="4" spans="1:34" s="21" customFormat="1" ht="57" customHeight="1" x14ac:dyDescent="0.25">
      <c r="A4" s="1401"/>
      <c r="B4" s="1399"/>
      <c r="C4" s="1" t="s">
        <v>158</v>
      </c>
      <c r="D4" s="1401"/>
      <c r="E4" s="1401"/>
      <c r="F4" s="1399"/>
      <c r="G4" s="68" t="s">
        <v>159</v>
      </c>
      <c r="H4" s="1416"/>
      <c r="I4" s="1414"/>
      <c r="J4" s="10">
        <v>14332072</v>
      </c>
      <c r="K4" s="277">
        <v>41848</v>
      </c>
      <c r="L4" s="1447"/>
      <c r="M4" s="68" t="s">
        <v>159</v>
      </c>
      <c r="N4" s="1410"/>
      <c r="O4" s="10"/>
      <c r="P4" s="69"/>
      <c r="Q4" s="10"/>
      <c r="R4" s="9"/>
      <c r="S4" s="1399"/>
      <c r="T4" s="69"/>
      <c r="U4" s="70"/>
      <c r="V4" s="70"/>
      <c r="W4" s="70"/>
      <c r="X4" s="70"/>
      <c r="Y4" s="9"/>
      <c r="Z4" s="9"/>
      <c r="AA4" s="1" t="s">
        <v>114</v>
      </c>
      <c r="AB4" s="1401"/>
      <c r="AC4" s="285" t="s">
        <v>247</v>
      </c>
      <c r="AD4" s="1" t="s">
        <v>221</v>
      </c>
      <c r="AE4" s="10">
        <v>204733078.87</v>
      </c>
      <c r="AF4" s="9"/>
      <c r="AG4" s="9"/>
      <c r="AH4" s="9"/>
    </row>
    <row r="5" spans="1:34" s="21" customFormat="1" ht="45" customHeight="1" x14ac:dyDescent="0.25">
      <c r="A5" s="1401"/>
      <c r="B5" s="1399"/>
      <c r="C5" s="1" t="s">
        <v>160</v>
      </c>
      <c r="D5" s="1401"/>
      <c r="E5" s="1401"/>
      <c r="F5" s="1399"/>
      <c r="G5" s="68" t="s">
        <v>168</v>
      </c>
      <c r="H5" s="1416"/>
      <c r="I5" s="1414"/>
      <c r="J5" s="10">
        <v>4130713</v>
      </c>
      <c r="K5" s="1449">
        <v>41857</v>
      </c>
      <c r="L5" s="1447"/>
      <c r="M5" s="68" t="s">
        <v>168</v>
      </c>
      <c r="N5" s="1410"/>
      <c r="O5" s="10"/>
      <c r="P5" s="69"/>
      <c r="Q5" s="10"/>
      <c r="R5" s="9"/>
      <c r="S5" s="1399"/>
      <c r="T5" s="69"/>
      <c r="U5" s="70"/>
      <c r="V5" s="70"/>
      <c r="W5" s="70"/>
      <c r="X5" s="70"/>
      <c r="Y5" s="9"/>
      <c r="Z5" s="9"/>
      <c r="AA5" s="1" t="s">
        <v>114</v>
      </c>
      <c r="AB5" s="1401"/>
      <c r="AC5" s="1441" t="s">
        <v>248</v>
      </c>
      <c r="AD5" s="1378" t="s">
        <v>249</v>
      </c>
      <c r="AE5" s="1402">
        <v>237667617.78999999</v>
      </c>
      <c r="AF5" s="9"/>
      <c r="AG5" s="9"/>
      <c r="AH5" s="9"/>
    </row>
    <row r="6" spans="1:34" s="21" customFormat="1" ht="45" customHeight="1" x14ac:dyDescent="0.25">
      <c r="A6" s="1401"/>
      <c r="B6" s="1399"/>
      <c r="C6" s="1" t="s">
        <v>161</v>
      </c>
      <c r="D6" s="1401"/>
      <c r="E6" s="1401"/>
      <c r="F6" s="1399"/>
      <c r="G6" s="68" t="s">
        <v>169</v>
      </c>
      <c r="H6" s="1416"/>
      <c r="I6" s="1414"/>
      <c r="J6" s="10">
        <v>1863612</v>
      </c>
      <c r="K6" s="1447"/>
      <c r="L6" s="1447"/>
      <c r="M6" s="68" t="s">
        <v>169</v>
      </c>
      <c r="N6" s="1410"/>
      <c r="O6" s="9"/>
      <c r="P6" s="117"/>
      <c r="Q6" s="9"/>
      <c r="R6" s="9"/>
      <c r="S6" s="1399"/>
      <c r="T6" s="69"/>
      <c r="U6" s="70"/>
      <c r="V6" s="70"/>
      <c r="W6" s="70"/>
      <c r="X6" s="70"/>
      <c r="Y6" s="9"/>
      <c r="Z6" s="9"/>
      <c r="AA6" s="1" t="s">
        <v>114</v>
      </c>
      <c r="AB6" s="1401"/>
      <c r="AC6" s="1442"/>
      <c r="AD6" s="1401"/>
      <c r="AE6" s="1408"/>
      <c r="AF6" s="9"/>
      <c r="AG6" s="9"/>
      <c r="AH6" s="9"/>
    </row>
    <row r="7" spans="1:34" s="21" customFormat="1" ht="45" customHeight="1" x14ac:dyDescent="0.25">
      <c r="A7" s="1401"/>
      <c r="B7" s="1399"/>
      <c r="C7" s="283" t="s">
        <v>162</v>
      </c>
      <c r="D7" s="1401"/>
      <c r="E7" s="1401"/>
      <c r="F7" s="1399"/>
      <c r="G7" s="68" t="s">
        <v>170</v>
      </c>
      <c r="H7" s="1416"/>
      <c r="I7" s="1414"/>
      <c r="J7" s="10">
        <v>2436964</v>
      </c>
      <c r="K7" s="1447"/>
      <c r="L7" s="1447"/>
      <c r="M7" s="68" t="s">
        <v>170</v>
      </c>
      <c r="N7" s="1410"/>
      <c r="O7" s="9"/>
      <c r="P7" s="117"/>
      <c r="Q7" s="9"/>
      <c r="R7" s="9"/>
      <c r="S7" s="1399"/>
      <c r="T7" s="117"/>
      <c r="U7" s="70"/>
      <c r="V7" s="70"/>
      <c r="W7" s="70"/>
      <c r="X7" s="70"/>
      <c r="Y7" s="9"/>
      <c r="Z7" s="9"/>
      <c r="AA7" s="1" t="s">
        <v>114</v>
      </c>
      <c r="AB7" s="1401"/>
      <c r="AC7" s="1442"/>
      <c r="AD7" s="1401"/>
      <c r="AE7" s="1408"/>
      <c r="AF7" s="9"/>
      <c r="AG7" s="9"/>
      <c r="AH7" s="9"/>
    </row>
    <row r="8" spans="1:34" s="21" customFormat="1" ht="45" customHeight="1" x14ac:dyDescent="0.25">
      <c r="A8" s="1401"/>
      <c r="B8" s="1399"/>
      <c r="C8" s="1" t="s">
        <v>163</v>
      </c>
      <c r="D8" s="1401"/>
      <c r="E8" s="1401"/>
      <c r="F8" s="1399"/>
      <c r="G8" s="68" t="s">
        <v>171</v>
      </c>
      <c r="H8" s="1416"/>
      <c r="I8" s="1414"/>
      <c r="J8" s="10">
        <v>4885423</v>
      </c>
      <c r="K8" s="1447"/>
      <c r="L8" s="1447"/>
      <c r="M8" s="68" t="s">
        <v>171</v>
      </c>
      <c r="N8" s="1410"/>
      <c r="O8" s="9"/>
      <c r="P8" s="117"/>
      <c r="Q8" s="9"/>
      <c r="R8" s="9"/>
      <c r="S8" s="1399"/>
      <c r="T8" s="117"/>
      <c r="U8" s="70"/>
      <c r="V8" s="70"/>
      <c r="W8" s="70"/>
      <c r="X8" s="70"/>
      <c r="Y8" s="9"/>
      <c r="Z8" s="9"/>
      <c r="AA8" s="1" t="s">
        <v>114</v>
      </c>
      <c r="AB8" s="1401"/>
      <c r="AC8" s="1442"/>
      <c r="AD8" s="1401"/>
      <c r="AE8" s="1408"/>
      <c r="AF8" s="9"/>
      <c r="AG8" s="9"/>
      <c r="AH8" s="9"/>
    </row>
    <row r="9" spans="1:34" s="21" customFormat="1" ht="45" customHeight="1" x14ac:dyDescent="0.25">
      <c r="A9" s="1401"/>
      <c r="B9" s="1399"/>
      <c r="C9" s="1" t="s">
        <v>166</v>
      </c>
      <c r="D9" s="1401"/>
      <c r="E9" s="1401"/>
      <c r="F9" s="1399"/>
      <c r="G9" s="68"/>
      <c r="H9" s="1416"/>
      <c r="I9" s="1414"/>
      <c r="J9" s="10">
        <v>2882352</v>
      </c>
      <c r="K9" s="1448"/>
      <c r="L9" s="1447"/>
      <c r="M9" s="68"/>
      <c r="N9" s="1410"/>
      <c r="O9" s="9"/>
      <c r="P9" s="117"/>
      <c r="Q9" s="9"/>
      <c r="R9" s="9"/>
      <c r="S9" s="1399"/>
      <c r="T9" s="117"/>
      <c r="U9" s="70"/>
      <c r="V9" s="70"/>
      <c r="W9" s="70"/>
      <c r="X9" s="70"/>
      <c r="Y9" s="9"/>
      <c r="Z9" s="9"/>
      <c r="AA9" s="1"/>
      <c r="AB9" s="1401"/>
      <c r="AC9" s="1443"/>
      <c r="AD9" s="1379"/>
      <c r="AE9" s="1403"/>
      <c r="AF9" s="9"/>
      <c r="AG9" s="9"/>
      <c r="AH9" s="9"/>
    </row>
    <row r="10" spans="1:34" s="21" customFormat="1" ht="56.25" customHeight="1" x14ac:dyDescent="0.25">
      <c r="A10" s="1401"/>
      <c r="B10" s="1399"/>
      <c r="C10" s="1" t="s">
        <v>164</v>
      </c>
      <c r="D10" s="1401"/>
      <c r="E10" s="1401"/>
      <c r="F10" s="1399"/>
      <c r="G10" s="68" t="s">
        <v>172</v>
      </c>
      <c r="H10" s="1416"/>
      <c r="I10" s="1414"/>
      <c r="J10" s="10">
        <v>23304923</v>
      </c>
      <c r="K10" s="1446"/>
      <c r="L10" s="1447"/>
      <c r="M10" s="68" t="s">
        <v>172</v>
      </c>
      <c r="N10" s="1410"/>
      <c r="O10" s="9"/>
      <c r="P10" s="117"/>
      <c r="Q10" s="9"/>
      <c r="R10" s="9"/>
      <c r="S10" s="1399"/>
      <c r="T10" s="117"/>
      <c r="U10" s="70"/>
      <c r="V10" s="70"/>
      <c r="W10" s="70"/>
      <c r="X10" s="70"/>
      <c r="Y10" s="9"/>
      <c r="Z10" s="9"/>
      <c r="AA10" s="1" t="s">
        <v>114</v>
      </c>
      <c r="AB10" s="1401"/>
      <c r="AC10" s="1441" t="s">
        <v>250</v>
      </c>
      <c r="AD10" s="1378" t="s">
        <v>237</v>
      </c>
      <c r="AE10" s="1444"/>
      <c r="AF10" s="9"/>
      <c r="AG10" s="9"/>
      <c r="AH10" s="9"/>
    </row>
    <row r="11" spans="1:34" s="21" customFormat="1" ht="66.75" customHeight="1" x14ac:dyDescent="0.25">
      <c r="A11" s="1401"/>
      <c r="B11" s="1399"/>
      <c r="C11" s="1" t="s">
        <v>165</v>
      </c>
      <c r="D11" s="1401"/>
      <c r="E11" s="1401"/>
      <c r="F11" s="1399"/>
      <c r="G11" s="68" t="s">
        <v>173</v>
      </c>
      <c r="H11" s="1416"/>
      <c r="I11" s="1414"/>
      <c r="J11" s="10">
        <v>55715115</v>
      </c>
      <c r="K11" s="1448"/>
      <c r="L11" s="1447"/>
      <c r="M11" s="68" t="s">
        <v>173</v>
      </c>
      <c r="N11" s="1410"/>
      <c r="O11" s="9"/>
      <c r="P11" s="117"/>
      <c r="Q11" s="9"/>
      <c r="R11" s="9"/>
      <c r="S11" s="1399"/>
      <c r="T11" s="117"/>
      <c r="U11" s="70"/>
      <c r="V11" s="70"/>
      <c r="W11" s="70"/>
      <c r="X11" s="70"/>
      <c r="Y11" s="9"/>
      <c r="Z11" s="9"/>
      <c r="AA11" s="1" t="s">
        <v>114</v>
      </c>
      <c r="AB11" s="1401"/>
      <c r="AC11" s="1443"/>
      <c r="AD11" s="1379"/>
      <c r="AE11" s="1445"/>
      <c r="AF11" s="9"/>
      <c r="AG11" s="9"/>
      <c r="AH11" s="9"/>
    </row>
    <row r="12" spans="1:34" s="2" customFormat="1" ht="53.25" customHeight="1" x14ac:dyDescent="0.2">
      <c r="A12" s="1379"/>
      <c r="B12" s="1389"/>
      <c r="C12" s="1" t="s">
        <v>167</v>
      </c>
      <c r="D12" s="1379"/>
      <c r="E12" s="1379"/>
      <c r="F12" s="1389"/>
      <c r="G12" s="210" t="s">
        <v>111</v>
      </c>
      <c r="H12" s="1417"/>
      <c r="I12" s="1415"/>
      <c r="J12" s="10">
        <v>9800723</v>
      </c>
      <c r="K12" s="277">
        <v>41856</v>
      </c>
      <c r="L12" s="1448"/>
      <c r="M12" s="210" t="s">
        <v>111</v>
      </c>
      <c r="N12" s="1411"/>
      <c r="O12" s="6"/>
      <c r="P12" s="208"/>
      <c r="Q12" s="6"/>
      <c r="R12" s="6"/>
      <c r="S12" s="1389"/>
      <c r="T12" s="208"/>
      <c r="U12" s="64"/>
      <c r="V12" s="64"/>
      <c r="W12" s="64"/>
      <c r="X12" s="64"/>
      <c r="Y12" s="6"/>
      <c r="Z12" s="6"/>
      <c r="AA12" s="1" t="s">
        <v>114</v>
      </c>
      <c r="AB12" s="1379"/>
      <c r="AC12" s="285" t="s">
        <v>236</v>
      </c>
      <c r="AD12" s="1" t="s">
        <v>237</v>
      </c>
      <c r="AE12" s="10">
        <v>186207199</v>
      </c>
      <c r="AF12" s="6"/>
      <c r="AG12" s="6"/>
      <c r="AH12" s="6"/>
    </row>
    <row r="35" spans="35:37" x14ac:dyDescent="0.25">
      <c r="AI35" s="286"/>
    </row>
    <row r="36" spans="35:37" x14ac:dyDescent="0.25">
      <c r="AI36" s="286"/>
    </row>
    <row r="37" spans="35:37" x14ac:dyDescent="0.25">
      <c r="AI37" s="286"/>
      <c r="AK37" s="287"/>
    </row>
    <row r="38" spans="35:37" x14ac:dyDescent="0.25">
      <c r="AI38" s="286"/>
    </row>
    <row r="39" spans="35:37" x14ac:dyDescent="0.25">
      <c r="AK39" s="287"/>
    </row>
    <row r="42" spans="35:37" x14ac:dyDescent="0.25">
      <c r="AI42" s="286"/>
    </row>
    <row r="43" spans="35:37" x14ac:dyDescent="0.25">
      <c r="AI43" s="287"/>
    </row>
  </sheetData>
  <mergeCells count="19">
    <mergeCell ref="H3:H12"/>
    <mergeCell ref="A3:A12"/>
    <mergeCell ref="B3:B12"/>
    <mergeCell ref="D3:D12"/>
    <mergeCell ref="E3:E12"/>
    <mergeCell ref="F3:F12"/>
    <mergeCell ref="I3:I12"/>
    <mergeCell ref="L3:L12"/>
    <mergeCell ref="N3:N12"/>
    <mergeCell ref="S3:S12"/>
    <mergeCell ref="AB3:AB12"/>
    <mergeCell ref="K5:K9"/>
    <mergeCell ref="K10:K11"/>
    <mergeCell ref="AC5:AC9"/>
    <mergeCell ref="AD5:AD9"/>
    <mergeCell ref="AE5:AE9"/>
    <mergeCell ref="AC10:AC11"/>
    <mergeCell ref="AD10:AD11"/>
    <mergeCell ref="AE10:AE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D17"/>
  <sheetViews>
    <sheetView workbookViewId="0">
      <selection activeCell="B13" sqref="B13"/>
    </sheetView>
  </sheetViews>
  <sheetFormatPr baseColWidth="10" defaultRowHeight="15" x14ac:dyDescent="0.25"/>
  <cols>
    <col min="2" max="2" width="13.85546875" bestFit="1" customWidth="1"/>
    <col min="3" max="3" width="46" customWidth="1"/>
  </cols>
  <sheetData>
    <row r="4" spans="1:4" ht="22.5" x14ac:dyDescent="0.25">
      <c r="A4" s="1378" t="s">
        <v>302</v>
      </c>
      <c r="B4" s="9" t="s">
        <v>303</v>
      </c>
      <c r="C4" s="211" t="s">
        <v>308</v>
      </c>
      <c r="D4" s="1378" t="s">
        <v>304</v>
      </c>
    </row>
    <row r="5" spans="1:4" ht="37.5" customHeight="1" x14ac:dyDescent="0.25">
      <c r="A5" s="1379"/>
      <c r="B5" s="117"/>
      <c r="C5" s="211" t="s">
        <v>307</v>
      </c>
      <c r="D5" s="1379"/>
    </row>
    <row r="6" spans="1:4" ht="2.25" customHeight="1" x14ac:dyDescent="0.25">
      <c r="A6" s="24"/>
      <c r="B6" s="25"/>
      <c r="C6" s="306"/>
      <c r="D6" s="24"/>
    </row>
    <row r="7" spans="1:4" ht="34.5" customHeight="1" x14ac:dyDescent="0.25">
      <c r="A7" s="346" t="s">
        <v>302</v>
      </c>
      <c r="B7" s="321"/>
      <c r="C7" s="211" t="s">
        <v>316</v>
      </c>
      <c r="D7" s="346" t="s">
        <v>317</v>
      </c>
    </row>
    <row r="8" spans="1:4" ht="3.75" customHeight="1" x14ac:dyDescent="0.25">
      <c r="A8" s="307"/>
      <c r="B8" s="308"/>
      <c r="C8" s="309"/>
      <c r="D8" s="307"/>
    </row>
    <row r="9" spans="1:4" ht="34.5" customHeight="1" x14ac:dyDescent="0.25">
      <c r="A9" s="346" t="s">
        <v>323</v>
      </c>
      <c r="B9" s="347" t="s">
        <v>324</v>
      </c>
      <c r="C9" s="211" t="s">
        <v>325</v>
      </c>
      <c r="D9" s="346" t="s">
        <v>326</v>
      </c>
    </row>
    <row r="10" spans="1:4" ht="3" customHeight="1" x14ac:dyDescent="0.25">
      <c r="A10" s="311"/>
      <c r="B10" s="312"/>
      <c r="C10" s="313"/>
      <c r="D10" s="311"/>
    </row>
    <row r="11" spans="1:4" ht="36" customHeight="1" x14ac:dyDescent="0.25">
      <c r="A11" s="358" t="s">
        <v>394</v>
      </c>
      <c r="B11" s="347" t="s">
        <v>356</v>
      </c>
      <c r="C11" s="211" t="s">
        <v>357</v>
      </c>
      <c r="D11" s="346" t="s">
        <v>358</v>
      </c>
    </row>
    <row r="12" spans="1:4" ht="3" customHeight="1" x14ac:dyDescent="0.25">
      <c r="A12" s="336"/>
      <c r="B12" s="356"/>
      <c r="C12" s="337"/>
      <c r="D12" s="336"/>
    </row>
    <row r="13" spans="1:4" ht="45" x14ac:dyDescent="0.25">
      <c r="A13" s="358" t="s">
        <v>395</v>
      </c>
      <c r="B13" s="347" t="s">
        <v>356</v>
      </c>
      <c r="C13" s="211" t="s">
        <v>363</v>
      </c>
      <c r="D13" s="346" t="s">
        <v>364</v>
      </c>
    </row>
    <row r="14" spans="1:4" ht="3" customHeight="1" x14ac:dyDescent="0.25">
      <c r="A14" s="338"/>
      <c r="B14" s="339"/>
      <c r="C14" s="340"/>
      <c r="D14" s="338"/>
    </row>
    <row r="15" spans="1:4" ht="39.75" customHeight="1" x14ac:dyDescent="0.25">
      <c r="A15" s="358" t="s">
        <v>395</v>
      </c>
      <c r="B15" s="347" t="s">
        <v>382</v>
      </c>
      <c r="C15" s="211" t="s">
        <v>383</v>
      </c>
      <c r="D15" s="346" t="s">
        <v>384</v>
      </c>
    </row>
    <row r="16" spans="1:4" ht="3" customHeight="1" x14ac:dyDescent="0.25">
      <c r="A16" s="359"/>
      <c r="B16" s="353"/>
      <c r="C16" s="341"/>
      <c r="D16" s="176"/>
    </row>
    <row r="17" spans="1:4" ht="39.75" customHeight="1" x14ac:dyDescent="0.25">
      <c r="A17" s="358" t="s">
        <v>395</v>
      </c>
      <c r="B17" s="347" t="s">
        <v>388</v>
      </c>
      <c r="C17" s="211" t="s">
        <v>389</v>
      </c>
      <c r="D17" s="346" t="s">
        <v>390</v>
      </c>
    </row>
  </sheetData>
  <mergeCells count="2">
    <mergeCell ref="A4:A5"/>
    <mergeCell ref="D4:D5"/>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31"/>
  <sheetViews>
    <sheetView workbookViewId="0">
      <selection activeCell="AV18" sqref="AV18"/>
    </sheetView>
  </sheetViews>
  <sheetFormatPr baseColWidth="10" defaultRowHeight="15" x14ac:dyDescent="0.25"/>
  <cols>
    <col min="1" max="1" width="11.42578125" style="386"/>
    <col min="2" max="2" width="0" hidden="1" customWidth="1"/>
    <col min="3" max="3" width="41.5703125" customWidth="1"/>
    <col min="4" max="10" width="0" hidden="1" customWidth="1"/>
    <col min="11" max="11" width="10.140625" customWidth="1"/>
    <col min="12" max="17" width="0" hidden="1" customWidth="1"/>
    <col min="18" max="18" width="10" customWidth="1"/>
    <col min="19" max="19" width="3.85546875" customWidth="1"/>
    <col min="20" max="20" width="12.42578125" customWidth="1"/>
    <col min="21" max="46" width="0" hidden="1" customWidth="1"/>
  </cols>
  <sheetData>
    <row r="1" spans="1:46" ht="6" customHeight="1" x14ac:dyDescent="0.25"/>
    <row r="2" spans="1:46" s="397" customFormat="1" ht="15" customHeight="1" x14ac:dyDescent="0.15">
      <c r="A2" s="1452" t="s">
        <v>2</v>
      </c>
      <c r="B2" s="1460" t="s">
        <v>33</v>
      </c>
      <c r="C2" s="1452" t="s">
        <v>3</v>
      </c>
      <c r="D2" s="1460" t="s">
        <v>80</v>
      </c>
      <c r="E2" s="1462" t="s">
        <v>4</v>
      </c>
      <c r="F2" s="1462"/>
      <c r="G2" s="1456" t="s">
        <v>27</v>
      </c>
      <c r="H2" s="1454"/>
      <c r="I2" s="1454"/>
      <c r="J2" s="1455"/>
      <c r="K2" s="1463" t="s">
        <v>5</v>
      </c>
      <c r="L2" s="1456" t="s">
        <v>6</v>
      </c>
      <c r="M2" s="1454"/>
      <c r="N2" s="1454"/>
      <c r="O2" s="1454"/>
      <c r="P2" s="1455"/>
      <c r="Q2" s="1463" t="s">
        <v>7</v>
      </c>
      <c r="R2" s="1463" t="s">
        <v>8</v>
      </c>
      <c r="S2" s="1463" t="s">
        <v>9</v>
      </c>
      <c r="T2" s="1460" t="s">
        <v>10</v>
      </c>
      <c r="U2" s="1457" t="s">
        <v>53</v>
      </c>
      <c r="V2" s="1457" t="s">
        <v>32</v>
      </c>
      <c r="W2" s="1457" t="s">
        <v>54</v>
      </c>
      <c r="X2" s="1459" t="s">
        <v>55</v>
      </c>
      <c r="Y2" s="1460" t="s">
        <v>11</v>
      </c>
      <c r="Z2" s="1460" t="s">
        <v>12</v>
      </c>
      <c r="AA2" s="1452" t="s">
        <v>13</v>
      </c>
      <c r="AB2" s="1450" t="s">
        <v>28</v>
      </c>
      <c r="AC2" s="1454" t="s">
        <v>14</v>
      </c>
      <c r="AD2" s="1454"/>
      <c r="AE2" s="1454"/>
      <c r="AF2" s="1454"/>
      <c r="AG2" s="1454"/>
      <c r="AH2" s="1454"/>
      <c r="AI2" s="1454"/>
      <c r="AJ2" s="1454"/>
      <c r="AK2" s="1454"/>
      <c r="AL2" s="1454"/>
      <c r="AM2" s="1454"/>
      <c r="AN2" s="1454"/>
      <c r="AO2" s="1454"/>
      <c r="AP2" s="1454"/>
      <c r="AQ2" s="1455"/>
      <c r="AR2" s="1456" t="s">
        <v>15</v>
      </c>
      <c r="AS2" s="1455"/>
    </row>
    <row r="3" spans="1:46" s="397" customFormat="1" ht="9" x14ac:dyDescent="0.15">
      <c r="A3" s="1453"/>
      <c r="B3" s="1461"/>
      <c r="C3" s="1453"/>
      <c r="D3" s="1461"/>
      <c r="E3" s="398" t="s">
        <v>16</v>
      </c>
      <c r="F3" s="398" t="s">
        <v>17</v>
      </c>
      <c r="G3" s="398" t="s">
        <v>32</v>
      </c>
      <c r="H3" s="398" t="s">
        <v>18</v>
      </c>
      <c r="I3" s="399" t="s">
        <v>19</v>
      </c>
      <c r="J3" s="398" t="s">
        <v>20</v>
      </c>
      <c r="K3" s="1463"/>
      <c r="L3" s="398" t="s">
        <v>21</v>
      </c>
      <c r="M3" s="398" t="s">
        <v>32</v>
      </c>
      <c r="N3" s="398" t="s">
        <v>43</v>
      </c>
      <c r="O3" s="398" t="s">
        <v>19</v>
      </c>
      <c r="P3" s="398" t="s">
        <v>22</v>
      </c>
      <c r="Q3" s="1463"/>
      <c r="R3" s="1463"/>
      <c r="S3" s="1463"/>
      <c r="T3" s="1461"/>
      <c r="U3" s="1458"/>
      <c r="V3" s="1458"/>
      <c r="W3" s="1458"/>
      <c r="X3" s="1459"/>
      <c r="Y3" s="1461"/>
      <c r="Z3" s="1461"/>
      <c r="AA3" s="1453"/>
      <c r="AB3" s="1451"/>
      <c r="AC3" s="398" t="s">
        <v>23</v>
      </c>
      <c r="AD3" s="398" t="s">
        <v>19</v>
      </c>
      <c r="AE3" s="400" t="s">
        <v>26</v>
      </c>
      <c r="AF3" s="398" t="s">
        <v>24</v>
      </c>
      <c r="AG3" s="398" t="s">
        <v>19</v>
      </c>
      <c r="AH3" s="400" t="s">
        <v>26</v>
      </c>
      <c r="AI3" s="398" t="s">
        <v>24</v>
      </c>
      <c r="AJ3" s="398" t="s">
        <v>19</v>
      </c>
      <c r="AK3" s="400" t="s">
        <v>26</v>
      </c>
      <c r="AL3" s="398" t="s">
        <v>24</v>
      </c>
      <c r="AM3" s="398" t="s">
        <v>19</v>
      </c>
      <c r="AN3" s="400" t="s">
        <v>26</v>
      </c>
      <c r="AO3" s="398" t="s">
        <v>25</v>
      </c>
      <c r="AP3" s="398" t="s">
        <v>19</v>
      </c>
      <c r="AQ3" s="400" t="s">
        <v>26</v>
      </c>
      <c r="AR3" s="401" t="s">
        <v>29</v>
      </c>
      <c r="AS3" s="398"/>
      <c r="AT3" s="397" t="s">
        <v>31</v>
      </c>
    </row>
    <row r="4" spans="1:46" s="2" customFormat="1" ht="42.75" customHeight="1" x14ac:dyDescent="0.2">
      <c r="A4" s="380" t="s">
        <v>397</v>
      </c>
      <c r="B4" s="346" t="s">
        <v>190</v>
      </c>
      <c r="C4" s="71" t="s">
        <v>191</v>
      </c>
      <c r="D4" s="346" t="s">
        <v>192</v>
      </c>
      <c r="E4" s="346" t="s">
        <v>193</v>
      </c>
      <c r="F4" s="347" t="s">
        <v>73</v>
      </c>
      <c r="G4" s="351" t="s">
        <v>62</v>
      </c>
      <c r="H4" s="351">
        <v>10003</v>
      </c>
      <c r="I4" s="350">
        <v>41789</v>
      </c>
      <c r="J4" s="349">
        <v>16395396</v>
      </c>
      <c r="K4" s="350">
        <v>41863</v>
      </c>
      <c r="L4" s="354" t="s">
        <v>260</v>
      </c>
      <c r="M4" s="354" t="s">
        <v>62</v>
      </c>
      <c r="N4" s="354">
        <v>10003</v>
      </c>
      <c r="O4" s="350">
        <v>41863</v>
      </c>
      <c r="P4" s="7">
        <v>16301554</v>
      </c>
      <c r="Q4" s="350">
        <v>41870</v>
      </c>
      <c r="R4" s="350">
        <v>41870</v>
      </c>
      <c r="S4" s="347">
        <v>1</v>
      </c>
      <c r="T4" s="349">
        <v>16301554</v>
      </c>
      <c r="U4" s="352"/>
      <c r="V4" s="352"/>
      <c r="W4" s="352"/>
      <c r="X4" s="352"/>
      <c r="Y4" s="72"/>
      <c r="Z4" s="8"/>
      <c r="AA4" s="1" t="s">
        <v>194</v>
      </c>
      <c r="AB4" s="1" t="s">
        <v>30</v>
      </c>
      <c r="AC4" s="10">
        <v>8150777</v>
      </c>
      <c r="AD4" s="353"/>
      <c r="AE4" s="353"/>
      <c r="AF4" s="347"/>
      <c r="AG4" s="346"/>
      <c r="AH4" s="346"/>
      <c r="AI4" s="346"/>
      <c r="AJ4" s="346"/>
      <c r="AK4" s="346"/>
      <c r="AL4" s="346"/>
      <c r="AM4" s="346"/>
      <c r="AN4" s="346"/>
      <c r="AO4" s="20"/>
      <c r="AP4" s="60"/>
      <c r="AQ4" s="73"/>
      <c r="AR4" s="10"/>
      <c r="AS4" s="74"/>
      <c r="AT4" s="21"/>
    </row>
    <row r="5" spans="1:46" s="2" customFormat="1" ht="5.25" customHeight="1" x14ac:dyDescent="0.2">
      <c r="A5" s="387"/>
      <c r="B5" s="223"/>
      <c r="C5" s="224"/>
      <c r="D5" s="223"/>
      <c r="E5" s="223"/>
      <c r="F5" s="225"/>
      <c r="G5" s="225"/>
      <c r="H5" s="226"/>
      <c r="I5" s="227"/>
      <c r="J5" s="228"/>
      <c r="K5" s="227"/>
      <c r="L5" s="229"/>
      <c r="M5" s="229"/>
      <c r="N5" s="229"/>
      <c r="O5" s="227"/>
      <c r="P5" s="230"/>
      <c r="Q5" s="227"/>
      <c r="R5" s="227"/>
      <c r="S5" s="225"/>
      <c r="T5" s="228"/>
      <c r="U5" s="231"/>
      <c r="V5" s="231"/>
      <c r="W5" s="231"/>
      <c r="X5" s="231"/>
      <c r="Y5" s="232"/>
      <c r="Z5" s="233"/>
      <c r="AA5" s="234"/>
      <c r="AB5" s="222"/>
      <c r="AC5" s="235"/>
      <c r="AD5" s="225"/>
      <c r="AE5" s="225"/>
      <c r="AF5" s="225"/>
      <c r="AG5" s="223"/>
      <c r="AH5" s="223"/>
      <c r="AI5" s="223"/>
      <c r="AJ5" s="223"/>
      <c r="AK5" s="223"/>
      <c r="AL5" s="223"/>
      <c r="AM5" s="223"/>
      <c r="AN5" s="223"/>
      <c r="AO5" s="236"/>
      <c r="AP5" s="237"/>
      <c r="AQ5" s="238"/>
      <c r="AR5" s="235"/>
      <c r="AS5" s="239"/>
      <c r="AT5" s="21"/>
    </row>
    <row r="6" spans="1:46" s="2" customFormat="1" ht="42" customHeight="1" x14ac:dyDescent="0.2">
      <c r="A6" s="380" t="s">
        <v>398</v>
      </c>
      <c r="B6" s="346" t="s">
        <v>195</v>
      </c>
      <c r="C6" s="71" t="s">
        <v>196</v>
      </c>
      <c r="D6" s="346" t="s">
        <v>197</v>
      </c>
      <c r="E6" s="346" t="s">
        <v>198</v>
      </c>
      <c r="F6" s="347" t="s">
        <v>199</v>
      </c>
      <c r="G6" s="351" t="s">
        <v>62</v>
      </c>
      <c r="H6" s="351">
        <v>10003</v>
      </c>
      <c r="I6" s="240" t="s">
        <v>200</v>
      </c>
      <c r="J6" s="349">
        <v>17200000</v>
      </c>
      <c r="K6" s="350">
        <v>41863</v>
      </c>
      <c r="L6" s="354" t="s">
        <v>272</v>
      </c>
      <c r="M6" s="354" t="s">
        <v>62</v>
      </c>
      <c r="N6" s="354">
        <v>10003</v>
      </c>
      <c r="O6" s="350">
        <v>41863</v>
      </c>
      <c r="P6" s="7">
        <v>17117841</v>
      </c>
      <c r="Q6" s="350">
        <v>41870</v>
      </c>
      <c r="R6" s="350">
        <v>41870</v>
      </c>
      <c r="S6" s="347">
        <v>1</v>
      </c>
      <c r="T6" s="349">
        <v>17117841</v>
      </c>
      <c r="U6" s="352"/>
      <c r="V6" s="352"/>
      <c r="W6" s="352"/>
      <c r="X6" s="352"/>
      <c r="Y6" s="72"/>
      <c r="Z6" s="8"/>
      <c r="AA6" s="1" t="s">
        <v>194</v>
      </c>
      <c r="AB6" s="1" t="s">
        <v>30</v>
      </c>
      <c r="AC6" s="10"/>
      <c r="AD6" s="347"/>
      <c r="AE6" s="347"/>
      <c r="AF6" s="347"/>
      <c r="AG6" s="346"/>
      <c r="AH6" s="346"/>
      <c r="AI6" s="346"/>
      <c r="AJ6" s="346"/>
      <c r="AK6" s="346"/>
      <c r="AL6" s="346"/>
      <c r="AM6" s="346"/>
      <c r="AN6" s="346"/>
      <c r="AO6" s="20"/>
      <c r="AP6" s="60"/>
      <c r="AQ6" s="73"/>
      <c r="AR6" s="10"/>
      <c r="AS6" s="74"/>
      <c r="AT6" s="21"/>
    </row>
    <row r="7" spans="1:46" s="2" customFormat="1" ht="3.75" customHeight="1" x14ac:dyDescent="0.2">
      <c r="A7" s="388"/>
      <c r="B7" s="242"/>
      <c r="C7" s="243"/>
      <c r="D7" s="242"/>
      <c r="E7" s="242"/>
      <c r="F7" s="244"/>
      <c r="G7" s="244"/>
      <c r="H7" s="245"/>
      <c r="I7" s="246"/>
      <c r="J7" s="247"/>
      <c r="K7" s="246"/>
      <c r="L7" s="248"/>
      <c r="M7" s="248"/>
      <c r="N7" s="248"/>
      <c r="O7" s="246"/>
      <c r="P7" s="249"/>
      <c r="Q7" s="246"/>
      <c r="R7" s="246"/>
      <c r="S7" s="244"/>
      <c r="T7" s="247"/>
      <c r="U7" s="250"/>
      <c r="V7" s="250"/>
      <c r="W7" s="250"/>
      <c r="X7" s="250"/>
      <c r="Y7" s="251"/>
      <c r="Z7" s="252"/>
      <c r="AA7" s="253"/>
      <c r="AB7" s="241"/>
      <c r="AC7" s="254"/>
      <c r="AD7" s="244"/>
      <c r="AE7" s="244"/>
      <c r="AF7" s="244"/>
      <c r="AG7" s="242"/>
      <c r="AH7" s="242"/>
      <c r="AI7" s="242"/>
      <c r="AJ7" s="242"/>
      <c r="AK7" s="242"/>
      <c r="AL7" s="242"/>
      <c r="AM7" s="242"/>
      <c r="AN7" s="242"/>
      <c r="AO7" s="255"/>
      <c r="AP7" s="256"/>
      <c r="AQ7" s="257"/>
      <c r="AR7" s="254"/>
      <c r="AS7" s="258"/>
      <c r="AT7" s="21"/>
    </row>
    <row r="8" spans="1:46" s="2" customFormat="1" ht="39.75" customHeight="1" x14ac:dyDescent="0.2">
      <c r="A8" s="380" t="s">
        <v>399</v>
      </c>
      <c r="B8" s="346" t="s">
        <v>201</v>
      </c>
      <c r="C8" s="71" t="s">
        <v>202</v>
      </c>
      <c r="D8" s="346" t="s">
        <v>203</v>
      </c>
      <c r="E8" s="346" t="s">
        <v>204</v>
      </c>
      <c r="F8" s="347" t="s">
        <v>205</v>
      </c>
      <c r="G8" s="351" t="s">
        <v>62</v>
      </c>
      <c r="H8" s="351">
        <v>10003</v>
      </c>
      <c r="I8" s="240" t="s">
        <v>206</v>
      </c>
      <c r="J8" s="349">
        <v>17200000</v>
      </c>
      <c r="K8" s="350">
        <v>41863</v>
      </c>
      <c r="L8" s="354" t="s">
        <v>300</v>
      </c>
      <c r="M8" s="354" t="s">
        <v>62</v>
      </c>
      <c r="N8" s="354">
        <v>10003</v>
      </c>
      <c r="O8" s="350">
        <v>41863</v>
      </c>
      <c r="P8" s="7">
        <v>17170340</v>
      </c>
      <c r="Q8" s="350">
        <v>41866</v>
      </c>
      <c r="R8" s="350">
        <v>41866</v>
      </c>
      <c r="S8" s="347">
        <v>1</v>
      </c>
      <c r="T8" s="349">
        <v>17170340</v>
      </c>
      <c r="U8" s="352"/>
      <c r="V8" s="352"/>
      <c r="W8" s="352"/>
      <c r="X8" s="352"/>
      <c r="Y8" s="72">
        <v>41894</v>
      </c>
      <c r="Z8" s="8"/>
      <c r="AA8" s="1" t="s">
        <v>194</v>
      </c>
      <c r="AB8" s="1" t="s">
        <v>30</v>
      </c>
      <c r="AC8" s="10"/>
      <c r="AD8" s="347"/>
      <c r="AE8" s="347"/>
      <c r="AF8" s="347"/>
      <c r="AG8" s="346"/>
      <c r="AH8" s="346"/>
      <c r="AI8" s="346"/>
      <c r="AJ8" s="346"/>
      <c r="AK8" s="346"/>
      <c r="AL8" s="346"/>
      <c r="AM8" s="346"/>
      <c r="AN8" s="346"/>
      <c r="AO8" s="20"/>
      <c r="AP8" s="60"/>
      <c r="AQ8" s="73"/>
      <c r="AR8" s="10"/>
      <c r="AS8" s="74"/>
      <c r="AT8" s="21"/>
    </row>
    <row r="9" spans="1:46" s="2" customFormat="1" ht="5.25" customHeight="1" x14ac:dyDescent="0.2">
      <c r="A9" s="389"/>
      <c r="B9" s="96"/>
      <c r="C9" s="97"/>
      <c r="D9" s="96"/>
      <c r="E9" s="96"/>
      <c r="F9" s="98"/>
      <c r="G9" s="98"/>
      <c r="H9" s="99"/>
      <c r="I9" s="100"/>
      <c r="J9" s="101"/>
      <c r="K9" s="100"/>
      <c r="L9" s="102"/>
      <c r="M9" s="102"/>
      <c r="N9" s="102"/>
      <c r="O9" s="100"/>
      <c r="P9" s="103"/>
      <c r="Q9" s="100"/>
      <c r="R9" s="100"/>
      <c r="S9" s="98"/>
      <c r="T9" s="101"/>
      <c r="U9" s="104"/>
      <c r="V9" s="104"/>
      <c r="W9" s="104"/>
      <c r="X9" s="104"/>
      <c r="Y9" s="105"/>
      <c r="Z9" s="106"/>
      <c r="AA9" s="107"/>
      <c r="AB9" s="108"/>
      <c r="AC9" s="109"/>
      <c r="AD9" s="98"/>
      <c r="AE9" s="98"/>
      <c r="AF9" s="98"/>
      <c r="AG9" s="96"/>
      <c r="AH9" s="96"/>
      <c r="AI9" s="96"/>
      <c r="AJ9" s="96"/>
      <c r="AK9" s="96"/>
      <c r="AL9" s="96"/>
      <c r="AM9" s="96"/>
      <c r="AN9" s="96"/>
      <c r="AO9" s="110"/>
      <c r="AP9" s="111"/>
      <c r="AQ9" s="112"/>
      <c r="AR9" s="109"/>
      <c r="AS9" s="113"/>
      <c r="AT9" s="21"/>
    </row>
    <row r="10" spans="1:46" s="2" customFormat="1" ht="45" customHeight="1" x14ac:dyDescent="0.2">
      <c r="A10" s="380" t="s">
        <v>400</v>
      </c>
      <c r="B10" s="346" t="s">
        <v>208</v>
      </c>
      <c r="C10" s="71" t="s">
        <v>209</v>
      </c>
      <c r="D10" s="346" t="s">
        <v>210</v>
      </c>
      <c r="E10" s="346" t="s">
        <v>211</v>
      </c>
      <c r="F10" s="347" t="s">
        <v>212</v>
      </c>
      <c r="G10" s="351" t="s">
        <v>62</v>
      </c>
      <c r="H10" s="351">
        <v>10003</v>
      </c>
      <c r="I10" s="240" t="s">
        <v>213</v>
      </c>
      <c r="J10" s="349">
        <v>17200000</v>
      </c>
      <c r="K10" s="350">
        <v>41863</v>
      </c>
      <c r="L10" s="354" t="s">
        <v>332</v>
      </c>
      <c r="M10" s="354" t="s">
        <v>62</v>
      </c>
      <c r="N10" s="354">
        <v>10003</v>
      </c>
      <c r="O10" s="350">
        <v>41863</v>
      </c>
      <c r="P10" s="7">
        <v>17199999</v>
      </c>
      <c r="Q10" s="350">
        <v>41884</v>
      </c>
      <c r="R10" s="350">
        <v>41884</v>
      </c>
      <c r="S10" s="347">
        <v>1</v>
      </c>
      <c r="T10" s="349">
        <v>17199999</v>
      </c>
      <c r="U10" s="352"/>
      <c r="V10" s="352"/>
      <c r="W10" s="352"/>
      <c r="X10" s="352"/>
      <c r="Y10" s="72"/>
      <c r="Z10" s="8"/>
      <c r="AA10" s="1" t="s">
        <v>194</v>
      </c>
      <c r="AB10" s="1" t="s">
        <v>30</v>
      </c>
      <c r="AC10" s="10"/>
      <c r="AD10" s="347"/>
      <c r="AE10" s="347"/>
      <c r="AF10" s="347"/>
      <c r="AG10" s="346"/>
      <c r="AH10" s="346"/>
      <c r="AI10" s="346"/>
      <c r="AJ10" s="346"/>
      <c r="AK10" s="346"/>
      <c r="AL10" s="346"/>
      <c r="AM10" s="346"/>
      <c r="AN10" s="346"/>
      <c r="AO10" s="20"/>
      <c r="AP10" s="60"/>
      <c r="AQ10" s="73"/>
      <c r="AR10" s="10"/>
      <c r="AS10" s="74"/>
      <c r="AT10" s="21"/>
    </row>
    <row r="11" spans="1:46" s="2" customFormat="1" ht="5.25" customHeight="1" x14ac:dyDescent="0.2">
      <c r="A11" s="390"/>
      <c r="B11" s="261"/>
      <c r="C11" s="262"/>
      <c r="D11" s="261"/>
      <c r="E11" s="261"/>
      <c r="F11" s="263"/>
      <c r="G11" s="263"/>
      <c r="H11" s="264"/>
      <c r="I11" s="265"/>
      <c r="J11" s="266"/>
      <c r="K11" s="265"/>
      <c r="L11" s="259"/>
      <c r="M11" s="259"/>
      <c r="N11" s="259"/>
      <c r="O11" s="265"/>
      <c r="P11" s="267"/>
      <c r="Q11" s="265"/>
      <c r="R11" s="265"/>
      <c r="S11" s="263"/>
      <c r="T11" s="266"/>
      <c r="U11" s="268"/>
      <c r="V11" s="268"/>
      <c r="W11" s="268"/>
      <c r="X11" s="268"/>
      <c r="Y11" s="269"/>
      <c r="Z11" s="270"/>
      <c r="AA11" s="271"/>
      <c r="AB11" s="260"/>
      <c r="AC11" s="272"/>
      <c r="AD11" s="263"/>
      <c r="AE11" s="263"/>
      <c r="AF11" s="263"/>
      <c r="AG11" s="261"/>
      <c r="AH11" s="261"/>
      <c r="AI11" s="261"/>
      <c r="AJ11" s="261"/>
      <c r="AK11" s="261"/>
      <c r="AL11" s="261"/>
      <c r="AM11" s="261"/>
      <c r="AN11" s="261"/>
      <c r="AO11" s="273"/>
      <c r="AP11" s="274"/>
      <c r="AQ11" s="275"/>
      <c r="AR11" s="272"/>
      <c r="AS11" s="276"/>
      <c r="AT11" s="21"/>
    </row>
    <row r="12" spans="1:46" s="2" customFormat="1" ht="42.75" customHeight="1" x14ac:dyDescent="0.2">
      <c r="A12" s="380" t="s">
        <v>401</v>
      </c>
      <c r="B12" s="9" t="s">
        <v>335</v>
      </c>
      <c r="C12" s="1" t="s">
        <v>336</v>
      </c>
      <c r="D12" s="209" t="s">
        <v>337</v>
      </c>
      <c r="E12" s="346" t="s">
        <v>211</v>
      </c>
      <c r="F12" s="347" t="s">
        <v>212</v>
      </c>
      <c r="G12" s="210" t="s">
        <v>50</v>
      </c>
      <c r="H12" s="62" t="s">
        <v>338</v>
      </c>
      <c r="I12" s="60">
        <v>41752</v>
      </c>
      <c r="J12" s="10">
        <v>14904927</v>
      </c>
      <c r="K12" s="60">
        <v>41871</v>
      </c>
      <c r="L12" s="62" t="s">
        <v>339</v>
      </c>
      <c r="M12" s="210" t="s">
        <v>50</v>
      </c>
      <c r="N12" s="61">
        <v>30001</v>
      </c>
      <c r="O12" s="8">
        <v>41871</v>
      </c>
      <c r="P12" s="10">
        <v>14904927</v>
      </c>
      <c r="Q12" s="8">
        <v>41879</v>
      </c>
      <c r="R12" s="8">
        <v>41880</v>
      </c>
      <c r="S12" s="61">
        <v>1</v>
      </c>
      <c r="T12" s="10">
        <v>14904927</v>
      </c>
      <c r="U12" s="70"/>
      <c r="V12" s="70"/>
      <c r="W12" s="70"/>
      <c r="X12" s="70"/>
      <c r="Y12" s="9"/>
      <c r="Z12" s="9"/>
      <c r="AA12" s="1" t="s">
        <v>340</v>
      </c>
      <c r="AB12" s="1" t="s">
        <v>270</v>
      </c>
      <c r="AC12" s="9"/>
      <c r="AD12" s="9"/>
      <c r="AE12" s="9"/>
      <c r="AF12" s="9"/>
      <c r="AG12" s="9"/>
      <c r="AH12" s="9"/>
      <c r="AI12" s="9"/>
      <c r="AJ12" s="9"/>
      <c r="AK12" s="9"/>
      <c r="AL12" s="9"/>
      <c r="AM12" s="9"/>
      <c r="AN12" s="9"/>
      <c r="AO12" s="9"/>
      <c r="AP12" s="6"/>
      <c r="AQ12" s="6"/>
      <c r="AR12" s="11"/>
      <c r="AS12" s="6"/>
    </row>
    <row r="13" spans="1:46" s="2" customFormat="1" ht="9" customHeight="1" x14ac:dyDescent="0.2">
      <c r="A13" s="391"/>
      <c r="B13" s="314"/>
      <c r="C13" s="314"/>
      <c r="D13" s="314"/>
      <c r="E13" s="314"/>
      <c r="F13" s="315"/>
      <c r="G13" s="315"/>
      <c r="H13" s="316"/>
      <c r="I13" s="316"/>
      <c r="J13" s="317"/>
      <c r="K13" s="314"/>
      <c r="L13" s="314"/>
      <c r="M13" s="314"/>
      <c r="N13" s="314"/>
      <c r="O13" s="314"/>
      <c r="P13" s="318"/>
      <c r="Q13" s="314"/>
      <c r="R13" s="314"/>
      <c r="S13" s="319"/>
      <c r="T13" s="318"/>
      <c r="U13" s="320"/>
      <c r="V13" s="320"/>
      <c r="W13" s="320"/>
      <c r="X13" s="320"/>
      <c r="Y13" s="314"/>
      <c r="Z13" s="314"/>
      <c r="AA13" s="314"/>
      <c r="AB13" s="314"/>
      <c r="AC13" s="314"/>
      <c r="AD13" s="314"/>
      <c r="AE13" s="314"/>
      <c r="AF13" s="314"/>
      <c r="AG13" s="314"/>
      <c r="AH13" s="314"/>
      <c r="AI13" s="314"/>
      <c r="AJ13" s="314"/>
      <c r="AK13" s="314"/>
      <c r="AL13" s="314"/>
      <c r="AM13" s="314"/>
      <c r="AN13" s="314"/>
      <c r="AO13" s="314"/>
      <c r="AP13" s="314"/>
      <c r="AQ13" s="314"/>
      <c r="AR13" s="318"/>
      <c r="AS13" s="314"/>
    </row>
    <row r="14" spans="1:46" s="215" customFormat="1" ht="72.75" hidden="1" customHeight="1" x14ac:dyDescent="0.25">
      <c r="A14" s="380" t="s">
        <v>402</v>
      </c>
      <c r="B14" s="212" t="s">
        <v>182</v>
      </c>
      <c r="C14" s="211" t="s">
        <v>183</v>
      </c>
      <c r="D14" s="211" t="s">
        <v>184</v>
      </c>
      <c r="E14" s="211" t="s">
        <v>185</v>
      </c>
      <c r="F14" s="212" t="s">
        <v>186</v>
      </c>
      <c r="G14" s="216" t="s">
        <v>187</v>
      </c>
      <c r="H14" s="216" t="s">
        <v>188</v>
      </c>
      <c r="I14" s="217">
        <v>41800</v>
      </c>
      <c r="J14" s="213">
        <v>362999980</v>
      </c>
      <c r="K14" s="66">
        <v>41871</v>
      </c>
      <c r="L14" s="67" t="s">
        <v>341</v>
      </c>
      <c r="M14" s="216" t="s">
        <v>187</v>
      </c>
      <c r="N14" s="95" t="s">
        <v>113</v>
      </c>
      <c r="O14" s="66">
        <v>41871</v>
      </c>
      <c r="P14" s="213">
        <v>362993064</v>
      </c>
      <c r="Q14" s="217">
        <v>41873</v>
      </c>
      <c r="R14" s="219"/>
      <c r="S14" s="61">
        <v>4</v>
      </c>
      <c r="T14" s="213">
        <v>362993064</v>
      </c>
      <c r="U14" s="214"/>
      <c r="V14" s="214"/>
      <c r="W14" s="214"/>
      <c r="X14" s="214"/>
      <c r="Y14" s="212"/>
      <c r="Z14" s="212"/>
      <c r="AA14" s="211" t="s">
        <v>151</v>
      </c>
      <c r="AB14" s="219"/>
      <c r="AC14" s="212"/>
      <c r="AD14" s="212"/>
      <c r="AE14" s="212"/>
      <c r="AF14" s="212"/>
      <c r="AG14" s="212"/>
      <c r="AH14" s="212"/>
      <c r="AI14" s="212"/>
      <c r="AJ14" s="212"/>
      <c r="AK14" s="212"/>
      <c r="AL14" s="212"/>
      <c r="AM14" s="212"/>
      <c r="AN14" s="212"/>
      <c r="AO14" s="212"/>
      <c r="AP14" s="212"/>
      <c r="AQ14" s="212"/>
      <c r="AR14" s="213"/>
      <c r="AS14" s="212"/>
    </row>
    <row r="15" spans="1:46" s="2" customFormat="1" ht="6" hidden="1" customHeight="1" x14ac:dyDescent="0.2">
      <c r="A15" s="392"/>
      <c r="B15" s="322"/>
      <c r="C15" s="322"/>
      <c r="D15" s="322"/>
      <c r="E15" s="322"/>
      <c r="F15" s="323"/>
      <c r="G15" s="323"/>
      <c r="H15" s="324"/>
      <c r="I15" s="324"/>
      <c r="J15" s="325"/>
      <c r="K15" s="322"/>
      <c r="L15" s="322"/>
      <c r="M15" s="322"/>
      <c r="N15" s="322"/>
      <c r="O15" s="322"/>
      <c r="P15" s="326"/>
      <c r="Q15" s="322"/>
      <c r="R15" s="322"/>
      <c r="S15" s="327"/>
      <c r="T15" s="326"/>
      <c r="U15" s="328"/>
      <c r="V15" s="328"/>
      <c r="W15" s="328"/>
      <c r="X15" s="328"/>
      <c r="Y15" s="322"/>
      <c r="Z15" s="322"/>
      <c r="AA15" s="322"/>
      <c r="AB15" s="322"/>
      <c r="AC15" s="322"/>
      <c r="AD15" s="322"/>
      <c r="AE15" s="322"/>
      <c r="AF15" s="322"/>
      <c r="AG15" s="322"/>
      <c r="AH15" s="322"/>
      <c r="AI15" s="322"/>
      <c r="AJ15" s="322"/>
      <c r="AK15" s="322"/>
      <c r="AL15" s="322"/>
      <c r="AM15" s="322"/>
      <c r="AN15" s="322"/>
      <c r="AO15" s="322"/>
      <c r="AP15" s="322"/>
      <c r="AQ15" s="322"/>
      <c r="AR15" s="326"/>
      <c r="AS15" s="322"/>
    </row>
    <row r="16" spans="1:46" s="2" customFormat="1" ht="36.75" customHeight="1" x14ac:dyDescent="0.2">
      <c r="A16" s="380" t="s">
        <v>403</v>
      </c>
      <c r="B16" s="9" t="s">
        <v>286</v>
      </c>
      <c r="C16" s="1" t="s">
        <v>274</v>
      </c>
      <c r="D16" s="1" t="s">
        <v>275</v>
      </c>
      <c r="E16" s="209" t="s">
        <v>276</v>
      </c>
      <c r="F16" s="9" t="s">
        <v>205</v>
      </c>
      <c r="G16" s="210" t="s">
        <v>277</v>
      </c>
      <c r="H16" s="62" t="s">
        <v>278</v>
      </c>
      <c r="I16" s="60">
        <v>41822</v>
      </c>
      <c r="J16" s="10">
        <v>7000000</v>
      </c>
      <c r="K16" s="60">
        <v>41878</v>
      </c>
      <c r="L16" s="62" t="s">
        <v>348</v>
      </c>
      <c r="M16" s="210" t="s">
        <v>277</v>
      </c>
      <c r="N16" s="61">
        <v>20001</v>
      </c>
      <c r="O16" s="8">
        <v>41878</v>
      </c>
      <c r="P16" s="10">
        <v>6999999</v>
      </c>
      <c r="Q16" s="8">
        <v>41884</v>
      </c>
      <c r="R16" s="60">
        <v>41884</v>
      </c>
      <c r="S16" s="61">
        <v>1</v>
      </c>
      <c r="T16" s="10">
        <v>6999999</v>
      </c>
      <c r="U16" s="64"/>
      <c r="V16" s="64"/>
      <c r="W16" s="64"/>
      <c r="X16" s="64"/>
      <c r="Y16" s="60">
        <v>41897</v>
      </c>
      <c r="Z16" s="208"/>
      <c r="AA16" s="1" t="s">
        <v>279</v>
      </c>
      <c r="AB16" s="1" t="s">
        <v>270</v>
      </c>
      <c r="AC16" s="6"/>
      <c r="AD16" s="6"/>
      <c r="AE16" s="6"/>
      <c r="AF16" s="6"/>
      <c r="AG16" s="6"/>
      <c r="AH16" s="6"/>
      <c r="AI16" s="6"/>
      <c r="AJ16" s="6"/>
      <c r="AK16" s="6"/>
      <c r="AL16" s="6"/>
      <c r="AM16" s="6"/>
      <c r="AN16" s="6"/>
      <c r="AO16" s="6"/>
      <c r="AP16" s="6"/>
      <c r="AQ16" s="6"/>
      <c r="AR16" s="54"/>
      <c r="AS16" s="6"/>
    </row>
    <row r="17" spans="1:45" s="2" customFormat="1" ht="5.25" customHeight="1" x14ac:dyDescent="0.2">
      <c r="A17" s="393"/>
      <c r="B17" s="329"/>
      <c r="C17" s="329"/>
      <c r="D17" s="329"/>
      <c r="E17" s="329"/>
      <c r="F17" s="330"/>
      <c r="G17" s="330"/>
      <c r="H17" s="331"/>
      <c r="I17" s="331"/>
      <c r="J17" s="332"/>
      <c r="K17" s="329"/>
      <c r="L17" s="329"/>
      <c r="M17" s="329"/>
      <c r="N17" s="329"/>
      <c r="O17" s="329"/>
      <c r="P17" s="333"/>
      <c r="Q17" s="329"/>
      <c r="R17" s="329"/>
      <c r="S17" s="334"/>
      <c r="T17" s="333"/>
      <c r="U17" s="335"/>
      <c r="V17" s="335"/>
      <c r="W17" s="335"/>
      <c r="X17" s="335"/>
      <c r="Y17" s="331"/>
      <c r="Z17" s="329"/>
      <c r="AA17" s="329"/>
      <c r="AB17" s="329"/>
      <c r="AC17" s="329"/>
      <c r="AD17" s="329"/>
      <c r="AE17" s="329"/>
      <c r="AF17" s="329"/>
      <c r="AG17" s="329"/>
      <c r="AH17" s="329"/>
      <c r="AI17" s="329"/>
      <c r="AJ17" s="329"/>
      <c r="AK17" s="329"/>
      <c r="AL17" s="329"/>
      <c r="AM17" s="329"/>
      <c r="AN17" s="329"/>
      <c r="AO17" s="329"/>
      <c r="AP17" s="329"/>
      <c r="AQ17" s="329"/>
      <c r="AR17" s="333"/>
      <c r="AS17" s="329"/>
    </row>
    <row r="18" spans="1:45" s="21" customFormat="1" ht="41.25" customHeight="1" x14ac:dyDescent="0.25">
      <c r="A18" s="380" t="s">
        <v>404</v>
      </c>
      <c r="B18" s="9" t="s">
        <v>280</v>
      </c>
      <c r="C18" s="1" t="s">
        <v>281</v>
      </c>
      <c r="D18" s="1" t="s">
        <v>282</v>
      </c>
      <c r="E18" s="1" t="s">
        <v>276</v>
      </c>
      <c r="F18" s="9" t="s">
        <v>205</v>
      </c>
      <c r="G18" s="210" t="s">
        <v>283</v>
      </c>
      <c r="H18" s="62" t="s">
        <v>284</v>
      </c>
      <c r="I18" s="60">
        <v>41822</v>
      </c>
      <c r="J18" s="10">
        <v>6000000</v>
      </c>
      <c r="K18" s="60">
        <v>41878</v>
      </c>
      <c r="L18" s="62" t="s">
        <v>349</v>
      </c>
      <c r="M18" s="210" t="s">
        <v>283</v>
      </c>
      <c r="N18" s="61">
        <v>20001</v>
      </c>
      <c r="O18" s="8">
        <v>41878</v>
      </c>
      <c r="P18" s="10">
        <v>5986610</v>
      </c>
      <c r="Q18" s="8">
        <v>41879</v>
      </c>
      <c r="R18" s="8">
        <v>41880</v>
      </c>
      <c r="S18" s="61">
        <v>1</v>
      </c>
      <c r="T18" s="10">
        <v>5986610</v>
      </c>
      <c r="U18" s="70"/>
      <c r="V18" s="70"/>
      <c r="W18" s="70"/>
      <c r="X18" s="70"/>
      <c r="Y18" s="60">
        <v>41894</v>
      </c>
      <c r="Z18" s="117"/>
      <c r="AA18" s="1" t="s">
        <v>279</v>
      </c>
      <c r="AB18" s="1" t="s">
        <v>270</v>
      </c>
      <c r="AC18" s="9"/>
      <c r="AD18" s="9"/>
      <c r="AE18" s="9"/>
      <c r="AF18" s="9"/>
      <c r="AG18" s="9"/>
      <c r="AH18" s="9"/>
      <c r="AI18" s="9"/>
      <c r="AJ18" s="9"/>
      <c r="AK18" s="9"/>
      <c r="AL18" s="9"/>
      <c r="AM18" s="9"/>
      <c r="AN18" s="9"/>
      <c r="AO18" s="9"/>
      <c r="AP18" s="9"/>
      <c r="AQ18" s="9"/>
      <c r="AR18" s="55"/>
      <c r="AS18" s="9"/>
    </row>
    <row r="19" spans="1:45" s="2" customFormat="1" ht="3" customHeight="1" x14ac:dyDescent="0.2">
      <c r="A19" s="394"/>
      <c r="B19" s="290"/>
      <c r="C19" s="290"/>
      <c r="D19" s="290"/>
      <c r="E19" s="290"/>
      <c r="F19" s="290"/>
      <c r="G19" s="290"/>
      <c r="H19" s="291"/>
      <c r="I19" s="291"/>
      <c r="J19" s="292"/>
      <c r="K19" s="290"/>
      <c r="L19" s="290"/>
      <c r="M19" s="290"/>
      <c r="N19" s="290"/>
      <c r="O19" s="290"/>
      <c r="P19" s="293"/>
      <c r="Q19" s="290"/>
      <c r="R19" s="290"/>
      <c r="S19" s="294"/>
      <c r="T19" s="293"/>
      <c r="U19" s="295"/>
      <c r="V19" s="295"/>
      <c r="W19" s="295"/>
      <c r="X19" s="295"/>
      <c r="Y19" s="291"/>
      <c r="Z19" s="290"/>
      <c r="AA19" s="290"/>
      <c r="AB19" s="290"/>
      <c r="AC19" s="290"/>
      <c r="AD19" s="290"/>
      <c r="AE19" s="290"/>
      <c r="AF19" s="290"/>
      <c r="AG19" s="290"/>
      <c r="AH19" s="290"/>
      <c r="AI19" s="290"/>
      <c r="AJ19" s="290"/>
      <c r="AK19" s="290"/>
      <c r="AL19" s="290"/>
      <c r="AM19" s="290"/>
      <c r="AN19" s="290"/>
      <c r="AO19" s="290"/>
      <c r="AP19" s="290"/>
      <c r="AQ19" s="290"/>
      <c r="AR19" s="293"/>
      <c r="AS19" s="290"/>
    </row>
    <row r="20" spans="1:45" s="215" customFormat="1" ht="39.75" customHeight="1" x14ac:dyDescent="0.25">
      <c r="A20" s="380" t="s">
        <v>405</v>
      </c>
      <c r="B20" s="212" t="s">
        <v>273</v>
      </c>
      <c r="C20" s="211" t="s">
        <v>285</v>
      </c>
      <c r="D20" s="211" t="s">
        <v>287</v>
      </c>
      <c r="E20" s="211" t="s">
        <v>276</v>
      </c>
      <c r="F20" s="212" t="s">
        <v>205</v>
      </c>
      <c r="G20" s="296" t="s">
        <v>288</v>
      </c>
      <c r="H20" s="296" t="s">
        <v>289</v>
      </c>
      <c r="I20" s="299">
        <v>41822</v>
      </c>
      <c r="J20" s="213">
        <v>10000000</v>
      </c>
      <c r="K20" s="60">
        <v>41878</v>
      </c>
      <c r="L20" s="62" t="s">
        <v>347</v>
      </c>
      <c r="M20" s="296" t="s">
        <v>288</v>
      </c>
      <c r="N20" s="212">
        <v>20001</v>
      </c>
      <c r="O20" s="60">
        <v>41878</v>
      </c>
      <c r="P20" s="213">
        <v>10000000</v>
      </c>
      <c r="Q20" s="60">
        <v>41884</v>
      </c>
      <c r="R20" s="60">
        <v>41885</v>
      </c>
      <c r="S20" s="61">
        <v>1</v>
      </c>
      <c r="T20" s="213">
        <v>10000000</v>
      </c>
      <c r="U20" s="214"/>
      <c r="V20" s="214"/>
      <c r="W20" s="214"/>
      <c r="X20" s="214"/>
      <c r="Y20" s="60">
        <v>41897</v>
      </c>
      <c r="Z20" s="219"/>
      <c r="AA20" s="1" t="s">
        <v>279</v>
      </c>
      <c r="AB20" s="1" t="s">
        <v>270</v>
      </c>
      <c r="AC20" s="212"/>
      <c r="AD20" s="212"/>
      <c r="AE20" s="212"/>
      <c r="AF20" s="212"/>
      <c r="AG20" s="212"/>
      <c r="AH20" s="212"/>
      <c r="AI20" s="212"/>
      <c r="AJ20" s="212"/>
      <c r="AK20" s="212"/>
      <c r="AL20" s="212"/>
      <c r="AM20" s="212"/>
      <c r="AN20" s="212"/>
      <c r="AO20" s="212"/>
      <c r="AP20" s="212"/>
      <c r="AQ20" s="212"/>
      <c r="AR20" s="297"/>
      <c r="AS20" s="212"/>
    </row>
    <row r="21" spans="1:45" s="215" customFormat="1" ht="3.75" customHeight="1" x14ac:dyDescent="0.25">
      <c r="A21" s="381"/>
      <c r="B21" s="300"/>
      <c r="C21" s="300"/>
      <c r="D21" s="300"/>
      <c r="E21" s="300"/>
      <c r="F21" s="300"/>
      <c r="G21" s="300"/>
      <c r="H21" s="300"/>
      <c r="I21" s="300"/>
      <c r="J21" s="301"/>
      <c r="K21" s="300"/>
      <c r="L21" s="300"/>
      <c r="M21" s="300"/>
      <c r="N21" s="300"/>
      <c r="O21" s="300"/>
      <c r="P21" s="301"/>
      <c r="Q21" s="300"/>
      <c r="R21" s="300"/>
      <c r="S21" s="284"/>
      <c r="T21" s="301"/>
      <c r="U21" s="302"/>
      <c r="V21" s="302"/>
      <c r="W21" s="302"/>
      <c r="X21" s="302"/>
      <c r="Y21" s="300"/>
      <c r="Z21" s="300"/>
      <c r="AA21" s="300"/>
      <c r="AB21" s="300"/>
      <c r="AC21" s="300"/>
      <c r="AD21" s="300"/>
      <c r="AE21" s="300"/>
      <c r="AF21" s="300"/>
      <c r="AG21" s="300"/>
      <c r="AH21" s="300"/>
      <c r="AI21" s="300"/>
      <c r="AJ21" s="300"/>
      <c r="AK21" s="300"/>
      <c r="AL21" s="300"/>
      <c r="AM21" s="300"/>
      <c r="AN21" s="300"/>
      <c r="AO21" s="300"/>
      <c r="AP21" s="300"/>
      <c r="AQ21" s="300"/>
      <c r="AR21" s="301"/>
      <c r="AS21" s="300"/>
    </row>
    <row r="22" spans="1:45" s="215" customFormat="1" ht="41.25" customHeight="1" x14ac:dyDescent="0.25">
      <c r="A22" s="380" t="s">
        <v>406</v>
      </c>
      <c r="B22" s="212" t="s">
        <v>290</v>
      </c>
      <c r="C22" s="211" t="s">
        <v>291</v>
      </c>
      <c r="D22" s="211" t="s">
        <v>292</v>
      </c>
      <c r="E22" s="211" t="s">
        <v>293</v>
      </c>
      <c r="F22" s="212" t="s">
        <v>294</v>
      </c>
      <c r="G22" s="296" t="s">
        <v>62</v>
      </c>
      <c r="H22" s="296" t="s">
        <v>295</v>
      </c>
      <c r="I22" s="299">
        <v>41789</v>
      </c>
      <c r="J22" s="213">
        <v>17199976</v>
      </c>
      <c r="K22" s="60">
        <v>41878</v>
      </c>
      <c r="L22" s="62" t="s">
        <v>350</v>
      </c>
      <c r="M22" s="296" t="s">
        <v>62</v>
      </c>
      <c r="N22" s="212">
        <v>10003</v>
      </c>
      <c r="O22" s="60">
        <v>41878</v>
      </c>
      <c r="P22" s="213">
        <v>17199976</v>
      </c>
      <c r="Q22" s="60">
        <v>41884</v>
      </c>
      <c r="R22" s="60">
        <v>41885</v>
      </c>
      <c r="S22" s="61">
        <v>1</v>
      </c>
      <c r="T22" s="213">
        <v>17199976</v>
      </c>
      <c r="U22" s="214"/>
      <c r="V22" s="214"/>
      <c r="W22" s="214"/>
      <c r="X22" s="214"/>
      <c r="Y22" s="212"/>
      <c r="Z22" s="212"/>
      <c r="AA22" s="211" t="s">
        <v>64</v>
      </c>
      <c r="AB22" s="1" t="s">
        <v>270</v>
      </c>
      <c r="AC22" s="212"/>
      <c r="AD22" s="212"/>
      <c r="AE22" s="212"/>
      <c r="AF22" s="212"/>
      <c r="AG22" s="212"/>
      <c r="AH22" s="212"/>
      <c r="AI22" s="212"/>
      <c r="AJ22" s="212"/>
      <c r="AK22" s="212"/>
      <c r="AL22" s="212"/>
      <c r="AM22" s="212"/>
      <c r="AN22" s="212"/>
      <c r="AO22" s="212"/>
      <c r="AP22" s="212"/>
      <c r="AQ22" s="212"/>
      <c r="AR22" s="297"/>
      <c r="AS22" s="212"/>
    </row>
    <row r="23" spans="1:45" s="215" customFormat="1" ht="7.5" customHeight="1" x14ac:dyDescent="0.25">
      <c r="A23" s="382"/>
      <c r="B23" s="303"/>
      <c r="C23" s="303"/>
      <c r="D23" s="303"/>
      <c r="E23" s="303"/>
      <c r="F23" s="303"/>
      <c r="G23" s="303"/>
      <c r="H23" s="303"/>
      <c r="I23" s="303"/>
      <c r="J23" s="304"/>
      <c r="K23" s="303"/>
      <c r="L23" s="303"/>
      <c r="M23" s="303"/>
      <c r="N23" s="303"/>
      <c r="O23" s="303"/>
      <c r="P23" s="304"/>
      <c r="Q23" s="303"/>
      <c r="R23" s="303"/>
      <c r="S23" s="303"/>
      <c r="T23" s="304"/>
      <c r="U23" s="305"/>
      <c r="V23" s="305"/>
      <c r="W23" s="305"/>
      <c r="X23" s="305"/>
      <c r="Y23" s="303"/>
      <c r="Z23" s="303"/>
      <c r="AA23" s="303"/>
      <c r="AB23" s="303"/>
      <c r="AC23" s="303"/>
      <c r="AD23" s="303"/>
      <c r="AE23" s="303"/>
      <c r="AF23" s="303"/>
      <c r="AG23" s="303"/>
      <c r="AH23" s="303"/>
      <c r="AI23" s="303"/>
      <c r="AJ23" s="303"/>
      <c r="AK23" s="303"/>
      <c r="AL23" s="303"/>
      <c r="AM23" s="303"/>
      <c r="AN23" s="303"/>
      <c r="AO23" s="303"/>
      <c r="AP23" s="303"/>
      <c r="AQ23" s="303"/>
      <c r="AR23" s="304"/>
      <c r="AS23" s="303"/>
    </row>
    <row r="24" spans="1:45" s="215" customFormat="1" ht="36" customHeight="1" x14ac:dyDescent="0.25">
      <c r="A24" s="385" t="s">
        <v>407</v>
      </c>
      <c r="B24" s="347" t="s">
        <v>356</v>
      </c>
      <c r="C24" s="211" t="s">
        <v>357</v>
      </c>
      <c r="D24" s="346" t="s">
        <v>358</v>
      </c>
      <c r="E24" s="346" t="s">
        <v>276</v>
      </c>
      <c r="F24" s="347" t="s">
        <v>205</v>
      </c>
      <c r="G24" s="296" t="s">
        <v>359</v>
      </c>
      <c r="H24" s="296" t="s">
        <v>360</v>
      </c>
      <c r="I24" s="299">
        <v>41752</v>
      </c>
      <c r="J24" s="213">
        <v>15000000</v>
      </c>
      <c r="K24" s="353"/>
      <c r="L24" s="219"/>
      <c r="M24" s="296" t="s">
        <v>359</v>
      </c>
      <c r="N24" s="298" t="s">
        <v>361</v>
      </c>
      <c r="O24" s="353"/>
      <c r="P24" s="219"/>
      <c r="Q24" s="353"/>
      <c r="R24" s="353"/>
      <c r="S24" s="353"/>
      <c r="T24" s="355"/>
      <c r="U24" s="214"/>
      <c r="V24" s="214"/>
      <c r="W24" s="214"/>
      <c r="X24" s="214"/>
      <c r="Y24" s="212"/>
      <c r="Z24" s="212"/>
      <c r="AA24" s="211" t="s">
        <v>362</v>
      </c>
      <c r="AB24" s="346" t="s">
        <v>181</v>
      </c>
      <c r="AC24" s="212"/>
      <c r="AD24" s="212"/>
      <c r="AE24" s="212"/>
      <c r="AF24" s="212"/>
      <c r="AG24" s="212"/>
      <c r="AH24" s="212"/>
      <c r="AI24" s="212"/>
      <c r="AJ24" s="212"/>
      <c r="AK24" s="212"/>
      <c r="AL24" s="212"/>
      <c r="AM24" s="212"/>
      <c r="AN24" s="212"/>
      <c r="AO24" s="212"/>
      <c r="AP24" s="212"/>
      <c r="AQ24" s="212"/>
      <c r="AR24" s="213"/>
      <c r="AS24" s="212"/>
    </row>
    <row r="25" spans="1:45" s="215" customFormat="1" ht="5.25" customHeight="1" x14ac:dyDescent="0.25">
      <c r="A25" s="383"/>
      <c r="B25" s="371"/>
      <c r="C25" s="371"/>
      <c r="D25" s="370"/>
      <c r="E25" s="370"/>
      <c r="F25" s="370"/>
      <c r="G25" s="371"/>
      <c r="H25" s="371"/>
      <c r="I25" s="371"/>
      <c r="J25" s="372"/>
      <c r="K25" s="370"/>
      <c r="L25" s="371"/>
      <c r="M25" s="371"/>
      <c r="N25" s="371"/>
      <c r="O25" s="370"/>
      <c r="P25" s="372"/>
      <c r="Q25" s="370"/>
      <c r="R25" s="370"/>
      <c r="S25" s="370"/>
      <c r="T25" s="373"/>
      <c r="U25" s="374"/>
      <c r="V25" s="374"/>
      <c r="W25" s="374"/>
      <c r="X25" s="374"/>
      <c r="Y25" s="371"/>
      <c r="Z25" s="371"/>
      <c r="AA25" s="371"/>
      <c r="AB25" s="370"/>
      <c r="AC25" s="371"/>
      <c r="AD25" s="371"/>
      <c r="AE25" s="371"/>
      <c r="AF25" s="371"/>
      <c r="AG25" s="371"/>
      <c r="AH25" s="371"/>
      <c r="AI25" s="371"/>
      <c r="AJ25" s="371"/>
      <c r="AK25" s="371"/>
      <c r="AL25" s="371"/>
      <c r="AM25" s="371"/>
      <c r="AN25" s="371"/>
      <c r="AO25" s="371"/>
      <c r="AP25" s="371"/>
      <c r="AQ25" s="371"/>
      <c r="AR25" s="372"/>
      <c r="AS25" s="371"/>
    </row>
    <row r="26" spans="1:45" s="215" customFormat="1" ht="36.75" customHeight="1" x14ac:dyDescent="0.25">
      <c r="A26" s="385" t="s">
        <v>408</v>
      </c>
      <c r="B26" s="347" t="s">
        <v>356</v>
      </c>
      <c r="C26" s="211" t="s">
        <v>363</v>
      </c>
      <c r="D26" s="346" t="s">
        <v>364</v>
      </c>
      <c r="E26" s="346" t="s">
        <v>276</v>
      </c>
      <c r="F26" s="347" t="s">
        <v>205</v>
      </c>
      <c r="G26" s="296" t="s">
        <v>365</v>
      </c>
      <c r="H26" s="296" t="s">
        <v>366</v>
      </c>
      <c r="I26" s="299">
        <v>41822</v>
      </c>
      <c r="J26" s="213">
        <v>17000000</v>
      </c>
      <c r="K26" s="353"/>
      <c r="L26" s="219"/>
      <c r="M26" s="296" t="s">
        <v>365</v>
      </c>
      <c r="N26" s="298" t="s">
        <v>367</v>
      </c>
      <c r="O26" s="353"/>
      <c r="P26" s="219"/>
      <c r="Q26" s="353"/>
      <c r="R26" s="353"/>
      <c r="S26" s="353"/>
      <c r="T26" s="355"/>
      <c r="U26" s="214"/>
      <c r="V26" s="214"/>
      <c r="W26" s="214"/>
      <c r="X26" s="214"/>
      <c r="Y26" s="212"/>
      <c r="Z26" s="212"/>
      <c r="AA26" s="211"/>
      <c r="AB26" s="347"/>
      <c r="AC26" s="212"/>
      <c r="AD26" s="212"/>
      <c r="AE26" s="212"/>
      <c r="AF26" s="212"/>
      <c r="AG26" s="212"/>
      <c r="AH26" s="212"/>
      <c r="AI26" s="212"/>
      <c r="AJ26" s="212"/>
      <c r="AK26" s="212"/>
      <c r="AL26" s="212"/>
      <c r="AM26" s="212"/>
      <c r="AN26" s="212"/>
      <c r="AO26" s="212"/>
      <c r="AP26" s="212"/>
      <c r="AQ26" s="212"/>
      <c r="AR26" s="213"/>
      <c r="AS26" s="212"/>
    </row>
    <row r="27" spans="1:45" s="215" customFormat="1" ht="3" customHeight="1" x14ac:dyDescent="0.25">
      <c r="A27" s="384"/>
      <c r="B27" s="376"/>
      <c r="C27" s="376"/>
      <c r="D27" s="375"/>
      <c r="E27" s="375"/>
      <c r="F27" s="375"/>
      <c r="G27" s="376"/>
      <c r="H27" s="376"/>
      <c r="I27" s="376"/>
      <c r="J27" s="377"/>
      <c r="K27" s="375"/>
      <c r="L27" s="376"/>
      <c r="M27" s="376"/>
      <c r="N27" s="376"/>
      <c r="O27" s="375"/>
      <c r="P27" s="377"/>
      <c r="Q27" s="375"/>
      <c r="R27" s="375"/>
      <c r="S27" s="375"/>
      <c r="T27" s="378"/>
      <c r="U27" s="379"/>
      <c r="V27" s="379"/>
      <c r="W27" s="379"/>
      <c r="X27" s="379"/>
      <c r="Y27" s="376"/>
      <c r="Z27" s="376"/>
      <c r="AA27" s="376"/>
      <c r="AB27" s="375"/>
      <c r="AC27" s="376"/>
      <c r="AD27" s="376"/>
      <c r="AE27" s="376"/>
      <c r="AF27" s="376"/>
      <c r="AG27" s="376"/>
      <c r="AH27" s="376"/>
      <c r="AI27" s="376"/>
      <c r="AJ27" s="376"/>
      <c r="AK27" s="376"/>
      <c r="AL27" s="376"/>
      <c r="AM27" s="376"/>
      <c r="AN27" s="376"/>
      <c r="AO27" s="376"/>
      <c r="AP27" s="376"/>
      <c r="AQ27" s="376"/>
      <c r="AR27" s="377"/>
      <c r="AS27" s="376"/>
    </row>
    <row r="28" spans="1:45" s="215" customFormat="1" ht="39" customHeight="1" x14ac:dyDescent="0.25">
      <c r="A28" s="385" t="s">
        <v>409</v>
      </c>
      <c r="B28" s="347" t="s">
        <v>382</v>
      </c>
      <c r="C28" s="211" t="s">
        <v>383</v>
      </c>
      <c r="D28" s="346" t="s">
        <v>384</v>
      </c>
      <c r="E28" s="346" t="s">
        <v>385</v>
      </c>
      <c r="F28" s="347" t="s">
        <v>102</v>
      </c>
      <c r="G28" s="296" t="s">
        <v>50</v>
      </c>
      <c r="H28" s="296" t="s">
        <v>386</v>
      </c>
      <c r="I28" s="299">
        <v>41814</v>
      </c>
      <c r="J28" s="213">
        <v>17200000</v>
      </c>
      <c r="K28" s="353"/>
      <c r="L28" s="219"/>
      <c r="M28" s="296" t="s">
        <v>50</v>
      </c>
      <c r="N28" s="298" t="s">
        <v>52</v>
      </c>
      <c r="O28" s="353"/>
      <c r="P28" s="219"/>
      <c r="Q28" s="353"/>
      <c r="R28" s="353"/>
      <c r="S28" s="347">
        <v>1</v>
      </c>
      <c r="T28" s="348"/>
      <c r="U28" s="214"/>
      <c r="V28" s="214"/>
      <c r="W28" s="214"/>
      <c r="X28" s="214"/>
      <c r="Y28" s="212"/>
      <c r="Z28" s="212"/>
      <c r="AA28" s="211" t="s">
        <v>387</v>
      </c>
      <c r="AB28" s="346" t="s">
        <v>181</v>
      </c>
      <c r="AC28" s="212"/>
      <c r="AD28" s="212"/>
      <c r="AE28" s="212"/>
      <c r="AF28" s="212"/>
      <c r="AG28" s="212"/>
      <c r="AH28" s="212"/>
      <c r="AI28" s="212"/>
      <c r="AJ28" s="212"/>
      <c r="AK28" s="212"/>
      <c r="AL28" s="212"/>
      <c r="AM28" s="212"/>
      <c r="AN28" s="212"/>
      <c r="AO28" s="212"/>
      <c r="AP28" s="212"/>
      <c r="AQ28" s="212"/>
      <c r="AR28" s="213"/>
      <c r="AS28" s="212"/>
    </row>
    <row r="29" spans="1:45" s="215" customFormat="1" ht="6.75" customHeight="1" x14ac:dyDescent="0.25">
      <c r="A29" s="395"/>
      <c r="B29" s="353"/>
      <c r="C29" s="341"/>
      <c r="D29" s="176"/>
      <c r="E29" s="176"/>
      <c r="F29" s="353"/>
      <c r="G29" s="342"/>
      <c r="H29" s="342"/>
      <c r="I29" s="343"/>
      <c r="J29" s="218"/>
      <c r="K29" s="353"/>
      <c r="L29" s="219"/>
      <c r="M29" s="342"/>
      <c r="N29" s="344"/>
      <c r="O29" s="353"/>
      <c r="P29" s="219"/>
      <c r="Q29" s="353"/>
      <c r="R29" s="353"/>
      <c r="S29" s="353"/>
      <c r="T29" s="355"/>
      <c r="U29" s="345"/>
      <c r="V29" s="345"/>
      <c r="W29" s="345"/>
      <c r="X29" s="345"/>
      <c r="Y29" s="219"/>
      <c r="Z29" s="219"/>
      <c r="AA29" s="341"/>
      <c r="AB29" s="353"/>
      <c r="AC29" s="219"/>
      <c r="AD29" s="219"/>
      <c r="AE29" s="219"/>
      <c r="AF29" s="219"/>
      <c r="AG29" s="219"/>
      <c r="AH29" s="219"/>
      <c r="AI29" s="219"/>
      <c r="AJ29" s="219"/>
      <c r="AK29" s="219"/>
      <c r="AL29" s="219"/>
      <c r="AM29" s="219"/>
      <c r="AN29" s="219"/>
      <c r="AO29" s="219"/>
      <c r="AP29" s="219"/>
      <c r="AQ29" s="219"/>
      <c r="AR29" s="218"/>
      <c r="AS29" s="219"/>
    </row>
    <row r="30" spans="1:45" s="215" customFormat="1" ht="44.25" customHeight="1" x14ac:dyDescent="0.25">
      <c r="A30" s="385" t="s">
        <v>410</v>
      </c>
      <c r="B30" s="347" t="s">
        <v>388</v>
      </c>
      <c r="C30" s="211" t="s">
        <v>389</v>
      </c>
      <c r="D30" s="346" t="s">
        <v>390</v>
      </c>
      <c r="E30" s="346" t="s">
        <v>276</v>
      </c>
      <c r="F30" s="347" t="s">
        <v>205</v>
      </c>
      <c r="G30" s="296" t="s">
        <v>391</v>
      </c>
      <c r="H30" s="296" t="s">
        <v>392</v>
      </c>
      <c r="I30" s="299">
        <v>41752</v>
      </c>
      <c r="J30" s="213">
        <v>17000000</v>
      </c>
      <c r="K30" s="347"/>
      <c r="L30" s="212"/>
      <c r="M30" s="296" t="s">
        <v>391</v>
      </c>
      <c r="N30" s="298" t="s">
        <v>52</v>
      </c>
      <c r="O30" s="347"/>
      <c r="P30" s="212"/>
      <c r="Q30" s="347"/>
      <c r="R30" s="347"/>
      <c r="S30" s="347">
        <v>1</v>
      </c>
      <c r="T30" s="348"/>
      <c r="U30" s="214"/>
      <c r="V30" s="214"/>
      <c r="W30" s="214"/>
      <c r="X30" s="214"/>
      <c r="Y30" s="212"/>
      <c r="Z30" s="212"/>
      <c r="AA30" s="211" t="s">
        <v>387</v>
      </c>
      <c r="AB30" s="346" t="s">
        <v>181</v>
      </c>
      <c r="AC30" s="212"/>
      <c r="AD30" s="212"/>
      <c r="AE30" s="212"/>
      <c r="AF30" s="212"/>
      <c r="AG30" s="212"/>
      <c r="AH30" s="212"/>
      <c r="AI30" s="212"/>
      <c r="AJ30" s="212"/>
      <c r="AK30" s="212"/>
      <c r="AL30" s="212"/>
      <c r="AM30" s="212"/>
      <c r="AN30" s="212"/>
      <c r="AO30" s="212"/>
      <c r="AP30" s="212"/>
      <c r="AQ30" s="212"/>
      <c r="AR30" s="213"/>
      <c r="AS30" s="212"/>
    </row>
    <row r="31" spans="1:45" s="215" customFormat="1" ht="4.5" customHeight="1" x14ac:dyDescent="0.25">
      <c r="A31" s="396"/>
      <c r="B31" s="361"/>
      <c r="C31" s="362"/>
      <c r="D31" s="360"/>
      <c r="E31" s="360"/>
      <c r="F31" s="361"/>
      <c r="G31" s="363"/>
      <c r="H31" s="363"/>
      <c r="I31" s="364"/>
      <c r="J31" s="365"/>
      <c r="K31" s="361"/>
      <c r="L31" s="366"/>
      <c r="M31" s="363"/>
      <c r="N31" s="367"/>
      <c r="O31" s="361"/>
      <c r="P31" s="366"/>
      <c r="Q31" s="361"/>
      <c r="R31" s="361"/>
      <c r="S31" s="361"/>
      <c r="T31" s="368"/>
      <c r="U31" s="369"/>
      <c r="V31" s="369"/>
      <c r="W31" s="369"/>
      <c r="X31" s="369"/>
      <c r="Y31" s="366"/>
      <c r="Z31" s="366"/>
      <c r="AA31" s="362"/>
      <c r="AB31" s="361"/>
      <c r="AC31" s="366"/>
      <c r="AD31" s="366"/>
      <c r="AE31" s="366"/>
      <c r="AF31" s="366"/>
      <c r="AG31" s="366"/>
      <c r="AH31" s="366"/>
      <c r="AI31" s="366"/>
      <c r="AJ31" s="366"/>
      <c r="AK31" s="366"/>
      <c r="AL31" s="366"/>
      <c r="AM31" s="366"/>
      <c r="AN31" s="366"/>
      <c r="AO31" s="366"/>
      <c r="AP31" s="366"/>
      <c r="AQ31" s="366"/>
      <c r="AR31" s="365"/>
      <c r="AS31" s="366"/>
    </row>
  </sheetData>
  <mergeCells count="22">
    <mergeCell ref="T2:T3"/>
    <mergeCell ref="A2:A3"/>
    <mergeCell ref="B2:B3"/>
    <mergeCell ref="C2:C3"/>
    <mergeCell ref="D2:D3"/>
    <mergeCell ref="E2:F2"/>
    <mergeCell ref="G2:J2"/>
    <mergeCell ref="K2:K3"/>
    <mergeCell ref="L2:P2"/>
    <mergeCell ref="Q2:Q3"/>
    <mergeCell ref="R2:R3"/>
    <mergeCell ref="S2:S3"/>
    <mergeCell ref="AB2:AB3"/>
    <mergeCell ref="AA2:AA3"/>
    <mergeCell ref="AC2:AQ2"/>
    <mergeCell ref="AR2:AS2"/>
    <mergeCell ref="U2:U3"/>
    <mergeCell ref="V2:V3"/>
    <mergeCell ref="W2:W3"/>
    <mergeCell ref="X2:X3"/>
    <mergeCell ref="Y2:Y3"/>
    <mergeCell ref="Z2:Z3"/>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vt:i4>
      </vt:variant>
    </vt:vector>
  </HeadingPairs>
  <TitlesOfParts>
    <vt:vector size="16" baseType="lpstr">
      <vt:lpstr>CONVENIOS EMPORITO </vt:lpstr>
      <vt:lpstr>CONTRAT 2014</vt:lpstr>
      <vt:lpstr>Hoja7</vt:lpstr>
      <vt:lpstr>Hoja4</vt:lpstr>
      <vt:lpstr>469</vt:lpstr>
      <vt:lpstr>PERMISO CONSTR</vt:lpstr>
      <vt:lpstr>182</vt:lpstr>
      <vt:lpstr>Hoja2</vt:lpstr>
      <vt:lpstr>Hoja3</vt:lpstr>
      <vt:lpstr>Hoja5</vt:lpstr>
      <vt:lpstr>Hoja6</vt:lpstr>
      <vt:lpstr>NORMA</vt:lpstr>
      <vt:lpstr>Hoja8</vt:lpstr>
      <vt:lpstr>247</vt:lpstr>
      <vt:lpstr>Hoja10</vt:lpstr>
      <vt:lpstr>'CONTRAT 2014'!Títulos_a_imprimir</vt:lpstr>
    </vt:vector>
  </TitlesOfParts>
  <Company>www.intercambiosvirtuales.org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www.intercambiosvirtuales.org</dc:creator>
  <cp:lastModifiedBy>AlexWPS</cp:lastModifiedBy>
  <cp:lastPrinted>2016-03-17T17:01:04Z</cp:lastPrinted>
  <dcterms:created xsi:type="dcterms:W3CDTF">2012-04-18T12:51:10Z</dcterms:created>
  <dcterms:modified xsi:type="dcterms:W3CDTF">2022-06-05T14:13:04Z</dcterms:modified>
</cp:coreProperties>
</file>