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090259_ed_ac_uk/Documents/Universität/UK/Edinburgh/Dissertation/Lab/ICP/Mass spec data/"/>
    </mc:Choice>
  </mc:AlternateContent>
  <xr:revisionPtr revIDLastSave="70" documentId="8_{52612DB6-B95B-4EE2-B2AF-9447B00AD625}" xr6:coauthVersionLast="47" xr6:coauthVersionMax="47" xr10:uidLastSave="{D13CDB78-6F9C-4FEE-A8CC-149AB577A702}"/>
  <bookViews>
    <workbookView minimized="1" xWindow="14145" yWindow="2115" windowWidth="14640" windowHeight="11385" activeTab="1" xr2:uid="{696A126D-B2B4-44EF-A5F2-3A1C63B7CE74}"/>
  </bookViews>
  <sheets>
    <sheet name="IC_all" sheetId="7" r:id="rId1"/>
    <sheet name="ICP_Mn" sheetId="1" r:id="rId2"/>
    <sheet name="ICP_As" sheetId="3" r:id="rId3"/>
    <sheet name="ICP_Fe_56" sheetId="4" r:id="rId4"/>
    <sheet name="ICP_Fe_57" sheetId="5" r:id="rId5"/>
    <sheet name="ICP_Al" sheetId="6" r:id="rId6"/>
    <sheet name="ICP_Internal_Drift" sheetId="2" r:id="rId7"/>
  </sheets>
  <definedNames>
    <definedName name="_xlnm._FilterDatabase" localSheetId="0" hidden="1">IC_all!$A$1:$W$86</definedName>
    <definedName name="_xlnm._FilterDatabase" localSheetId="5" hidden="1">ICP_Al!$A$1:$A$136</definedName>
    <definedName name="_xlnm._FilterDatabase" localSheetId="2" hidden="1">ICP_As!$A$1:$A$136</definedName>
    <definedName name="_xlnm._FilterDatabase" localSheetId="3" hidden="1">ICP_Fe_56!$A$1:$A$136</definedName>
    <definedName name="_xlnm._FilterDatabase" localSheetId="4" hidden="1">ICP_Fe_57!$A$1:$A$136</definedName>
    <definedName name="_xlnm._FilterDatabase" localSheetId="1" hidden="1">ICP_Mn!$A$1:$A$136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36" i="7" l="1"/>
  <c r="AR114" i="7"/>
  <c r="AT114" i="7" s="1"/>
  <c r="AM114" i="7"/>
  <c r="AO114" i="7" s="1"/>
  <c r="AP114" i="7" s="1"/>
  <c r="AR113" i="7"/>
  <c r="AT113" i="7" s="1"/>
  <c r="AM113" i="7"/>
  <c r="AO113" i="7" s="1"/>
  <c r="AP113" i="7" s="1"/>
  <c r="AO83" i="7"/>
  <c r="AO81" i="7"/>
  <c r="AU80" i="7"/>
  <c r="AT80" i="7"/>
  <c r="AO80" i="7"/>
  <c r="AP80" i="7" s="1"/>
  <c r="AQ80" i="7" s="1"/>
  <c r="AU79" i="7"/>
  <c r="AT79" i="7"/>
  <c r="AP79" i="7"/>
  <c r="AQ79" i="7" s="1"/>
  <c r="AO79" i="7"/>
  <c r="AU78" i="7"/>
  <c r="AT78" i="7"/>
  <c r="AP78" i="7"/>
  <c r="AQ78" i="7" s="1"/>
  <c r="AO78" i="7"/>
  <c r="AT77" i="7"/>
  <c r="AU77" i="7" s="1"/>
  <c r="AP77" i="7"/>
  <c r="AQ77" i="7" s="1"/>
  <c r="AO77" i="7"/>
  <c r="AT76" i="7"/>
  <c r="AU76" i="7" s="1"/>
  <c r="AO76" i="7"/>
  <c r="AP76" i="7" s="1"/>
  <c r="AQ76" i="7" s="1"/>
  <c r="AT75" i="7"/>
  <c r="AU75" i="7" s="1"/>
  <c r="AO75" i="7"/>
  <c r="AP75" i="7" s="1"/>
  <c r="AQ75" i="7" s="1"/>
  <c r="AT74" i="7"/>
  <c r="AU74" i="7" s="1"/>
  <c r="AO74" i="7"/>
  <c r="AP74" i="7" s="1"/>
  <c r="AQ74" i="7" s="1"/>
  <c r="AT73" i="7"/>
  <c r="AU73" i="7" s="1"/>
  <c r="AO73" i="7"/>
  <c r="AP73" i="7" s="1"/>
  <c r="AQ73" i="7" s="1"/>
  <c r="AU72" i="7"/>
  <c r="AT72" i="7"/>
  <c r="AO72" i="7"/>
  <c r="AP72" i="7" s="1"/>
  <c r="AQ72" i="7" s="1"/>
  <c r="AU71" i="7"/>
  <c r="AT71" i="7"/>
  <c r="AP71" i="7"/>
  <c r="AQ71" i="7" s="1"/>
  <c r="AO71" i="7"/>
  <c r="AU70" i="7"/>
  <c r="AT70" i="7"/>
  <c r="AP70" i="7"/>
  <c r="AQ70" i="7" s="1"/>
  <c r="AO70" i="7"/>
  <c r="AT69" i="7"/>
  <c r="AU69" i="7" s="1"/>
  <c r="AP69" i="7"/>
  <c r="AQ69" i="7" s="1"/>
  <c r="AO69" i="7"/>
  <c r="AT68" i="7"/>
  <c r="AU68" i="7" s="1"/>
  <c r="AO68" i="7"/>
  <c r="AP68" i="7" s="1"/>
  <c r="AQ68" i="7" s="1"/>
  <c r="AO67" i="7"/>
  <c r="AU65" i="7"/>
  <c r="AT65" i="7"/>
  <c r="AP65" i="7"/>
  <c r="AQ65" i="7" s="1"/>
  <c r="AO65" i="7"/>
  <c r="AT64" i="7"/>
  <c r="AU64" i="7" s="1"/>
  <c r="AP64" i="7"/>
  <c r="AQ64" i="7" s="1"/>
  <c r="AO64" i="7"/>
  <c r="AT63" i="7"/>
  <c r="AU63" i="7" s="1"/>
  <c r="AO63" i="7"/>
  <c r="AP63" i="7" s="1"/>
  <c r="AQ63" i="7" s="1"/>
  <c r="AT62" i="7"/>
  <c r="AU62" i="7" s="1"/>
  <c r="AO62" i="7"/>
  <c r="AP62" i="7" s="1"/>
  <c r="AQ62" i="7" s="1"/>
  <c r="AT61" i="7"/>
  <c r="AU61" i="7" s="1"/>
  <c r="AO61" i="7"/>
  <c r="AP61" i="7" s="1"/>
  <c r="AQ61" i="7" s="1"/>
  <c r="AT60" i="7"/>
  <c r="AU60" i="7" s="1"/>
  <c r="AO60" i="7"/>
  <c r="AP60" i="7" s="1"/>
  <c r="AQ60" i="7" s="1"/>
  <c r="AU59" i="7"/>
  <c r="AT59" i="7"/>
  <c r="AO59" i="7"/>
  <c r="AP59" i="7" s="1"/>
  <c r="AQ59" i="7" s="1"/>
  <c r="AU58" i="7"/>
  <c r="AT58" i="7"/>
  <c r="AP58" i="7"/>
  <c r="AQ58" i="7" s="1"/>
  <c r="AO58" i="7"/>
  <c r="AU57" i="7"/>
  <c r="AT57" i="7"/>
  <c r="AP57" i="7"/>
  <c r="AQ57" i="7" s="1"/>
  <c r="AO57" i="7"/>
  <c r="AT56" i="7"/>
  <c r="AU56" i="7" s="1"/>
  <c r="AP56" i="7"/>
  <c r="AQ56" i="7" s="1"/>
  <c r="AO56" i="7"/>
  <c r="AO55" i="7"/>
  <c r="AU53" i="7"/>
  <c r="AT53" i="7"/>
  <c r="AP53" i="7"/>
  <c r="AQ53" i="7" s="1"/>
  <c r="AO53" i="7"/>
  <c r="AU52" i="7"/>
  <c r="AT52" i="7"/>
  <c r="AP52" i="7"/>
  <c r="AQ52" i="7" s="1"/>
  <c r="AO52" i="7"/>
  <c r="AT51" i="7"/>
  <c r="AU51" i="7" s="1"/>
  <c r="AP51" i="7"/>
  <c r="AQ51" i="7" s="1"/>
  <c r="AO51" i="7"/>
  <c r="AT50" i="7"/>
  <c r="AU50" i="7" s="1"/>
  <c r="AO50" i="7"/>
  <c r="AP50" i="7" s="1"/>
  <c r="AQ50" i="7" s="1"/>
  <c r="AT49" i="7"/>
  <c r="AU49" i="7" s="1"/>
  <c r="AO49" i="7"/>
  <c r="AP49" i="7" s="1"/>
  <c r="AQ49" i="7" s="1"/>
  <c r="AT48" i="7"/>
  <c r="AU48" i="7" s="1"/>
  <c r="AO48" i="7"/>
  <c r="AP48" i="7" s="1"/>
  <c r="AQ48" i="7" s="1"/>
  <c r="AT47" i="7"/>
  <c r="AU47" i="7" s="1"/>
  <c r="AO47" i="7"/>
  <c r="AP47" i="7" s="1"/>
  <c r="AQ47" i="7" s="1"/>
  <c r="AU46" i="7"/>
  <c r="AT46" i="7"/>
  <c r="AO46" i="7"/>
  <c r="AP46" i="7" s="1"/>
  <c r="AQ46" i="7" s="1"/>
  <c r="AU45" i="7"/>
  <c r="AT45" i="7"/>
  <c r="AP45" i="7"/>
  <c r="AQ45" i="7" s="1"/>
  <c r="AO45" i="7"/>
  <c r="AU44" i="7"/>
  <c r="AT44" i="7"/>
  <c r="AP44" i="7"/>
  <c r="AQ44" i="7" s="1"/>
  <c r="AO44" i="7"/>
  <c r="AO43" i="7"/>
  <c r="AU41" i="7"/>
  <c r="AT41" i="7"/>
  <c r="AO41" i="7"/>
  <c r="AP41" i="7" s="1"/>
  <c r="AQ41" i="7" s="1"/>
  <c r="AU40" i="7"/>
  <c r="AT40" i="7"/>
  <c r="AP40" i="7"/>
  <c r="AQ40" i="7" s="1"/>
  <c r="AO40" i="7"/>
  <c r="AT39" i="7"/>
  <c r="AU39" i="7" s="1"/>
  <c r="AP39" i="7"/>
  <c r="AQ39" i="7" s="1"/>
  <c r="AO39" i="7"/>
  <c r="AT38" i="7"/>
  <c r="AU38" i="7" s="1"/>
  <c r="AO38" i="7"/>
  <c r="AP38" i="7" s="1"/>
  <c r="AQ38" i="7" s="1"/>
  <c r="AT37" i="7"/>
  <c r="AU37" i="7" s="1"/>
  <c r="AO37" i="7"/>
  <c r="AP37" i="7" s="1"/>
  <c r="AQ37" i="7" s="1"/>
  <c r="AT36" i="7"/>
  <c r="AU36" i="7" s="1"/>
  <c r="AO36" i="7"/>
  <c r="AP36" i="7" s="1"/>
  <c r="AQ36" i="7" s="1"/>
  <c r="AT35" i="7"/>
  <c r="AU35" i="7" s="1"/>
  <c r="AO35" i="7"/>
  <c r="AP35" i="7" s="1"/>
  <c r="AQ35" i="7" s="1"/>
  <c r="AT34" i="7"/>
  <c r="AU34" i="7" s="1"/>
  <c r="AO34" i="7"/>
  <c r="AP34" i="7" s="1"/>
  <c r="AQ34" i="7" s="1"/>
  <c r="AU33" i="7"/>
  <c r="AT33" i="7"/>
  <c r="AO33" i="7"/>
  <c r="AP33" i="7" s="1"/>
  <c r="AQ33" i="7" s="1"/>
  <c r="AU32" i="7"/>
  <c r="AT32" i="7"/>
  <c r="AP32" i="7"/>
  <c r="AQ32" i="7" s="1"/>
  <c r="AO32" i="7"/>
  <c r="AO31" i="7"/>
  <c r="AT29" i="7"/>
  <c r="AU29" i="7" s="1"/>
  <c r="AO29" i="7"/>
  <c r="AP29" i="7" s="1"/>
  <c r="AQ29" i="7" s="1"/>
  <c r="AU28" i="7"/>
  <c r="AT28" i="7"/>
  <c r="AO28" i="7"/>
  <c r="AP28" i="7" s="1"/>
  <c r="AQ28" i="7" s="1"/>
  <c r="AU27" i="7"/>
  <c r="AT27" i="7"/>
  <c r="AP27" i="7"/>
  <c r="AQ27" i="7" s="1"/>
  <c r="AO27" i="7"/>
  <c r="AT26" i="7"/>
  <c r="AU26" i="7" s="1"/>
  <c r="AP26" i="7"/>
  <c r="AQ26" i="7" s="1"/>
  <c r="AO26" i="7"/>
  <c r="AT25" i="7"/>
  <c r="AU25" i="7" s="1"/>
  <c r="AO25" i="7"/>
  <c r="AP25" i="7" s="1"/>
  <c r="AQ25" i="7" s="1"/>
  <c r="AT24" i="7"/>
  <c r="AU24" i="7" s="1"/>
  <c r="AO24" i="7"/>
  <c r="AP24" i="7" s="1"/>
  <c r="AQ24" i="7" s="1"/>
  <c r="AT23" i="7"/>
  <c r="AU23" i="7" s="1"/>
  <c r="AO23" i="7"/>
  <c r="AP23" i="7" s="1"/>
  <c r="AQ23" i="7" s="1"/>
  <c r="AT22" i="7"/>
  <c r="AU22" i="7" s="1"/>
  <c r="AO22" i="7"/>
  <c r="AP22" i="7" s="1"/>
  <c r="AQ22" i="7" s="1"/>
  <c r="AT21" i="7"/>
  <c r="AU21" i="7" s="1"/>
  <c r="AO21" i="7"/>
  <c r="AP21" i="7" s="1"/>
  <c r="AQ21" i="7" s="1"/>
  <c r="AU20" i="7"/>
  <c r="AT20" i="7"/>
  <c r="AO20" i="7"/>
  <c r="AP20" i="7" s="1"/>
  <c r="AQ20" i="7" s="1"/>
  <c r="N124" i="1"/>
  <c r="N125" i="1"/>
  <c r="N126" i="1"/>
  <c r="N127" i="1"/>
  <c r="N123" i="1"/>
  <c r="Q136" i="1"/>
  <c r="Q114" i="1"/>
  <c r="S114" i="1" s="1"/>
  <c r="L114" i="1"/>
  <c r="N114" i="1" s="1"/>
  <c r="O114" i="1" s="1"/>
  <c r="Q113" i="1"/>
  <c r="S113" i="1" s="1"/>
  <c r="L113" i="1"/>
  <c r="N113" i="1" s="1"/>
  <c r="O113" i="1" s="1"/>
  <c r="N83" i="1"/>
  <c r="N81" i="1"/>
  <c r="S80" i="1"/>
  <c r="T80" i="1" s="1"/>
  <c r="N80" i="1"/>
  <c r="O80" i="1" s="1"/>
  <c r="P80" i="1" s="1"/>
  <c r="S79" i="1"/>
  <c r="T79" i="1" s="1"/>
  <c r="N79" i="1"/>
  <c r="O79" i="1" s="1"/>
  <c r="P79" i="1" s="1"/>
  <c r="S78" i="1"/>
  <c r="T78" i="1" s="1"/>
  <c r="N78" i="1"/>
  <c r="O78" i="1" s="1"/>
  <c r="P78" i="1" s="1"/>
  <c r="S77" i="1"/>
  <c r="T77" i="1" s="1"/>
  <c r="N77" i="1"/>
  <c r="O77" i="1" s="1"/>
  <c r="P77" i="1" s="1"/>
  <c r="S76" i="1"/>
  <c r="T76" i="1" s="1"/>
  <c r="N76" i="1"/>
  <c r="O76" i="1" s="1"/>
  <c r="P76" i="1" s="1"/>
  <c r="S75" i="1"/>
  <c r="T75" i="1" s="1"/>
  <c r="N75" i="1"/>
  <c r="O75" i="1" s="1"/>
  <c r="P75" i="1" s="1"/>
  <c r="T74" i="1"/>
  <c r="S74" i="1"/>
  <c r="N74" i="1"/>
  <c r="O74" i="1" s="1"/>
  <c r="P74" i="1" s="1"/>
  <c r="S73" i="1"/>
  <c r="T73" i="1" s="1"/>
  <c r="N73" i="1"/>
  <c r="O73" i="1" s="1"/>
  <c r="P73" i="1" s="1"/>
  <c r="S72" i="1"/>
  <c r="T72" i="1" s="1"/>
  <c r="N72" i="1"/>
  <c r="O72" i="1" s="1"/>
  <c r="P72" i="1" s="1"/>
  <c r="S71" i="1"/>
  <c r="T71" i="1" s="1"/>
  <c r="N71" i="1"/>
  <c r="O71" i="1" s="1"/>
  <c r="P71" i="1" s="1"/>
  <c r="S70" i="1"/>
  <c r="T70" i="1" s="1"/>
  <c r="N70" i="1"/>
  <c r="O70" i="1" s="1"/>
  <c r="P70" i="1" s="1"/>
  <c r="S69" i="1"/>
  <c r="T69" i="1" s="1"/>
  <c r="N69" i="1"/>
  <c r="O69" i="1" s="1"/>
  <c r="P69" i="1" s="1"/>
  <c r="S68" i="1"/>
  <c r="T68" i="1" s="1"/>
  <c r="N68" i="1"/>
  <c r="O68" i="1" s="1"/>
  <c r="P68" i="1" s="1"/>
  <c r="N67" i="1"/>
  <c r="S65" i="1"/>
  <c r="T65" i="1" s="1"/>
  <c r="N65" i="1"/>
  <c r="O65" i="1" s="1"/>
  <c r="P65" i="1" s="1"/>
  <c r="S64" i="1"/>
  <c r="T64" i="1" s="1"/>
  <c r="N64" i="1"/>
  <c r="O64" i="1" s="1"/>
  <c r="P64" i="1" s="1"/>
  <c r="S63" i="1"/>
  <c r="T63" i="1" s="1"/>
  <c r="N63" i="1"/>
  <c r="O63" i="1" s="1"/>
  <c r="P63" i="1" s="1"/>
  <c r="S62" i="1"/>
  <c r="T62" i="1" s="1"/>
  <c r="N62" i="1"/>
  <c r="O62" i="1" s="1"/>
  <c r="P62" i="1" s="1"/>
  <c r="S61" i="1"/>
  <c r="T61" i="1" s="1"/>
  <c r="N61" i="1"/>
  <c r="O61" i="1" s="1"/>
  <c r="P61" i="1" s="1"/>
  <c r="S60" i="1"/>
  <c r="T60" i="1" s="1"/>
  <c r="O60" i="1"/>
  <c r="P60" i="1" s="1"/>
  <c r="N60" i="1"/>
  <c r="S59" i="1"/>
  <c r="T59" i="1" s="1"/>
  <c r="N59" i="1"/>
  <c r="O59" i="1" s="1"/>
  <c r="P59" i="1" s="1"/>
  <c r="S58" i="1"/>
  <c r="T58" i="1" s="1"/>
  <c r="N58" i="1"/>
  <c r="O58" i="1" s="1"/>
  <c r="P58" i="1" s="1"/>
  <c r="S57" i="1"/>
  <c r="T57" i="1" s="1"/>
  <c r="N57" i="1"/>
  <c r="O57" i="1" s="1"/>
  <c r="P57" i="1" s="1"/>
  <c r="S56" i="1"/>
  <c r="T56" i="1" s="1"/>
  <c r="N56" i="1"/>
  <c r="O56" i="1" s="1"/>
  <c r="P56" i="1" s="1"/>
  <c r="N55" i="1"/>
  <c r="S53" i="1"/>
  <c r="T53" i="1" s="1"/>
  <c r="N53" i="1"/>
  <c r="O53" i="1" s="1"/>
  <c r="P53" i="1" s="1"/>
  <c r="S52" i="1"/>
  <c r="T52" i="1" s="1"/>
  <c r="N52" i="1"/>
  <c r="O52" i="1" s="1"/>
  <c r="P52" i="1" s="1"/>
  <c r="S51" i="1"/>
  <c r="T51" i="1" s="1"/>
  <c r="N51" i="1"/>
  <c r="O51" i="1" s="1"/>
  <c r="P51" i="1" s="1"/>
  <c r="S50" i="1"/>
  <c r="T50" i="1" s="1"/>
  <c r="N50" i="1"/>
  <c r="O50" i="1" s="1"/>
  <c r="P50" i="1" s="1"/>
  <c r="S49" i="1"/>
  <c r="T49" i="1" s="1"/>
  <c r="N49" i="1"/>
  <c r="O49" i="1" s="1"/>
  <c r="P49" i="1" s="1"/>
  <c r="S48" i="1"/>
  <c r="T48" i="1" s="1"/>
  <c r="N48" i="1"/>
  <c r="O48" i="1" s="1"/>
  <c r="P48" i="1" s="1"/>
  <c r="S47" i="1"/>
  <c r="T47" i="1" s="1"/>
  <c r="N47" i="1"/>
  <c r="O47" i="1" s="1"/>
  <c r="P47" i="1" s="1"/>
  <c r="S46" i="1"/>
  <c r="T46" i="1" s="1"/>
  <c r="N46" i="1"/>
  <c r="O46" i="1" s="1"/>
  <c r="P46" i="1" s="1"/>
  <c r="S45" i="1"/>
  <c r="T45" i="1" s="1"/>
  <c r="N45" i="1"/>
  <c r="O45" i="1" s="1"/>
  <c r="P45" i="1" s="1"/>
  <c r="S44" i="1"/>
  <c r="T44" i="1" s="1"/>
  <c r="N44" i="1"/>
  <c r="O44" i="1" s="1"/>
  <c r="P44" i="1" s="1"/>
  <c r="N43" i="1"/>
  <c r="S41" i="1"/>
  <c r="T41" i="1" s="1"/>
  <c r="N41" i="1"/>
  <c r="O41" i="1" s="1"/>
  <c r="P41" i="1" s="1"/>
  <c r="S40" i="1"/>
  <c r="T40" i="1" s="1"/>
  <c r="N40" i="1"/>
  <c r="O40" i="1" s="1"/>
  <c r="P40" i="1" s="1"/>
  <c r="S39" i="1"/>
  <c r="T39" i="1" s="1"/>
  <c r="N39" i="1"/>
  <c r="O39" i="1" s="1"/>
  <c r="P39" i="1" s="1"/>
  <c r="S38" i="1"/>
  <c r="T38" i="1" s="1"/>
  <c r="N38" i="1"/>
  <c r="O38" i="1" s="1"/>
  <c r="P38" i="1" s="1"/>
  <c r="S37" i="1"/>
  <c r="T37" i="1" s="1"/>
  <c r="N37" i="1"/>
  <c r="O37" i="1" s="1"/>
  <c r="P37" i="1" s="1"/>
  <c r="T36" i="1"/>
  <c r="S36" i="1"/>
  <c r="N36" i="1"/>
  <c r="O36" i="1" s="1"/>
  <c r="P36" i="1" s="1"/>
  <c r="S35" i="1"/>
  <c r="T35" i="1" s="1"/>
  <c r="N35" i="1"/>
  <c r="O35" i="1" s="1"/>
  <c r="P35" i="1" s="1"/>
  <c r="S34" i="1"/>
  <c r="T34" i="1" s="1"/>
  <c r="N34" i="1"/>
  <c r="O34" i="1" s="1"/>
  <c r="P34" i="1" s="1"/>
  <c r="S33" i="1"/>
  <c r="T33" i="1" s="1"/>
  <c r="N33" i="1"/>
  <c r="O33" i="1" s="1"/>
  <c r="P33" i="1" s="1"/>
  <c r="S32" i="1"/>
  <c r="T32" i="1" s="1"/>
  <c r="N32" i="1"/>
  <c r="O32" i="1" s="1"/>
  <c r="P32" i="1" s="1"/>
  <c r="N31" i="1"/>
  <c r="S29" i="1"/>
  <c r="T29" i="1" s="1"/>
  <c r="N29" i="1"/>
  <c r="O29" i="1" s="1"/>
  <c r="P29" i="1" s="1"/>
  <c r="S28" i="1"/>
  <c r="T28" i="1" s="1"/>
  <c r="N28" i="1"/>
  <c r="O28" i="1" s="1"/>
  <c r="P28" i="1" s="1"/>
  <c r="S27" i="1"/>
  <c r="T27" i="1" s="1"/>
  <c r="N27" i="1"/>
  <c r="O27" i="1" s="1"/>
  <c r="P27" i="1" s="1"/>
  <c r="S26" i="1"/>
  <c r="T26" i="1" s="1"/>
  <c r="N26" i="1"/>
  <c r="O26" i="1" s="1"/>
  <c r="P26" i="1" s="1"/>
  <c r="S25" i="1"/>
  <c r="T25" i="1" s="1"/>
  <c r="N25" i="1"/>
  <c r="O25" i="1" s="1"/>
  <c r="P25" i="1" s="1"/>
  <c r="S24" i="1"/>
  <c r="T24" i="1" s="1"/>
  <c r="N24" i="1"/>
  <c r="O24" i="1" s="1"/>
  <c r="P24" i="1" s="1"/>
  <c r="S23" i="1"/>
  <c r="T23" i="1" s="1"/>
  <c r="N23" i="1"/>
  <c r="O23" i="1" s="1"/>
  <c r="P23" i="1" s="1"/>
  <c r="S22" i="1"/>
  <c r="T22" i="1" s="1"/>
  <c r="N22" i="1"/>
  <c r="O22" i="1" s="1"/>
  <c r="P22" i="1" s="1"/>
  <c r="S21" i="1"/>
  <c r="T21" i="1" s="1"/>
  <c r="N21" i="1"/>
  <c r="O21" i="1" s="1"/>
  <c r="P21" i="1" s="1"/>
  <c r="S20" i="1"/>
  <c r="T20" i="1" s="1"/>
  <c r="N20" i="1"/>
  <c r="O20" i="1" s="1"/>
  <c r="P20" i="1" s="1"/>
  <c r="Q136" i="6"/>
  <c r="Q114" i="6"/>
  <c r="S114" i="6" s="1"/>
  <c r="N114" i="6"/>
  <c r="O114" i="6" s="1"/>
  <c r="L114" i="6"/>
  <c r="Q113" i="6"/>
  <c r="S113" i="6" s="1"/>
  <c r="L113" i="6"/>
  <c r="N113" i="6" s="1"/>
  <c r="O113" i="6" s="1"/>
  <c r="N83" i="6"/>
  <c r="N81" i="6"/>
  <c r="S80" i="6"/>
  <c r="T80" i="6" s="1"/>
  <c r="N80" i="6"/>
  <c r="O80" i="6" s="1"/>
  <c r="P80" i="6" s="1"/>
  <c r="S79" i="6"/>
  <c r="T79" i="6" s="1"/>
  <c r="N79" i="6"/>
  <c r="O79" i="6" s="1"/>
  <c r="P79" i="6" s="1"/>
  <c r="S78" i="6"/>
  <c r="T78" i="6" s="1"/>
  <c r="N78" i="6"/>
  <c r="O78" i="6" s="1"/>
  <c r="P78" i="6" s="1"/>
  <c r="S77" i="6"/>
  <c r="T77" i="6" s="1"/>
  <c r="N77" i="6"/>
  <c r="O77" i="6" s="1"/>
  <c r="P77" i="6" s="1"/>
  <c r="S76" i="6"/>
  <c r="T76" i="6" s="1"/>
  <c r="N76" i="6"/>
  <c r="O76" i="6" s="1"/>
  <c r="P76" i="6" s="1"/>
  <c r="S75" i="6"/>
  <c r="T75" i="6" s="1"/>
  <c r="N75" i="6"/>
  <c r="O75" i="6" s="1"/>
  <c r="P75" i="6" s="1"/>
  <c r="S74" i="6"/>
  <c r="T74" i="6" s="1"/>
  <c r="O74" i="6"/>
  <c r="P74" i="6" s="1"/>
  <c r="N74" i="6"/>
  <c r="S73" i="6"/>
  <c r="T73" i="6" s="1"/>
  <c r="N73" i="6"/>
  <c r="O73" i="6" s="1"/>
  <c r="P73" i="6" s="1"/>
  <c r="S72" i="6"/>
  <c r="T72" i="6" s="1"/>
  <c r="N72" i="6"/>
  <c r="O72" i="6" s="1"/>
  <c r="P72" i="6" s="1"/>
  <c r="T71" i="6"/>
  <c r="S71" i="6"/>
  <c r="N71" i="6"/>
  <c r="O71" i="6" s="1"/>
  <c r="P71" i="6" s="1"/>
  <c r="S70" i="6"/>
  <c r="T70" i="6" s="1"/>
  <c r="N70" i="6"/>
  <c r="O70" i="6" s="1"/>
  <c r="P70" i="6" s="1"/>
  <c r="T69" i="6"/>
  <c r="S69" i="6"/>
  <c r="N69" i="6"/>
  <c r="O69" i="6" s="1"/>
  <c r="P69" i="6" s="1"/>
  <c r="S68" i="6"/>
  <c r="T68" i="6" s="1"/>
  <c r="N68" i="6"/>
  <c r="O68" i="6" s="1"/>
  <c r="P68" i="6" s="1"/>
  <c r="N67" i="6"/>
  <c r="S65" i="6"/>
  <c r="T65" i="6" s="1"/>
  <c r="N65" i="6"/>
  <c r="O65" i="6" s="1"/>
  <c r="P65" i="6" s="1"/>
  <c r="S64" i="6"/>
  <c r="T64" i="6" s="1"/>
  <c r="N64" i="6"/>
  <c r="O64" i="6" s="1"/>
  <c r="P64" i="6" s="1"/>
  <c r="S63" i="6"/>
  <c r="T63" i="6" s="1"/>
  <c r="O63" i="6"/>
  <c r="P63" i="6" s="1"/>
  <c r="N63" i="6"/>
  <c r="S62" i="6"/>
  <c r="T62" i="6" s="1"/>
  <c r="N62" i="6"/>
  <c r="O62" i="6" s="1"/>
  <c r="P62" i="6" s="1"/>
  <c r="S61" i="6"/>
  <c r="T61" i="6" s="1"/>
  <c r="N61" i="6"/>
  <c r="O61" i="6" s="1"/>
  <c r="P61" i="6" s="1"/>
  <c r="S60" i="6"/>
  <c r="T60" i="6" s="1"/>
  <c r="N60" i="6"/>
  <c r="O60" i="6" s="1"/>
  <c r="P60" i="6" s="1"/>
  <c r="T59" i="6"/>
  <c r="S59" i="6"/>
  <c r="N59" i="6"/>
  <c r="O59" i="6" s="1"/>
  <c r="P59" i="6" s="1"/>
  <c r="S58" i="6"/>
  <c r="T58" i="6" s="1"/>
  <c r="N58" i="6"/>
  <c r="O58" i="6" s="1"/>
  <c r="P58" i="6" s="1"/>
  <c r="T57" i="6"/>
  <c r="S57" i="6"/>
  <c r="N57" i="6"/>
  <c r="O57" i="6" s="1"/>
  <c r="P57" i="6" s="1"/>
  <c r="S56" i="6"/>
  <c r="T56" i="6" s="1"/>
  <c r="N56" i="6"/>
  <c r="O56" i="6" s="1"/>
  <c r="P56" i="6" s="1"/>
  <c r="N55" i="6"/>
  <c r="S53" i="6"/>
  <c r="T53" i="6" s="1"/>
  <c r="N53" i="6"/>
  <c r="O53" i="6" s="1"/>
  <c r="P53" i="6" s="1"/>
  <c r="S52" i="6"/>
  <c r="T52" i="6" s="1"/>
  <c r="N52" i="6"/>
  <c r="O52" i="6" s="1"/>
  <c r="P52" i="6" s="1"/>
  <c r="S51" i="6"/>
  <c r="T51" i="6" s="1"/>
  <c r="N51" i="6"/>
  <c r="O51" i="6" s="1"/>
  <c r="P51" i="6" s="1"/>
  <c r="S50" i="6"/>
  <c r="T50" i="6" s="1"/>
  <c r="N50" i="6"/>
  <c r="O50" i="6" s="1"/>
  <c r="P50" i="6" s="1"/>
  <c r="T49" i="6"/>
  <c r="S49" i="6"/>
  <c r="N49" i="6"/>
  <c r="O49" i="6" s="1"/>
  <c r="P49" i="6" s="1"/>
  <c r="T48" i="6"/>
  <c r="S48" i="6"/>
  <c r="N48" i="6"/>
  <c r="O48" i="6" s="1"/>
  <c r="P48" i="6" s="1"/>
  <c r="S47" i="6"/>
  <c r="T47" i="6" s="1"/>
  <c r="N47" i="6"/>
  <c r="O47" i="6" s="1"/>
  <c r="P47" i="6" s="1"/>
  <c r="S46" i="6"/>
  <c r="T46" i="6" s="1"/>
  <c r="N46" i="6"/>
  <c r="O46" i="6" s="1"/>
  <c r="P46" i="6" s="1"/>
  <c r="S45" i="6"/>
  <c r="T45" i="6" s="1"/>
  <c r="N45" i="6"/>
  <c r="O45" i="6" s="1"/>
  <c r="P45" i="6" s="1"/>
  <c r="S44" i="6"/>
  <c r="T44" i="6" s="1"/>
  <c r="N44" i="6"/>
  <c r="O44" i="6" s="1"/>
  <c r="P44" i="6" s="1"/>
  <c r="N43" i="6"/>
  <c r="T41" i="6"/>
  <c r="S41" i="6"/>
  <c r="N41" i="6"/>
  <c r="O41" i="6" s="1"/>
  <c r="P41" i="6" s="1"/>
  <c r="T40" i="6"/>
  <c r="S40" i="6"/>
  <c r="N40" i="6"/>
  <c r="O40" i="6" s="1"/>
  <c r="P40" i="6" s="1"/>
  <c r="S39" i="6"/>
  <c r="T39" i="6" s="1"/>
  <c r="N39" i="6"/>
  <c r="O39" i="6" s="1"/>
  <c r="P39" i="6" s="1"/>
  <c r="S38" i="6"/>
  <c r="T38" i="6" s="1"/>
  <c r="N38" i="6"/>
  <c r="O38" i="6" s="1"/>
  <c r="P38" i="6" s="1"/>
  <c r="S37" i="6"/>
  <c r="T37" i="6" s="1"/>
  <c r="N37" i="6"/>
  <c r="O37" i="6" s="1"/>
  <c r="P37" i="6" s="1"/>
  <c r="S36" i="6"/>
  <c r="T36" i="6" s="1"/>
  <c r="N36" i="6"/>
  <c r="O36" i="6" s="1"/>
  <c r="P36" i="6" s="1"/>
  <c r="S35" i="6"/>
  <c r="T35" i="6" s="1"/>
  <c r="N35" i="6"/>
  <c r="O35" i="6" s="1"/>
  <c r="P35" i="6" s="1"/>
  <c r="S34" i="6"/>
  <c r="T34" i="6" s="1"/>
  <c r="N34" i="6"/>
  <c r="O34" i="6" s="1"/>
  <c r="P34" i="6" s="1"/>
  <c r="S33" i="6"/>
  <c r="T33" i="6" s="1"/>
  <c r="N33" i="6"/>
  <c r="O33" i="6" s="1"/>
  <c r="P33" i="6" s="1"/>
  <c r="S32" i="6"/>
  <c r="T32" i="6" s="1"/>
  <c r="N32" i="6"/>
  <c r="O32" i="6" s="1"/>
  <c r="P32" i="6" s="1"/>
  <c r="N31" i="6"/>
  <c r="S29" i="6"/>
  <c r="T29" i="6" s="1"/>
  <c r="N29" i="6"/>
  <c r="O29" i="6" s="1"/>
  <c r="P29" i="6" s="1"/>
  <c r="S28" i="6"/>
  <c r="T28" i="6" s="1"/>
  <c r="N28" i="6"/>
  <c r="O28" i="6" s="1"/>
  <c r="P28" i="6" s="1"/>
  <c r="S27" i="6"/>
  <c r="T27" i="6" s="1"/>
  <c r="N27" i="6"/>
  <c r="O27" i="6" s="1"/>
  <c r="P27" i="6" s="1"/>
  <c r="S26" i="6"/>
  <c r="T26" i="6" s="1"/>
  <c r="N26" i="6"/>
  <c r="O26" i="6" s="1"/>
  <c r="P26" i="6" s="1"/>
  <c r="S25" i="6"/>
  <c r="T25" i="6" s="1"/>
  <c r="N25" i="6"/>
  <c r="O25" i="6" s="1"/>
  <c r="P25" i="6" s="1"/>
  <c r="S24" i="6"/>
  <c r="T24" i="6" s="1"/>
  <c r="N24" i="6"/>
  <c r="O24" i="6" s="1"/>
  <c r="P24" i="6" s="1"/>
  <c r="S23" i="6"/>
  <c r="T23" i="6" s="1"/>
  <c r="N23" i="6"/>
  <c r="O23" i="6" s="1"/>
  <c r="P23" i="6" s="1"/>
  <c r="S22" i="6"/>
  <c r="T22" i="6" s="1"/>
  <c r="N22" i="6"/>
  <c r="O22" i="6" s="1"/>
  <c r="P22" i="6" s="1"/>
  <c r="S21" i="6"/>
  <c r="T21" i="6" s="1"/>
  <c r="N21" i="6"/>
  <c r="O21" i="6" s="1"/>
  <c r="P21" i="6" s="1"/>
  <c r="T20" i="6"/>
  <c r="S20" i="6"/>
  <c r="N20" i="6"/>
  <c r="O20" i="6" s="1"/>
  <c r="P20" i="6" s="1"/>
  <c r="Q136" i="5"/>
  <c r="Q114" i="5"/>
  <c r="S114" i="5" s="1"/>
  <c r="L114" i="5"/>
  <c r="N114" i="5" s="1"/>
  <c r="O114" i="5" s="1"/>
  <c r="Q113" i="5"/>
  <c r="S113" i="5" s="1"/>
  <c r="L113" i="5"/>
  <c r="N113" i="5" s="1"/>
  <c r="O113" i="5" s="1"/>
  <c r="N83" i="5"/>
  <c r="N81" i="5"/>
  <c r="S80" i="5"/>
  <c r="T80" i="5" s="1"/>
  <c r="N80" i="5"/>
  <c r="O80" i="5" s="1"/>
  <c r="P80" i="5" s="1"/>
  <c r="S79" i="5"/>
  <c r="T79" i="5" s="1"/>
  <c r="N79" i="5"/>
  <c r="O79" i="5" s="1"/>
  <c r="P79" i="5" s="1"/>
  <c r="S78" i="5"/>
  <c r="T78" i="5" s="1"/>
  <c r="N78" i="5"/>
  <c r="O78" i="5" s="1"/>
  <c r="P78" i="5" s="1"/>
  <c r="S77" i="5"/>
  <c r="T77" i="5" s="1"/>
  <c r="N77" i="5"/>
  <c r="O77" i="5" s="1"/>
  <c r="P77" i="5" s="1"/>
  <c r="T76" i="5"/>
  <c r="S76" i="5"/>
  <c r="N76" i="5"/>
  <c r="O76" i="5" s="1"/>
  <c r="P76" i="5" s="1"/>
  <c r="T75" i="5"/>
  <c r="S75" i="5"/>
  <c r="N75" i="5"/>
  <c r="O75" i="5" s="1"/>
  <c r="P75" i="5" s="1"/>
  <c r="S74" i="5"/>
  <c r="T74" i="5" s="1"/>
  <c r="N74" i="5"/>
  <c r="O74" i="5" s="1"/>
  <c r="P74" i="5" s="1"/>
  <c r="T73" i="5"/>
  <c r="S73" i="5"/>
  <c r="N73" i="5"/>
  <c r="O73" i="5" s="1"/>
  <c r="P73" i="5" s="1"/>
  <c r="S72" i="5"/>
  <c r="T72" i="5" s="1"/>
  <c r="N72" i="5"/>
  <c r="O72" i="5" s="1"/>
  <c r="P72" i="5" s="1"/>
  <c r="S71" i="5"/>
  <c r="T71" i="5" s="1"/>
  <c r="N71" i="5"/>
  <c r="O71" i="5" s="1"/>
  <c r="P71" i="5" s="1"/>
  <c r="S70" i="5"/>
  <c r="T70" i="5" s="1"/>
  <c r="N70" i="5"/>
  <c r="O70" i="5" s="1"/>
  <c r="P70" i="5" s="1"/>
  <c r="S69" i="5"/>
  <c r="T69" i="5" s="1"/>
  <c r="N69" i="5"/>
  <c r="O69" i="5" s="1"/>
  <c r="P69" i="5" s="1"/>
  <c r="S68" i="5"/>
  <c r="T68" i="5" s="1"/>
  <c r="N68" i="5"/>
  <c r="O68" i="5" s="1"/>
  <c r="P68" i="5" s="1"/>
  <c r="N67" i="5"/>
  <c r="T65" i="5"/>
  <c r="S65" i="5"/>
  <c r="N65" i="5"/>
  <c r="O65" i="5" s="1"/>
  <c r="P65" i="5" s="1"/>
  <c r="S64" i="5"/>
  <c r="T64" i="5" s="1"/>
  <c r="N64" i="5"/>
  <c r="O64" i="5" s="1"/>
  <c r="P64" i="5" s="1"/>
  <c r="S63" i="5"/>
  <c r="T63" i="5" s="1"/>
  <c r="N63" i="5"/>
  <c r="O63" i="5" s="1"/>
  <c r="P63" i="5" s="1"/>
  <c r="S62" i="5"/>
  <c r="T62" i="5" s="1"/>
  <c r="N62" i="5"/>
  <c r="O62" i="5" s="1"/>
  <c r="P62" i="5" s="1"/>
  <c r="S61" i="5"/>
  <c r="T61" i="5" s="1"/>
  <c r="N61" i="5"/>
  <c r="O61" i="5" s="1"/>
  <c r="P61" i="5" s="1"/>
  <c r="S60" i="5"/>
  <c r="T60" i="5" s="1"/>
  <c r="N60" i="5"/>
  <c r="O60" i="5" s="1"/>
  <c r="P60" i="5" s="1"/>
  <c r="S59" i="5"/>
  <c r="T59" i="5" s="1"/>
  <c r="N59" i="5"/>
  <c r="O59" i="5" s="1"/>
  <c r="P59" i="5" s="1"/>
  <c r="S58" i="5"/>
  <c r="T58" i="5" s="1"/>
  <c r="N58" i="5"/>
  <c r="O58" i="5" s="1"/>
  <c r="P58" i="5" s="1"/>
  <c r="S57" i="5"/>
  <c r="T57" i="5" s="1"/>
  <c r="N57" i="5"/>
  <c r="O57" i="5" s="1"/>
  <c r="P57" i="5" s="1"/>
  <c r="S56" i="5"/>
  <c r="T56" i="5" s="1"/>
  <c r="N56" i="5"/>
  <c r="O56" i="5" s="1"/>
  <c r="P56" i="5" s="1"/>
  <c r="N55" i="5"/>
  <c r="S53" i="5"/>
  <c r="T53" i="5" s="1"/>
  <c r="N53" i="5"/>
  <c r="O53" i="5" s="1"/>
  <c r="P53" i="5" s="1"/>
  <c r="S52" i="5"/>
  <c r="T52" i="5" s="1"/>
  <c r="N52" i="5"/>
  <c r="O52" i="5" s="1"/>
  <c r="P52" i="5" s="1"/>
  <c r="S51" i="5"/>
  <c r="T51" i="5" s="1"/>
  <c r="N51" i="5"/>
  <c r="O51" i="5" s="1"/>
  <c r="P51" i="5" s="1"/>
  <c r="S50" i="5"/>
  <c r="T50" i="5" s="1"/>
  <c r="N50" i="5"/>
  <c r="O50" i="5" s="1"/>
  <c r="P50" i="5" s="1"/>
  <c r="S49" i="5"/>
  <c r="T49" i="5" s="1"/>
  <c r="N49" i="5"/>
  <c r="O49" i="5" s="1"/>
  <c r="P49" i="5" s="1"/>
  <c r="S48" i="5"/>
  <c r="T48" i="5" s="1"/>
  <c r="N48" i="5"/>
  <c r="O48" i="5" s="1"/>
  <c r="P48" i="5" s="1"/>
  <c r="S47" i="5"/>
  <c r="T47" i="5" s="1"/>
  <c r="N47" i="5"/>
  <c r="O47" i="5" s="1"/>
  <c r="P47" i="5" s="1"/>
  <c r="S46" i="5"/>
  <c r="T46" i="5" s="1"/>
  <c r="N46" i="5"/>
  <c r="O46" i="5" s="1"/>
  <c r="P46" i="5" s="1"/>
  <c r="S45" i="5"/>
  <c r="T45" i="5" s="1"/>
  <c r="N45" i="5"/>
  <c r="O45" i="5" s="1"/>
  <c r="P45" i="5" s="1"/>
  <c r="T44" i="5"/>
  <c r="S44" i="5"/>
  <c r="N44" i="5"/>
  <c r="O44" i="5" s="1"/>
  <c r="P44" i="5" s="1"/>
  <c r="N43" i="5"/>
  <c r="S41" i="5"/>
  <c r="T41" i="5" s="1"/>
  <c r="N41" i="5"/>
  <c r="O41" i="5" s="1"/>
  <c r="P41" i="5" s="1"/>
  <c r="S40" i="5"/>
  <c r="T40" i="5" s="1"/>
  <c r="N40" i="5"/>
  <c r="O40" i="5" s="1"/>
  <c r="P40" i="5" s="1"/>
  <c r="S39" i="5"/>
  <c r="T39" i="5" s="1"/>
  <c r="N39" i="5"/>
  <c r="O39" i="5" s="1"/>
  <c r="P39" i="5" s="1"/>
  <c r="S38" i="5"/>
  <c r="T38" i="5" s="1"/>
  <c r="N38" i="5"/>
  <c r="O38" i="5" s="1"/>
  <c r="P38" i="5" s="1"/>
  <c r="S37" i="5"/>
  <c r="T37" i="5" s="1"/>
  <c r="N37" i="5"/>
  <c r="O37" i="5" s="1"/>
  <c r="P37" i="5" s="1"/>
  <c r="S36" i="5"/>
  <c r="T36" i="5" s="1"/>
  <c r="N36" i="5"/>
  <c r="O36" i="5" s="1"/>
  <c r="P36" i="5" s="1"/>
  <c r="S35" i="5"/>
  <c r="T35" i="5" s="1"/>
  <c r="N35" i="5"/>
  <c r="O35" i="5" s="1"/>
  <c r="P35" i="5" s="1"/>
  <c r="T34" i="5"/>
  <c r="S34" i="5"/>
  <c r="N34" i="5"/>
  <c r="O34" i="5" s="1"/>
  <c r="P34" i="5" s="1"/>
  <c r="S33" i="5"/>
  <c r="T33" i="5" s="1"/>
  <c r="N33" i="5"/>
  <c r="O33" i="5" s="1"/>
  <c r="P33" i="5" s="1"/>
  <c r="S32" i="5"/>
  <c r="T32" i="5" s="1"/>
  <c r="N32" i="5"/>
  <c r="O32" i="5" s="1"/>
  <c r="P32" i="5" s="1"/>
  <c r="N31" i="5"/>
  <c r="S29" i="5"/>
  <c r="T29" i="5" s="1"/>
  <c r="N29" i="5"/>
  <c r="O29" i="5" s="1"/>
  <c r="P29" i="5" s="1"/>
  <c r="T28" i="5"/>
  <c r="S28" i="5"/>
  <c r="N28" i="5"/>
  <c r="O28" i="5" s="1"/>
  <c r="P28" i="5" s="1"/>
  <c r="S27" i="5"/>
  <c r="T27" i="5" s="1"/>
  <c r="N27" i="5"/>
  <c r="O27" i="5" s="1"/>
  <c r="P27" i="5" s="1"/>
  <c r="S26" i="5"/>
  <c r="T26" i="5" s="1"/>
  <c r="N26" i="5"/>
  <c r="O26" i="5" s="1"/>
  <c r="P26" i="5" s="1"/>
  <c r="S25" i="5"/>
  <c r="T25" i="5" s="1"/>
  <c r="N25" i="5"/>
  <c r="O25" i="5" s="1"/>
  <c r="P25" i="5" s="1"/>
  <c r="S24" i="5"/>
  <c r="T24" i="5" s="1"/>
  <c r="N24" i="5"/>
  <c r="O24" i="5" s="1"/>
  <c r="P24" i="5" s="1"/>
  <c r="S23" i="5"/>
  <c r="T23" i="5" s="1"/>
  <c r="N23" i="5"/>
  <c r="O23" i="5" s="1"/>
  <c r="P23" i="5" s="1"/>
  <c r="S22" i="5"/>
  <c r="T22" i="5" s="1"/>
  <c r="N22" i="5"/>
  <c r="O22" i="5" s="1"/>
  <c r="P22" i="5" s="1"/>
  <c r="S21" i="5"/>
  <c r="T21" i="5" s="1"/>
  <c r="N21" i="5"/>
  <c r="O21" i="5" s="1"/>
  <c r="P21" i="5" s="1"/>
  <c r="S20" i="5"/>
  <c r="T20" i="5" s="1"/>
  <c r="N20" i="5"/>
  <c r="O20" i="5" s="1"/>
  <c r="P20" i="5" s="1"/>
  <c r="Q136" i="4"/>
  <c r="Q114" i="4"/>
  <c r="S114" i="4" s="1"/>
  <c r="L114" i="4"/>
  <c r="N114" i="4" s="1"/>
  <c r="O114" i="4" s="1"/>
  <c r="Q113" i="4"/>
  <c r="S113" i="4" s="1"/>
  <c r="L113" i="4"/>
  <c r="N113" i="4" s="1"/>
  <c r="O113" i="4" s="1"/>
  <c r="N83" i="4"/>
  <c r="N81" i="4"/>
  <c r="S80" i="4"/>
  <c r="T80" i="4" s="1"/>
  <c r="N80" i="4"/>
  <c r="O80" i="4" s="1"/>
  <c r="P80" i="4" s="1"/>
  <c r="S79" i="4"/>
  <c r="T79" i="4" s="1"/>
  <c r="N79" i="4"/>
  <c r="O79" i="4" s="1"/>
  <c r="P79" i="4" s="1"/>
  <c r="T78" i="4"/>
  <c r="S78" i="4"/>
  <c r="N78" i="4"/>
  <c r="O78" i="4" s="1"/>
  <c r="P78" i="4" s="1"/>
  <c r="S77" i="4"/>
  <c r="T77" i="4" s="1"/>
  <c r="N77" i="4"/>
  <c r="O77" i="4" s="1"/>
  <c r="P77" i="4" s="1"/>
  <c r="S76" i="4"/>
  <c r="T76" i="4" s="1"/>
  <c r="N76" i="4"/>
  <c r="O76" i="4" s="1"/>
  <c r="P76" i="4" s="1"/>
  <c r="S75" i="4"/>
  <c r="T75" i="4" s="1"/>
  <c r="N75" i="4"/>
  <c r="O75" i="4" s="1"/>
  <c r="P75" i="4" s="1"/>
  <c r="S74" i="4"/>
  <c r="T74" i="4" s="1"/>
  <c r="N74" i="4"/>
  <c r="O74" i="4" s="1"/>
  <c r="P74" i="4" s="1"/>
  <c r="S73" i="4"/>
  <c r="T73" i="4" s="1"/>
  <c r="N73" i="4"/>
  <c r="O73" i="4" s="1"/>
  <c r="P73" i="4" s="1"/>
  <c r="S72" i="4"/>
  <c r="T72" i="4" s="1"/>
  <c r="N72" i="4"/>
  <c r="O72" i="4" s="1"/>
  <c r="P72" i="4" s="1"/>
  <c r="S71" i="4"/>
  <c r="T71" i="4" s="1"/>
  <c r="N71" i="4"/>
  <c r="O71" i="4" s="1"/>
  <c r="P71" i="4" s="1"/>
  <c r="T70" i="4"/>
  <c r="S70" i="4"/>
  <c r="N70" i="4"/>
  <c r="O70" i="4" s="1"/>
  <c r="P70" i="4" s="1"/>
  <c r="S69" i="4"/>
  <c r="T69" i="4" s="1"/>
  <c r="N69" i="4"/>
  <c r="O69" i="4" s="1"/>
  <c r="P69" i="4" s="1"/>
  <c r="S68" i="4"/>
  <c r="T68" i="4" s="1"/>
  <c r="N68" i="4"/>
  <c r="O68" i="4" s="1"/>
  <c r="P68" i="4" s="1"/>
  <c r="N67" i="4"/>
  <c r="S65" i="4"/>
  <c r="T65" i="4" s="1"/>
  <c r="N65" i="4"/>
  <c r="O65" i="4" s="1"/>
  <c r="P65" i="4" s="1"/>
  <c r="T64" i="4"/>
  <c r="S64" i="4"/>
  <c r="N64" i="4"/>
  <c r="O64" i="4" s="1"/>
  <c r="P64" i="4" s="1"/>
  <c r="S63" i="4"/>
  <c r="T63" i="4" s="1"/>
  <c r="N63" i="4"/>
  <c r="O63" i="4" s="1"/>
  <c r="P63" i="4" s="1"/>
  <c r="S62" i="4"/>
  <c r="T62" i="4" s="1"/>
  <c r="N62" i="4"/>
  <c r="O62" i="4" s="1"/>
  <c r="P62" i="4" s="1"/>
  <c r="S61" i="4"/>
  <c r="T61" i="4" s="1"/>
  <c r="N61" i="4"/>
  <c r="O61" i="4" s="1"/>
  <c r="P61" i="4" s="1"/>
  <c r="S60" i="4"/>
  <c r="T60" i="4" s="1"/>
  <c r="N60" i="4"/>
  <c r="O60" i="4" s="1"/>
  <c r="P60" i="4" s="1"/>
  <c r="S59" i="4"/>
  <c r="T59" i="4" s="1"/>
  <c r="N59" i="4"/>
  <c r="O59" i="4" s="1"/>
  <c r="P59" i="4" s="1"/>
  <c r="S58" i="4"/>
  <c r="T58" i="4" s="1"/>
  <c r="N58" i="4"/>
  <c r="O58" i="4" s="1"/>
  <c r="P58" i="4" s="1"/>
  <c r="T57" i="4"/>
  <c r="S57" i="4"/>
  <c r="N57" i="4"/>
  <c r="O57" i="4" s="1"/>
  <c r="P57" i="4" s="1"/>
  <c r="S56" i="4"/>
  <c r="T56" i="4" s="1"/>
  <c r="N56" i="4"/>
  <c r="O56" i="4" s="1"/>
  <c r="P56" i="4" s="1"/>
  <c r="N55" i="4"/>
  <c r="S53" i="4"/>
  <c r="T53" i="4" s="1"/>
  <c r="N53" i="4"/>
  <c r="O53" i="4" s="1"/>
  <c r="P53" i="4" s="1"/>
  <c r="T52" i="4"/>
  <c r="S52" i="4"/>
  <c r="N52" i="4"/>
  <c r="O52" i="4" s="1"/>
  <c r="P52" i="4" s="1"/>
  <c r="S51" i="4"/>
  <c r="T51" i="4" s="1"/>
  <c r="O51" i="4"/>
  <c r="P51" i="4" s="1"/>
  <c r="N51" i="4"/>
  <c r="S50" i="4"/>
  <c r="T50" i="4" s="1"/>
  <c r="N50" i="4"/>
  <c r="O50" i="4" s="1"/>
  <c r="P50" i="4" s="1"/>
  <c r="S49" i="4"/>
  <c r="T49" i="4" s="1"/>
  <c r="N49" i="4"/>
  <c r="O49" i="4" s="1"/>
  <c r="P49" i="4" s="1"/>
  <c r="T48" i="4"/>
  <c r="S48" i="4"/>
  <c r="N48" i="4"/>
  <c r="O48" i="4" s="1"/>
  <c r="P48" i="4" s="1"/>
  <c r="S47" i="4"/>
  <c r="T47" i="4" s="1"/>
  <c r="N47" i="4"/>
  <c r="O47" i="4" s="1"/>
  <c r="P47" i="4" s="1"/>
  <c r="S46" i="4"/>
  <c r="T46" i="4" s="1"/>
  <c r="N46" i="4"/>
  <c r="O46" i="4" s="1"/>
  <c r="P46" i="4" s="1"/>
  <c r="S45" i="4"/>
  <c r="T45" i="4" s="1"/>
  <c r="N45" i="4"/>
  <c r="O45" i="4" s="1"/>
  <c r="P45" i="4" s="1"/>
  <c r="S44" i="4"/>
  <c r="T44" i="4" s="1"/>
  <c r="N44" i="4"/>
  <c r="O44" i="4" s="1"/>
  <c r="P44" i="4" s="1"/>
  <c r="N43" i="4"/>
  <c r="S41" i="4"/>
  <c r="T41" i="4" s="1"/>
  <c r="N41" i="4"/>
  <c r="O41" i="4" s="1"/>
  <c r="P41" i="4" s="1"/>
  <c r="S40" i="4"/>
  <c r="T40" i="4" s="1"/>
  <c r="N40" i="4"/>
  <c r="O40" i="4" s="1"/>
  <c r="P40" i="4" s="1"/>
  <c r="S39" i="4"/>
  <c r="T39" i="4" s="1"/>
  <c r="N39" i="4"/>
  <c r="O39" i="4" s="1"/>
  <c r="P39" i="4" s="1"/>
  <c r="S38" i="4"/>
  <c r="T38" i="4" s="1"/>
  <c r="N38" i="4"/>
  <c r="O38" i="4" s="1"/>
  <c r="P38" i="4" s="1"/>
  <c r="S37" i="4"/>
  <c r="T37" i="4" s="1"/>
  <c r="N37" i="4"/>
  <c r="O37" i="4" s="1"/>
  <c r="P37" i="4" s="1"/>
  <c r="S36" i="4"/>
  <c r="T36" i="4" s="1"/>
  <c r="N36" i="4"/>
  <c r="O36" i="4" s="1"/>
  <c r="P36" i="4" s="1"/>
  <c r="S35" i="4"/>
  <c r="T35" i="4" s="1"/>
  <c r="N35" i="4"/>
  <c r="O35" i="4" s="1"/>
  <c r="P35" i="4" s="1"/>
  <c r="S34" i="4"/>
  <c r="T34" i="4" s="1"/>
  <c r="N34" i="4"/>
  <c r="O34" i="4" s="1"/>
  <c r="P34" i="4" s="1"/>
  <c r="S33" i="4"/>
  <c r="T33" i="4" s="1"/>
  <c r="N33" i="4"/>
  <c r="O33" i="4" s="1"/>
  <c r="P33" i="4" s="1"/>
  <c r="S32" i="4"/>
  <c r="T32" i="4" s="1"/>
  <c r="N32" i="4"/>
  <c r="O32" i="4" s="1"/>
  <c r="P32" i="4" s="1"/>
  <c r="N31" i="4"/>
  <c r="S29" i="4"/>
  <c r="T29" i="4" s="1"/>
  <c r="N29" i="4"/>
  <c r="O29" i="4" s="1"/>
  <c r="P29" i="4" s="1"/>
  <c r="S28" i="4"/>
  <c r="T28" i="4" s="1"/>
  <c r="N28" i="4"/>
  <c r="O28" i="4" s="1"/>
  <c r="P28" i="4" s="1"/>
  <c r="S27" i="4"/>
  <c r="T27" i="4" s="1"/>
  <c r="N27" i="4"/>
  <c r="O27" i="4" s="1"/>
  <c r="P27" i="4" s="1"/>
  <c r="S26" i="4"/>
  <c r="T26" i="4" s="1"/>
  <c r="N26" i="4"/>
  <c r="O26" i="4" s="1"/>
  <c r="P26" i="4" s="1"/>
  <c r="T25" i="4"/>
  <c r="S25" i="4"/>
  <c r="N25" i="4"/>
  <c r="O25" i="4" s="1"/>
  <c r="P25" i="4" s="1"/>
  <c r="S24" i="4"/>
  <c r="T24" i="4" s="1"/>
  <c r="N24" i="4"/>
  <c r="O24" i="4" s="1"/>
  <c r="P24" i="4" s="1"/>
  <c r="S23" i="4"/>
  <c r="T23" i="4" s="1"/>
  <c r="N23" i="4"/>
  <c r="O23" i="4" s="1"/>
  <c r="P23" i="4" s="1"/>
  <c r="S22" i="4"/>
  <c r="T22" i="4" s="1"/>
  <c r="N22" i="4"/>
  <c r="O22" i="4" s="1"/>
  <c r="P22" i="4" s="1"/>
  <c r="S21" i="4"/>
  <c r="T21" i="4" s="1"/>
  <c r="N21" i="4"/>
  <c r="O21" i="4" s="1"/>
  <c r="P21" i="4" s="1"/>
  <c r="S20" i="4"/>
  <c r="T20" i="4" s="1"/>
  <c r="N20" i="4"/>
  <c r="O20" i="4" s="1"/>
  <c r="P20" i="4" s="1"/>
  <c r="Q136" i="3"/>
  <c r="Q114" i="3"/>
  <c r="S114" i="3" s="1"/>
  <c r="L114" i="3"/>
  <c r="N114" i="3" s="1"/>
  <c r="O114" i="3" s="1"/>
  <c r="Q113" i="3"/>
  <c r="S113" i="3" s="1"/>
  <c r="L113" i="3"/>
  <c r="N113" i="3" s="1"/>
  <c r="O113" i="3" s="1"/>
  <c r="N83" i="3"/>
  <c r="N81" i="3"/>
  <c r="S80" i="3"/>
  <c r="T80" i="3" s="1"/>
  <c r="N80" i="3"/>
  <c r="O80" i="3" s="1"/>
  <c r="P80" i="3" s="1"/>
  <c r="S79" i="3"/>
  <c r="T79" i="3" s="1"/>
  <c r="N79" i="3"/>
  <c r="O79" i="3" s="1"/>
  <c r="P79" i="3" s="1"/>
  <c r="S78" i="3"/>
  <c r="T78" i="3" s="1"/>
  <c r="N78" i="3"/>
  <c r="O78" i="3" s="1"/>
  <c r="P78" i="3" s="1"/>
  <c r="S77" i="3"/>
  <c r="T77" i="3" s="1"/>
  <c r="N77" i="3"/>
  <c r="O77" i="3" s="1"/>
  <c r="P77" i="3" s="1"/>
  <c r="S76" i="3"/>
  <c r="T76" i="3" s="1"/>
  <c r="N76" i="3"/>
  <c r="O76" i="3" s="1"/>
  <c r="P76" i="3" s="1"/>
  <c r="T75" i="3"/>
  <c r="S75" i="3"/>
  <c r="N75" i="3"/>
  <c r="O75" i="3" s="1"/>
  <c r="P75" i="3" s="1"/>
  <c r="S74" i="3"/>
  <c r="T74" i="3" s="1"/>
  <c r="N74" i="3"/>
  <c r="O74" i="3" s="1"/>
  <c r="P74" i="3" s="1"/>
  <c r="S73" i="3"/>
  <c r="T73" i="3" s="1"/>
  <c r="N73" i="3"/>
  <c r="O73" i="3" s="1"/>
  <c r="P73" i="3" s="1"/>
  <c r="S72" i="3"/>
  <c r="T72" i="3" s="1"/>
  <c r="N72" i="3"/>
  <c r="O72" i="3" s="1"/>
  <c r="P72" i="3" s="1"/>
  <c r="S71" i="3"/>
  <c r="T71" i="3" s="1"/>
  <c r="N71" i="3"/>
  <c r="O71" i="3" s="1"/>
  <c r="P71" i="3" s="1"/>
  <c r="S70" i="3"/>
  <c r="T70" i="3" s="1"/>
  <c r="N70" i="3"/>
  <c r="O70" i="3" s="1"/>
  <c r="P70" i="3" s="1"/>
  <c r="S69" i="3"/>
  <c r="T69" i="3" s="1"/>
  <c r="N69" i="3"/>
  <c r="O69" i="3" s="1"/>
  <c r="P69" i="3" s="1"/>
  <c r="S68" i="3"/>
  <c r="T68" i="3" s="1"/>
  <c r="N68" i="3"/>
  <c r="O68" i="3" s="1"/>
  <c r="P68" i="3" s="1"/>
  <c r="N67" i="3"/>
  <c r="S65" i="3"/>
  <c r="T65" i="3" s="1"/>
  <c r="N65" i="3"/>
  <c r="O65" i="3" s="1"/>
  <c r="P65" i="3" s="1"/>
  <c r="S64" i="3"/>
  <c r="T64" i="3" s="1"/>
  <c r="N64" i="3"/>
  <c r="O64" i="3" s="1"/>
  <c r="P64" i="3" s="1"/>
  <c r="T63" i="3"/>
  <c r="S63" i="3"/>
  <c r="N63" i="3"/>
  <c r="O63" i="3" s="1"/>
  <c r="P63" i="3" s="1"/>
  <c r="S62" i="3"/>
  <c r="T62" i="3" s="1"/>
  <c r="N62" i="3"/>
  <c r="O62" i="3" s="1"/>
  <c r="P62" i="3" s="1"/>
  <c r="S61" i="3"/>
  <c r="T61" i="3" s="1"/>
  <c r="N61" i="3"/>
  <c r="O61" i="3" s="1"/>
  <c r="P61" i="3" s="1"/>
  <c r="S60" i="3"/>
  <c r="T60" i="3" s="1"/>
  <c r="N60" i="3"/>
  <c r="O60" i="3" s="1"/>
  <c r="P60" i="3" s="1"/>
  <c r="S59" i="3"/>
  <c r="T59" i="3" s="1"/>
  <c r="N59" i="3"/>
  <c r="O59" i="3" s="1"/>
  <c r="P59" i="3" s="1"/>
  <c r="S58" i="3"/>
  <c r="T58" i="3" s="1"/>
  <c r="N58" i="3"/>
  <c r="O58" i="3" s="1"/>
  <c r="P58" i="3" s="1"/>
  <c r="S57" i="3"/>
  <c r="T57" i="3" s="1"/>
  <c r="N57" i="3"/>
  <c r="O57" i="3" s="1"/>
  <c r="P57" i="3" s="1"/>
  <c r="S56" i="3"/>
  <c r="T56" i="3" s="1"/>
  <c r="N56" i="3"/>
  <c r="O56" i="3" s="1"/>
  <c r="P56" i="3" s="1"/>
  <c r="N55" i="3"/>
  <c r="S53" i="3"/>
  <c r="T53" i="3" s="1"/>
  <c r="N53" i="3"/>
  <c r="O53" i="3" s="1"/>
  <c r="P53" i="3" s="1"/>
  <c r="T52" i="3"/>
  <c r="S52" i="3"/>
  <c r="N52" i="3"/>
  <c r="O52" i="3" s="1"/>
  <c r="P52" i="3" s="1"/>
  <c r="S51" i="3"/>
  <c r="T51" i="3" s="1"/>
  <c r="N51" i="3"/>
  <c r="O51" i="3" s="1"/>
  <c r="P51" i="3" s="1"/>
  <c r="S50" i="3"/>
  <c r="T50" i="3" s="1"/>
  <c r="N50" i="3"/>
  <c r="O50" i="3" s="1"/>
  <c r="P50" i="3" s="1"/>
  <c r="S49" i="3"/>
  <c r="T49" i="3" s="1"/>
  <c r="N49" i="3"/>
  <c r="O49" i="3" s="1"/>
  <c r="P49" i="3" s="1"/>
  <c r="S48" i="3"/>
  <c r="T48" i="3" s="1"/>
  <c r="N48" i="3"/>
  <c r="O48" i="3" s="1"/>
  <c r="P48" i="3" s="1"/>
  <c r="S47" i="3"/>
  <c r="T47" i="3" s="1"/>
  <c r="N47" i="3"/>
  <c r="O47" i="3" s="1"/>
  <c r="P47" i="3" s="1"/>
  <c r="S46" i="3"/>
  <c r="T46" i="3" s="1"/>
  <c r="N46" i="3"/>
  <c r="O46" i="3" s="1"/>
  <c r="P46" i="3" s="1"/>
  <c r="S45" i="3"/>
  <c r="T45" i="3" s="1"/>
  <c r="N45" i="3"/>
  <c r="O45" i="3" s="1"/>
  <c r="P45" i="3" s="1"/>
  <c r="S44" i="3"/>
  <c r="T44" i="3" s="1"/>
  <c r="N44" i="3"/>
  <c r="O44" i="3" s="1"/>
  <c r="P44" i="3" s="1"/>
  <c r="N43" i="3"/>
  <c r="S41" i="3"/>
  <c r="T41" i="3" s="1"/>
  <c r="N41" i="3"/>
  <c r="O41" i="3" s="1"/>
  <c r="P41" i="3" s="1"/>
  <c r="S40" i="3"/>
  <c r="T40" i="3" s="1"/>
  <c r="N40" i="3"/>
  <c r="O40" i="3" s="1"/>
  <c r="P40" i="3" s="1"/>
  <c r="S39" i="3"/>
  <c r="T39" i="3" s="1"/>
  <c r="N39" i="3"/>
  <c r="O39" i="3" s="1"/>
  <c r="P39" i="3" s="1"/>
  <c r="S38" i="3"/>
  <c r="T38" i="3" s="1"/>
  <c r="N38" i="3"/>
  <c r="O38" i="3" s="1"/>
  <c r="P38" i="3" s="1"/>
  <c r="S37" i="3"/>
  <c r="T37" i="3" s="1"/>
  <c r="N37" i="3"/>
  <c r="O37" i="3" s="1"/>
  <c r="P37" i="3" s="1"/>
  <c r="T36" i="3"/>
  <c r="S36" i="3"/>
  <c r="N36" i="3"/>
  <c r="O36" i="3" s="1"/>
  <c r="P36" i="3" s="1"/>
  <c r="S35" i="3"/>
  <c r="T35" i="3" s="1"/>
  <c r="N35" i="3"/>
  <c r="O35" i="3" s="1"/>
  <c r="P35" i="3" s="1"/>
  <c r="S34" i="3"/>
  <c r="T34" i="3" s="1"/>
  <c r="N34" i="3"/>
  <c r="O34" i="3" s="1"/>
  <c r="P34" i="3" s="1"/>
  <c r="S33" i="3"/>
  <c r="T33" i="3" s="1"/>
  <c r="N33" i="3"/>
  <c r="O33" i="3" s="1"/>
  <c r="P33" i="3" s="1"/>
  <c r="S32" i="3"/>
  <c r="T32" i="3" s="1"/>
  <c r="N32" i="3"/>
  <c r="O32" i="3" s="1"/>
  <c r="P32" i="3" s="1"/>
  <c r="N31" i="3"/>
  <c r="S29" i="3"/>
  <c r="T29" i="3" s="1"/>
  <c r="N29" i="3"/>
  <c r="O29" i="3" s="1"/>
  <c r="P29" i="3" s="1"/>
  <c r="S28" i="3"/>
  <c r="T28" i="3" s="1"/>
  <c r="N28" i="3"/>
  <c r="O28" i="3" s="1"/>
  <c r="P28" i="3" s="1"/>
  <c r="T27" i="3"/>
  <c r="S27" i="3"/>
  <c r="N27" i="3"/>
  <c r="O27" i="3" s="1"/>
  <c r="P27" i="3" s="1"/>
  <c r="S26" i="3"/>
  <c r="T26" i="3" s="1"/>
  <c r="N26" i="3"/>
  <c r="O26" i="3" s="1"/>
  <c r="P26" i="3" s="1"/>
  <c r="S25" i="3"/>
  <c r="T25" i="3" s="1"/>
  <c r="N25" i="3"/>
  <c r="O25" i="3" s="1"/>
  <c r="P25" i="3" s="1"/>
  <c r="S24" i="3"/>
  <c r="T24" i="3" s="1"/>
  <c r="N24" i="3"/>
  <c r="O24" i="3" s="1"/>
  <c r="P24" i="3" s="1"/>
  <c r="S23" i="3"/>
  <c r="T23" i="3" s="1"/>
  <c r="N23" i="3"/>
  <c r="O23" i="3" s="1"/>
  <c r="P23" i="3" s="1"/>
  <c r="S22" i="3"/>
  <c r="T22" i="3" s="1"/>
  <c r="N22" i="3"/>
  <c r="O22" i="3" s="1"/>
  <c r="P22" i="3" s="1"/>
  <c r="S21" i="3"/>
  <c r="T21" i="3" s="1"/>
  <c r="N21" i="3"/>
  <c r="O21" i="3" s="1"/>
  <c r="P21" i="3" s="1"/>
  <c r="S20" i="3"/>
  <c r="T20" i="3" s="1"/>
  <c r="N20" i="3"/>
  <c r="O20" i="3" s="1"/>
  <c r="P20" i="3" s="1"/>
</calcChain>
</file>

<file path=xl/sharedStrings.xml><?xml version="1.0" encoding="utf-8"?>
<sst xmlns="http://schemas.openxmlformats.org/spreadsheetml/2006/main" count="4267" uniqueCount="332">
  <si>
    <t>Sample</t>
  </si>
  <si>
    <t xml:space="preserve">55  Mn  [ He ] </t>
  </si>
  <si>
    <t xml:space="preserve">75  As  [ He ] </t>
  </si>
  <si>
    <t xml:space="preserve">45  Sc ( ISTD )  [ He ] </t>
  </si>
  <si>
    <t xml:space="preserve">103  Rh ( ISTD )  [ He ] </t>
  </si>
  <si>
    <t xml:space="preserve">193  Ir ( ISTD )  [ He ] </t>
  </si>
  <si>
    <t>Type</t>
  </si>
  <si>
    <t>Level</t>
  </si>
  <si>
    <t>Sample Name</t>
  </si>
  <si>
    <t>conc_calib_ppb</t>
  </si>
  <si>
    <t>CPS</t>
  </si>
  <si>
    <t>CPS RSD</t>
  </si>
  <si>
    <t>Mn_conc_sample_ppb</t>
  </si>
  <si>
    <t>As_conc_sample_ppb</t>
  </si>
  <si>
    <t>Conc. [ ppb ]</t>
  </si>
  <si>
    <t>Conc. RSD</t>
  </si>
  <si>
    <t>blk</t>
  </si>
  <si>
    <t>56  Fe  [ He ] :  CPS RSD value = 5.02 is over the allowed maximum = 5.00</t>
  </si>
  <si>
    <t>CalBlk</t>
  </si>
  <si>
    <t xml:space="preserve">0 ppb </t>
  </si>
  <si>
    <t>N/A</t>
  </si>
  <si>
    <t>CalStd</t>
  </si>
  <si>
    <t>0.5 ppb m16 + Al</t>
  </si>
  <si>
    <t>45  Sc ( ISTD )  [ He ] :  ISTD Recovery Percent value = 135.23 is outside the allowed range [80.00, 120.00]103  Rh ( ISTD )  [ He ] :  ISTD Recovery Percent value = 137.11 is outside the allowed range [80.00, 120.00]</t>
  </si>
  <si>
    <t>1 ppb m16 + Al</t>
  </si>
  <si>
    <t>45  Sc ( ISTD )  [ He ] :  ISTD Recovery Percent value = 158.50 is outside the allowed range [80.00, 120.00]103  Rh ( ISTD )  [ He ] :  ISTD Recovery Percent value = 166.42 is outside the allowed range [80.00, 120.00]</t>
  </si>
  <si>
    <t>5 ppb m16 + Al</t>
  </si>
  <si>
    <t>45  Sc ( ISTD )  [ He ] :  ISTD Recovery Percent value = 191.39 is outside the allowed range [80.00, 120.00]103  Rh ( ISTD )  [ He ] :  ISTD Recovery Percent value = 202.01 is outside the allowed range [80.00, 120.00]</t>
  </si>
  <si>
    <t>10 ppb m16 + Al</t>
  </si>
  <si>
    <t>45  Sc ( ISTD )  [ He ] :  ISTD Recovery Percent value = 226.75 is outside the allowed range [80.00, 120.00]103  Rh ( ISTD )  [ He ] :  ISTD Recovery Percent value = 246.55 is outside the allowed range [80.00, 120.00]</t>
  </si>
  <si>
    <t>50 ppb m16 + Al</t>
  </si>
  <si>
    <t>45  Sc ( ISTD )  [ He ] :  ISTD Recovery Percent value = 294.14 is outside the allowed range [80.00, 120.00]103  Rh ( ISTD )  [ He ] :  ISTD Recovery Percent value = 306.45 is outside the allowed range [80.00, 120.00]</t>
  </si>
  <si>
    <t>100 ppb m16 + Al</t>
  </si>
  <si>
    <t>45  Sc ( ISTD )  [ He ] :  CPS RSD value = 6.56 is over the allowed maximum = 5.0045  Sc ( ISTD )  [ He ] :  ISTD Recovery Percent value = 386.55 is outside the allowed range [80.00, 120.00]103  Rh ( ISTD )  [ He ] :  ISTD Recovery Percent value = 404.89 is outside the allowed range [80.00, 120.00]193  Ir ( ISTD )  [ He ] :  ISTD Recovery Percent value = 138.87 is outside the allowed range [80.00, 120.00]</t>
  </si>
  <si>
    <t>500 ppb m16 + Al</t>
  </si>
  <si>
    <t>45  Sc ( ISTD )  [ He ] :  ISTD Recovery Percent value = 461.85 is outside the allowed range [80.00, 120.00]103  Rh ( ISTD )  [ He ] :  ISTD Recovery Percent value = 506.89 is outside the allowed range [80.00, 120.00]193  Ir ( ISTD )  [ He ] :  ISTD Recovery Percent value = 155.90 is outside the allowed range [80.00, 120.00]</t>
  </si>
  <si>
    <t>1000 ppb m16 + Al</t>
  </si>
  <si>
    <t>45  Sc ( ISTD )  [ He ] :  ISTD Recovery Percent value = 7414.54 is outside the allowed range [80.00, 120.00]103  Rh ( ISTD )  [ He ] :  ISTD Recovery Percent value = 7507.11 is outside the allowed range [80.00, 120.00]193  Ir ( ISTD )  [ He ] :  ISTD Recovery Percent value = 1229.69 is outside the allowed range [80.00, 120.00]</t>
  </si>
  <si>
    <t>level 10 m6</t>
  </si>
  <si>
    <t>level 11 m6</t>
  </si>
  <si>
    <t>45  Sc ( ISTD )  [ He ] :  ISTD Recovery Percent value = 562.55 is outside the allowed range [80.00, 120.00]103  Rh ( ISTD )  [ He ] :  CPS RSD value = 5.07 is over the allowed maximum = 5.00103  Rh ( ISTD )  [ He ] :  ISTD Recovery Percent value = 584.98 is outside the allowed range [80.00, 120.00]193  Ir ( ISTD )  [ He ] :  ISTD Recovery Percent value = 159.39 is outside the allowed range [80.00, 120.00]</t>
  </si>
  <si>
    <t>&lt;0.000</t>
  </si>
  <si>
    <t>45  Sc ( ISTD )  [ He ] :  CPS RSD value = 7.74 is over the allowed maximum = 5.0045  Sc ( ISTD )  [ He ] :  ISTD Recovery Percent value = 628.50 is outside the allowed range [80.00, 120.00]103  Rh ( ISTD )  [ He ] :  CPS RSD value = 5.34 is over the allowed maximum = 5.00103  Rh ( ISTD )  [ He ] :  ISTD Recovery Percent value = 671.37 is outside the allowed range [80.00, 120.00]193  Ir ( ISTD )  [ He ] :  ISTD Recovery Percent value = 175.99 is outside the allowed range [80.00, 120.00]</t>
  </si>
  <si>
    <t>m6 x100 x100</t>
  </si>
  <si>
    <t>45  Sc ( ISTD )  [ He ] :  ISTD Recovery Percent value = 1644.32 is outside the allowed range [80.00, 120.00]103  Rh ( ISTD )  [ He ] :  ISTD Recovery Percent value = 1708.29 is outside the allowed range [80.00, 120.00]193  Ir ( ISTD )  [ He ] :  ISTD Recovery Percent value = 333.21 is outside the allowed range [80.00, 120.00]</t>
  </si>
  <si>
    <t>45  Sc ( ISTD )  [ He ] :  ISTD Recovery Percent value = 1810.46 is outside the allowed range [80.00, 120.00]103  Rh ( ISTD )  [ He ] :  ISTD Recovery Percent value = 1886.67 is outside the allowed range [80.00, 120.00]193  Ir ( ISTD )  [ He ] :  ISTD Recovery Percent value = 462.93 is outside the allowed range [80.00, 120.00]</t>
  </si>
  <si>
    <t>0-10-T</t>
  </si>
  <si>
    <t>56  Fe  [ He ] :  Concentration value = 1741.61 is over the calibration range57  Fe  [ He ] :  Concentration value = 1741.26 is over the calibration range45  Sc ( ISTD )  [ He ] :  ISTD Recovery Percent value = 1914.26 is outside the allowed range [80.00, 120.00]103  Rh ( ISTD )  [ He ] :  ISTD Recovery Percent value = 1993.18 is outside the allowed range [80.00, 120.00]193  Ir ( ISTD )  [ He ] :  ISTD Recovery Percent value = 494.39 is outside the allowed range [80.00, 120.00]</t>
  </si>
  <si>
    <t>0-20-T</t>
  </si>
  <si>
    <t>45  Sc ( ISTD )  [ He ] :  ISTD Recovery Percent value = 2032.78 is outside the allowed range [80.00, 120.00]103  Rh ( ISTD )  [ He ] :  ISTD Recovery Percent value = 2089.73 is outside the allowed range [80.00, 120.00]193  Ir ( ISTD )  [ He ] :  ISTD Recovery Percent value = 483.90 is outside the allowed range [80.00, 120.00]</t>
  </si>
  <si>
    <t>0-30-T</t>
  </si>
  <si>
    <t>55  Mn  [ He ] :  CPS RSD value = 5.14 is over the allowed maximum = 5.0045  Sc ( ISTD )  [ He ] :  ISTD Recovery Percent value = 2053.05 is outside the allowed range [80.00, 120.00]103  Rh ( ISTD )  [ He ] :  ISTD Recovery Percent value = 2146.26 is outside the allowed range [80.00, 120.00]193  Ir ( ISTD )  [ He ] :  ISTD Recovery Percent value = 503.56 is outside the allowed range [80.00, 120.00]</t>
  </si>
  <si>
    <t>0-40-T</t>
  </si>
  <si>
    <t>45  Sc ( ISTD )  [ He ] :  ISTD Recovery Percent value = 2239.60 is outside the allowed range [80.00, 120.00]103  Rh ( ISTD )  [ He ] :  ISTD Recovery Percent value = 2309.24 is outside the allowed range [80.00, 120.00]193  Ir ( ISTD )  [ He ] :  ISTD Recovery Percent value = 572.14 is outside the allowed range [80.00, 120.00]</t>
  </si>
  <si>
    <t>0-60-T</t>
  </si>
  <si>
    <t>45  Sc ( ISTD )  [ He ] :  ISTD Recovery Percent value = 2330.86 is outside the allowed range [80.00, 120.00]103  Rh ( ISTD )  [ He ] :  ISTD Recovery Percent value = 2409.89 is outside the allowed range [80.00, 120.00]193  Ir ( ISTD )  [ He ] :  ISTD Recovery Percent value = 564.71 is outside the allowed range [80.00, 120.00]</t>
  </si>
  <si>
    <t>0-70-T</t>
  </si>
  <si>
    <t>45  Sc ( ISTD )  [ He ] :  ISTD Recovery Percent value = 2425.36 is outside the allowed range [80.00, 120.00]103  Rh ( ISTD )  [ He ] :  ISTD Recovery Percent value = 2513.06 is outside the allowed range [80.00, 120.00]193  Ir ( ISTD )  [ He ] :  ISTD Recovery Percent value = 572.13 is outside the allowed range [80.00, 120.00]</t>
  </si>
  <si>
    <t>0-80-T</t>
  </si>
  <si>
    <t>56  Fe  [ He ] :  Concentration value = 1291.46 is over the calibration range57  Fe  [ He ] :  Concentration value = 1303.08 is over the calibration range45  Sc ( ISTD )  [ He ] :  ISTD Recovery Percent value = 2571.95 is outside the allowed range [80.00, 120.00]103  Rh ( ISTD )  [ He ] :  ISTD Recovery Percent value = 2651.99 is outside the allowed range [80.00, 120.00]193  Ir ( ISTD )  [ He ] :  ISTD Recovery Percent value = 638.54 is outside the allowed range [80.00, 120.00]</t>
  </si>
  <si>
    <t>0-90-T</t>
  </si>
  <si>
    <t>45  Sc ( ISTD )  [ He ] :  ISTD Recovery Percent value = 2693.95 is outside the allowed range [80.00, 120.00]103  Rh ( ISTD )  [ He ] :  ISTD Recovery Percent value = 2788.15 is outside the allowed range [80.00, 120.00]193  Ir ( ISTD )  [ He ] :  ISTD Recovery Percent value = 623.24 is outside the allowed range [80.00, 120.00]</t>
  </si>
  <si>
    <t>0-100-T</t>
  </si>
  <si>
    <t>27  Al  [ He ] :  Concentration value = 1732.27 is over the calibration range56  Fe  [ He ] :  Concentration value = 1095.97 is over the calibration range57  Fe  [ He ] :  Concentration value = 1105.22 is over the calibration range45  Sc ( ISTD )  [ He ] :  ISTD Recovery Percent value = 2874.67 is outside the allowed range [80.00, 120.00]103  Rh ( ISTD )  [ He ] :  ISTD Recovery Percent value = 2937.20 is outside the allowed range [80.00, 120.00]193  Ir ( ISTD )  [ He ] :  ISTD Recovery Percent value = 647.29 is outside the allowed range [80.00, 120.00]</t>
  </si>
  <si>
    <t>0-10-B</t>
  </si>
  <si>
    <t>45  Sc ( ISTD )  [ He ] :  ISTD Recovery Percent value = 2882.46 is outside the allowed range [80.00, 120.00]103  Rh ( ISTD )  [ He ] :  ISTD Recovery Percent value = 2970.87 is outside the allowed range [80.00, 120.00]193  Ir ( ISTD )  [ He ] :  ISTD Recovery Percent value = 597.55 is outside the allowed range [80.00, 120.00]</t>
  </si>
  <si>
    <t xml:space="preserve">blk </t>
  </si>
  <si>
    <t>45  Sc ( ISTD )  [ He ] :  ISTD Recovery Percent value = 3023.36 is outside the allowed range [80.00, 120.00]103  Rh ( ISTD )  [ He ] :  ISTD Recovery Percent value = 3111.09 is outside the allowed range [80.00, 120.00]193  Ir ( ISTD )  [ He ] :  ISTD Recovery Percent value = 591.79 is outside the allowed range [80.00, 120.00]</t>
  </si>
  <si>
    <t>100 ppb check</t>
  </si>
  <si>
    <t>45  Sc ( ISTD )  [ He ] :  ISTD Recovery Percent value = 3163.18 is outside the allowed range [80.00, 120.00]103  Rh ( ISTD )  [ He ] :  ISTD Recovery Percent value = 3278.17 is outside the allowed range [80.00, 120.00]193  Ir ( ISTD )  [ He ] :  ISTD Recovery Percent value = 805.30 is outside the allowed range [80.00, 120.00]</t>
  </si>
  <si>
    <t>0-50-T</t>
  </si>
  <si>
    <t>55  Mn  [ He ] :  CPS RSD value = 6.21 is over the allowed maximum = 5.0045  Sc ( ISTD )  [ He ] :  ISTD Recovery Percent value = 3302.40 is outside the allowed range [80.00, 120.00]103  Rh ( ISTD )  [ He ] :  ISTD Recovery Percent value = 3396.95 is outside the allowed range [80.00, 120.00]193  Ir ( ISTD )  [ He ] :  ISTD Recovery Percent value = 701.44 is outside the allowed range [80.00, 120.00]</t>
  </si>
  <si>
    <t>0-60-B</t>
  </si>
  <si>
    <t>45  Sc ( ISTD )  [ He ] :  ISTD Recovery Percent value = 3444.40 is outside the allowed range [80.00, 120.00]103  Rh ( ISTD )  [ He ] :  ISTD Recovery Percent value = 3578.61 is outside the allowed range [80.00, 120.00]193  Ir ( ISTD )  [ He ] :  ISTD Recovery Percent value = 752.54 is outside the allowed range [80.00, 120.00]</t>
  </si>
  <si>
    <t>0-100-B</t>
  </si>
  <si>
    <t>45  Sc ( ISTD )  [ He ] :  ISTD Recovery Percent value = 3420.75 is outside the allowed range [80.00, 120.00]103  Rh ( ISTD )  [ He ] :  ISTD Recovery Percent value = 3638.38 is outside the allowed range [80.00, 120.00]193  Ir ( ISTD )  [ He ] :  ISTD Recovery Percent value = 721.53 is outside the allowed range [80.00, 120.00]</t>
  </si>
  <si>
    <t>0-70-B</t>
  </si>
  <si>
    <t>45  Sc ( ISTD )  [ He ] :  ISTD Recovery Percent value = 3707.78 is outside the allowed range [80.00, 120.00]103  Rh ( ISTD )  [ He ] :  ISTD Recovery Percent value = 3799.75 is outside the allowed range [80.00, 120.00]193  Ir ( ISTD )  [ He ] :  ISTD Recovery Percent value = 782.70 is outside the allowed range [80.00, 120.00]</t>
  </si>
  <si>
    <t>20-100-T</t>
  </si>
  <si>
    <t>45  Sc ( ISTD )  [ He ] :  ISTD Recovery Percent value = 3853.24 is outside the allowed range [80.00, 120.00]103  Rh ( ISTD )  [ He ] :  ISTD Recovery Percent value = 3962.39 is outside the allowed range [80.00, 120.00]193  Ir ( ISTD )  [ He ] :  ISTD Recovery Percent value = 870.51 is outside the allowed range [80.00, 120.00]</t>
  </si>
  <si>
    <t>20-80-T</t>
  </si>
  <si>
    <t>45  Sc ( ISTD )  [ He ] :  ISTD Recovery Percent value = 4028.42 is outside the allowed range [80.00, 120.00]103  Rh ( ISTD )  [ He ] :  ISTD Recovery Percent value = 4159.61 is outside the allowed range [80.00, 120.00]193  Ir ( ISTD )  [ He ] :  ISTD Recovery Percent value = 908.52 is outside the allowed range [80.00, 120.00]</t>
  </si>
  <si>
    <t>20-30-B</t>
  </si>
  <si>
    <t>45  Sc ( ISTD )  [ He ] :  ISTD Recovery Percent value = 4145.75 is outside the allowed range [80.00, 120.00]103  Rh ( ISTD )  [ He ] :  ISTD Recovery Percent value = 4277.49 is outside the allowed range [80.00, 120.00]193  Ir ( ISTD )  [ He ] :  ISTD Recovery Percent value = 877.05 is outside the allowed range [80.00, 120.00]</t>
  </si>
  <si>
    <t>20-70-T</t>
  </si>
  <si>
    <t>45  Sc ( ISTD )  [ He ] :  ISTD Recovery Percent value = 4216.97 is outside the allowed range [80.00, 120.00]103  Rh ( ISTD )  [ He ] :  ISTD Recovery Percent value = 4291.13 is outside the allowed range [80.00, 120.00]193  Ir ( ISTD )  [ He ] :  ISTD Recovery Percent value = 859.16 is outside the allowed range [80.00, 120.00]</t>
  </si>
  <si>
    <t>20-60-T</t>
  </si>
  <si>
    <t>45  Sc ( ISTD )  [ He ] :  ISTD Recovery Percent value = 4913.47 is outside the allowed range [80.00, 120.00]103  Rh ( ISTD )  [ He ] :  ISTD Recovery Percent value = 5096.65 is outside the allowed range [80.00, 120.00]193  Ir ( ISTD )  [ He ] :  ISTD Recovery Percent value = 1057.18 is outside the allowed range [80.00, 120.00]</t>
  </si>
  <si>
    <t>20-90-B</t>
  </si>
  <si>
    <t>45  Sc ( ISTD )  [ He ] :  ISTD Recovery Percent value = 4908.89 is outside the allowed range [80.00, 120.00]103  Rh ( ISTD )  [ He ] :  ISTD Recovery Percent value = 5123.18 is outside the allowed range [80.00, 120.00]193  Ir ( ISTD )  [ He ] :  ISTD Recovery Percent value = 1284.40 is outside the allowed range [80.00, 120.00]</t>
  </si>
  <si>
    <t>45  Sc ( ISTD )  [ He ] :  ISTD Recovery Percent value = 5027.93 is outside the allowed range [80.00, 120.00]103  Rh ( ISTD )  [ He ] :  ISTD Recovery Percent value = 5240.86 is outside the allowed range [80.00, 120.00]193  Ir ( ISTD )  [ He ] :  ISTD Recovery Percent value = 1016.00 is outside the allowed range [80.00, 120.00]</t>
  </si>
  <si>
    <t>45  Sc ( ISTD )  [ He ] :  ISTD Recovery Percent value = 5238.40 is outside the allowed range [80.00, 120.00]103  Rh ( ISTD )  [ He ] :  ISTD Recovery Percent value = 5433.09 is outside the allowed range [80.00, 120.00]193  Ir ( ISTD )  [ He ] :  ISTD Recovery Percent value = 1109.07 is outside the allowed range [80.00, 120.00]</t>
  </si>
  <si>
    <t>0-50-B</t>
  </si>
  <si>
    <t>27  Al  [ He ] :  Concentration value = 2359.84 is over the calibration range56  Fe  [ He ] :  Concentration value = 11436.07 is over the calibration range57  Fe  [ He ] :  Concentration value = 10905.77 is over the calibration range45  Sc ( ISTD )  [ He ] :  ISTD Recovery Percent value = 5325.07 is outside the allowed range [80.00, 120.00]103  Rh ( ISTD )  [ He ] :  ISTD Recovery Percent value = 5495.62 is outside the allowed range [80.00, 120.00]193  Ir ( ISTD )  [ He ] :  ISTD Recovery Percent value = 1135.33 is outside the allowed range [80.00, 120.00]</t>
  </si>
  <si>
    <t>0-90-B</t>
  </si>
  <si>
    <t>45  Sc ( ISTD )  [ He ] :  ISTD Recovery Percent value = 5310.04 is outside the allowed range [80.00, 120.00]103  Rh ( ISTD )  [ He ] :  ISTD Recovery Percent value = 5550.75 is outside the allowed range [80.00, 120.00]193  Ir ( ISTD )  [ He ] :  ISTD Recovery Percent value = 1152.34 is outside the allowed range [80.00, 120.00]</t>
  </si>
  <si>
    <t>20-40-T</t>
  </si>
  <si>
    <t>27  Al  [ He ] :  CPS RSD value = 17.60 is over the allowed maximum = 5.0056  Fe  [ He ] :  Concentration value = 1674.38 is over the calibration range56  Fe  [ He ] :  CPS RSD value = 19.13 is over the allowed maximum = 5.0057  Fe  [ He ] :  Concentration value = 1667.63 is over the calibration range57  Fe  [ He ] :  CPS RSD value = 19.60 is over the allowed maximum = 5.0075  As  [ He ] :  CPS RSD value = 19.56 is over the allowed maximum = 5.0045  Sc ( ISTD )  [ He ] :  CPS RSD value = 47.87 is over the allowed maximum = 5.0045  Sc ( ISTD )  [ He ] :  ISTD Recovery Percent value = 5971.41 is outside the allowed range [80.00, 120.00]103  Rh ( ISTD )  [ He ] :  CPS RSD value = 48.99 is over the allowed maximum = 5.00103  Rh ( ISTD )  [ He ] :  ISTD Recovery Percent value = 6145.86 is outside the allowed range [80.00, 120.00]193  Ir ( ISTD )  [ He ] :  CPS RSD value = 44.93 is over the allowed maximum = 5.00193  Ir ( ISTD )  [ He ] :  ISTD Recovery Percent value = 1325.91 is outside the allowed range [80.00, 120.00]</t>
  </si>
  <si>
    <t>20-20-T</t>
  </si>
  <si>
    <t>45  Sc ( ISTD )  [ He ] :  ISTD Recovery Percent value = 5434.87 is outside the allowed range [80.00, 120.00]103  Rh ( ISTD )  [ He ] :  ISTD Recovery Percent value = 4681.69 is outside the allowed range [80.00, 120.00]193  Ir ( ISTD )  [ He ] :  ISTD Recovery Percent value = 877.07 is outside the allowed range [80.00, 120.00]</t>
  </si>
  <si>
    <t>20-100-B</t>
  </si>
  <si>
    <t>27  Al  [ He ] :  Concentration value = 3105.11 is over the calibration range56  Fe  [ He ] :  Concentration value = 8862.93 is over the calibration range57  Fe  [ He ] :  Concentration value = 8620.22 is over the calibration range45  Sc ( ISTD )  [ He ] :  ISTD Recovery Percent value = 6191.64 is outside the allowed range [80.00, 120.00]103  Rh ( ISTD )  [ He ] :  ISTD Recovery Percent value = 5800.87 is outside the allowed range [80.00, 120.00]193  Ir ( ISTD )  [ He ] :  ISTD Recovery Percent value = 1159.77 is outside the allowed range [80.00, 120.00]</t>
  </si>
  <si>
    <t>20-10-B</t>
  </si>
  <si>
    <t>56  Fe  [ He ] :  Concentration value = 2817.90 is over the calibration range57  Fe  [ He ] :  Concentration value = 2801.82 is over the calibration range45  Sc ( ISTD )  [ He ] :  ISTD Recovery Percent value = 6235.70 is outside the allowed range [80.00, 120.00]103  Rh ( ISTD )  [ He ] :  ISTD Recovery Percent value = 5924.56 is outside the allowed range [80.00, 120.00]193  Ir ( ISTD )  [ He ] :  ISTD Recovery Percent value = 1115.63 is outside the allowed range [80.00, 120.00]</t>
  </si>
  <si>
    <t>20-30-T</t>
  </si>
  <si>
    <t>27  Al  [ He ] :  Concentration value = 1029.05 is over the calibration range56  Fe  [ He ] :  Concentration value = 4017.39 is over the calibration range57  Fe  [ He ] :  Concentration value = 3989.62 is over the calibration range45  Sc ( ISTD )  [ He ] :  CPS RSD value = 11.33 is over the allowed maximum = 5.0045  Sc ( ISTD )  [ He ] :  ISTD Recovery Percent value = 5698.03 is outside the allowed range [80.00, 120.00]103  Rh ( ISTD )  [ He ] :  CPS RSD value = 10.79 is over the allowed maximum = 5.00103  Rh ( ISTD )  [ He ] :  ISTD Recovery Percent value = 5561.24 is outside the allowed range [80.00, 120.00]193  Ir ( ISTD )  [ He ] :  CPS RSD value = 79.79 is over the allowed maximum = 5.00193  Ir ( ISTD )  [ He ] :  ISTD Recovery Percent value = 1962.34 is outside the allowed range [80.00, 120.00]</t>
  </si>
  <si>
    <t>10-0-T</t>
  </si>
  <si>
    <t>27  Al  [ He ] :  Concentration value = 1519.20 is over the calibration range55  Mn  [ He ] :  Concentration value = 1365.58 is over the calibration range56  Fe  [ He ] :  Concentration value = 6070.51 is over the calibration range57  Fe  [ He ] :  Concentration value = 5949.81 is over the calibration range45  Sc ( ISTD )  [ He ] :  ISTD Recovery Percent value = 6306.07 is outside the allowed range [80.00, 120.00]103  Rh ( ISTD )  [ He ] :  ISTD Recovery Percent value = 6026.19 is outside the allowed range [80.00, 120.00]193  Ir ( ISTD )  [ He ] :  ISTD Recovery Percent value = 1169.80 is outside the allowed range [80.00, 120.00]</t>
  </si>
  <si>
    <t>10-10-T</t>
  </si>
  <si>
    <t>45  Sc ( ISTD )  [ He ] :  ISTD Recovery Percent value = 6314.62 is outside the allowed range [80.00, 120.00]103  Rh ( ISTD )  [ He ] :  ISTD Recovery Percent value = 6081.04 is outside the allowed range [80.00, 120.00]193  Ir ( ISTD )  [ He ] :  ISTD Recovery Percent value = 1147.08 is outside the allowed range [80.00, 120.00]</t>
  </si>
  <si>
    <t>10-20-T</t>
  </si>
  <si>
    <t>56  Fe  [ He ] :  CPS RSD value = 6.07 is over the allowed maximum = 5.0045  Sc ( ISTD )  [ He ] :  ISTD Recovery Percent value = 6288.10 is outside the allowed range [80.00, 120.00]103  Rh ( ISTD )  [ He ] :  ISTD Recovery Percent value = 6060.34 is outside the allowed range [80.00, 120.00]193  Ir ( ISTD )  [ He ] :  ISTD Recovery Percent value = 1104.28 is outside the allowed range [80.00, 120.00]</t>
  </si>
  <si>
    <t>45  Sc ( ISTD )  [ He ] :  ISTD Recovery Percent value = 6344.41 is outside the allowed range [80.00, 120.00]103  Rh ( ISTD )  [ He ] :  ISTD Recovery Percent value = 6135.81 is outside the allowed range [80.00, 120.00]193  Ir ( ISTD )  [ He ] :  ISTD Recovery Percent value = 1105.24 is outside the allowed range [80.00, 120.00]</t>
  </si>
  <si>
    <t>56  Fe  [ He ] :  Concentration value = 1359.59 is over the calibration range57  Fe  [ He ] :  Concentration value = 1353.11 is over the calibration range45  Sc ( ISTD )  [ He ] :  ISTD Recovery Percent value = 6531.51 is outside the allowed range [80.00, 120.00]103  Rh ( ISTD )  [ He ] :  CPS RSD value = 6.13 is over the allowed maximum = 5.00103  Rh ( ISTD )  [ He ] :  ISTD Recovery Percent value = 6449.18 is outside the allowed range [80.00, 120.00]193  Ir ( ISTD )  [ He ] :  ISTD Recovery Percent value = 1244.12 is outside the allowed range [80.00, 120.00]</t>
  </si>
  <si>
    <t>10-30-T</t>
  </si>
  <si>
    <t>27  Al  [ He ] :  Concentration value = 1555.17 is over the calibration range56  Fe  [ He ] :  Concentration value = 5942.02 is over the calibration range57  Fe  [ He ] :  Concentration value = 5855.82 is over the calibration range45  Sc ( ISTD )  [ He ] :  ISTD Recovery Percent value = 6684.39 is outside the allowed range [80.00, 120.00]103  Rh ( ISTD )  [ He ] :  ISTD Recovery Percent value = 6881.45 is outside the allowed range [80.00, 120.00]193  Ir ( ISTD )  [ He ] :  ISTD Recovery Percent value = 1212.20 is outside the allowed range [80.00, 120.00]</t>
  </si>
  <si>
    <t>10-40-T</t>
  </si>
  <si>
    <t>56  Fe  [ He ] :  Concentration value = 6262.98 is over the calibration range57  Fe  [ He ] :  Concentration value = 6196.11 is over the calibration range45  Sc ( ISTD )  [ He ] :  ISTD Recovery Percent value = 6709.82 is outside the allowed range [80.00, 120.00]103  Rh ( ISTD )  [ He ] :  CPS RSD value = 7.50 is over the allowed maximum = 5.00103  Rh ( ISTD )  [ He ] :  ISTD Recovery Percent value = 6597.05 is outside the allowed range [80.00, 120.00]193  Ir ( ISTD )  [ He ] :  ISTD Recovery Percent value = 1267.72 is outside the allowed range [80.00, 120.00]</t>
  </si>
  <si>
    <t>10-50-T</t>
  </si>
  <si>
    <t>56  Fe  [ He ] :  Concentration value = 1860.59 is over the calibration range57  Fe  [ He ] :  Concentration value = 1830.78 is over the calibration range45  Sc ( ISTD )  [ He ] :  ISTD Recovery Percent value = 6639.84 is outside the allowed range [80.00, 120.00]103  Rh ( ISTD )  [ He ] :  CPS RSD value = 8.34 is over the allowed maximum = 5.00103  Rh ( ISTD )  [ He ] :  ISTD Recovery Percent value = 6671.67 is outside the allowed range [80.00, 120.00]193  Ir ( ISTD )  [ He ] :  ISTD Recovery Percent value = 1285.61 is outside the allowed range [80.00, 120.00]</t>
  </si>
  <si>
    <t>10-80-T</t>
  </si>
  <si>
    <t>56  Fe  [ He ] :  Concentration value = 1473.90 is over the calibration range57  Fe  [ He ] :  Concentration value = 1453.39 is over the calibration range45  Sc ( ISTD )  [ He ] :  ISTD Recovery Percent value = 6799.58 is outside the allowed range [80.00, 120.00]103  Rh ( ISTD )  [ He ] :  ISTD Recovery Percent value = 7007.90 is outside the allowed range [80.00, 120.00]193  Ir ( ISTD )  [ He ] :  ISTD Recovery Percent value = 1233.16 is outside the allowed range [80.00, 120.00]</t>
  </si>
  <si>
    <t>10-100-T</t>
  </si>
  <si>
    <t>45  Sc ( ISTD )  [ He ] :  ISTD Recovery Percent value = 7052.25 is outside the allowed range [80.00, 120.00]103  Rh ( ISTD )  [ He ] :  ISTD Recovery Percent value = 6848.77 is outside the allowed range [80.00, 120.00]193  Ir ( ISTD )  [ He ] :  ISTD Recovery Percent value = 1093.77 is outside the allowed range [80.00, 120.00]</t>
  </si>
  <si>
    <t>10-90-T</t>
  </si>
  <si>
    <t>45  Sc ( ISTD )  [ He ] :  ISTD Recovery Percent value = 7042.88 is outside the allowed range [80.00, 120.00]103  Rh ( ISTD )  [ He ] :  ISTD Recovery Percent value = 7287.33 is outside the allowed range [80.00, 120.00]193  Ir ( ISTD )  [ He ] :  ISTD Recovery Percent value = 1280.35 is outside the allowed range [80.00, 120.00]</t>
  </si>
  <si>
    <t>10-60-T</t>
  </si>
  <si>
    <t>56  Fe  [ He ] :  Concentration value = 6531.48 is over the calibration range57  Fe  [ He ] :  Concentration value = 6376.77 is over the calibration range45  Sc ( ISTD )  [ He ] :  ISTD Recovery Percent value = 7093.41 is outside the allowed range [80.00, 120.00]103  Rh ( ISTD )  [ He ] :  ISTD Recovery Percent value = 7390.53 is outside the allowed range [80.00, 120.00]193  Ir ( ISTD )  [ He ] :  ISTD Recovery Percent value = 1287.36 is outside the allowed range [80.00, 120.00]</t>
  </si>
  <si>
    <t>10-70-T</t>
  </si>
  <si>
    <t>56  Fe  [ He ] :  Concentration value = 1332.52 is over the calibration range57  Fe  [ He ] :  Concentration value = 1321.40 is over the calibration range45  Sc ( ISTD )  [ He ] :  ISTD Recovery Percent value = 7113.01 is outside the allowed range [80.00, 120.00]103  Rh ( ISTD )  [ He ] :  ISTD Recovery Percent value = 7333.62 is outside the allowed range [80.00, 120.00]193  Ir ( ISTD )  [ He ] :  ISTD Recovery Percent value = 1363.90 is outside the allowed range [80.00, 120.00]</t>
  </si>
  <si>
    <t>10-0-B</t>
  </si>
  <si>
    <t>56  Fe  [ He ] :  Concentration value = 1215.18 is over the calibration range57  Fe  [ He ] :  Concentration value = 1195.98 is over the calibration range45  Sc ( ISTD )  [ He ] :  ISTD Recovery Percent value = 7242.19 is outside the allowed range [80.00, 120.00]103  Rh ( ISTD )  [ He ] :  ISTD Recovery Percent value = 7481.51 is outside the allowed range [80.00, 120.00]193  Ir ( ISTD )  [ He ] :  ISTD Recovery Percent value = 1349.44 is outside the allowed range [80.00, 120.00]</t>
  </si>
  <si>
    <t>10-20-B</t>
  </si>
  <si>
    <t>45  Sc ( ISTD )  [ He ] :  ISTD Recovery Percent value = 6944.93 is outside the allowed range [80.00, 120.00]103  Rh ( ISTD )  [ He ] :  ISTD Recovery Percent value = 7283.70 is outside the allowed range [80.00, 120.00]193  Ir ( ISTD )  [ He ] :  ISTD Recovery Percent value = 1258.54 is outside the allowed range [80.00, 120.00]</t>
  </si>
  <si>
    <t>45  Sc ( ISTD )  [ He ] :  CPS RSD value = 28.07 is over the allowed maximum = 5.0045  Sc ( ISTD )  [ He ] :  ISTD Recovery Percent value = 7086.50 is outside the allowed range [80.00, 120.00]103  Rh ( ISTD )  [ He ] :  CPS RSD value = 32.04 is over the allowed maximum = 5.00103  Rh ( ISTD )  [ He ] :  ISTD Recovery Percent value = 7267.05 is outside the allowed range [80.00, 120.00]193  Ir ( ISTD )  [ He ] :  ISTD Recovery Percent value = 1224.44 is outside the allowed range [80.00, 120.00]</t>
  </si>
  <si>
    <t>27  Al  [ He ] :  Concentration value = 2513.93 is over the calibration range55  Mn  [ He ] :  Concentration value = 1342.39 is over the calibration range56  Fe  [ He ] :  Concentration value = 4676.06 is over the calibration range57  Fe  [ He ] :  Concentration value = 4626.66 is over the calibration range45  Sc ( ISTD )  [ He ] :  ISTD Recovery Percent value = 7352.98 is outside the allowed range [80.00, 120.00]103  Rh ( ISTD )  [ He ] :  ISTD Recovery Percent value = 7572.16 is outside the allowed range [80.00, 120.00]193  Ir ( ISTD )  [ He ] :  ISTD Recovery Percent value = 1374.75 is outside the allowed range [80.00, 120.00]</t>
  </si>
  <si>
    <t>10-80-B</t>
  </si>
  <si>
    <t>45  Sc ( ISTD )  [ He ] :  ISTD Recovery Percent value = 7267.86 is outside the allowed range [80.00, 120.00]103  Rh ( ISTD )  [ He ] :  ISTD Recovery Percent value = 7535.41 is outside the allowed range [80.00, 120.00]193  Ir ( ISTD )  [ He ] :  ISTD Recovery Percent value = 1256.32 is outside the allowed range [80.00, 120.00]</t>
  </si>
  <si>
    <t>10-90-B</t>
  </si>
  <si>
    <t>27  Al  [ He ] :  Concentration value = 1030.98 is over the calibration range55  Mn  [ He ] :  Concentration value = 2156.99 is over the calibration range56  Fe  [ He ] :  Concentration value = 4101.93 is over the calibration range57  Fe  [ He ] :  Concentration value = 4053.28 is over the calibration range45  Sc ( ISTD )  [ He ] :  ISTD Recovery Percent value = 7295.68 is outside the allowed range [80.00, 120.00]103  Rh ( ISTD )  [ He ] :  ISTD Recovery Percent value = 7665.68 is outside the allowed range [80.00, 120.00]193  Ir ( ISTD )  [ He ] :  ISTD Recovery Percent value = 1370.39 is outside the allowed range [80.00, 120.00]</t>
  </si>
  <si>
    <t>10-10-B</t>
  </si>
  <si>
    <t>27  Al  [ He ] :  Concentration value = 1053.91 is over the calibration range56  Fe  [ He ] :  Concentration value = 2660.51 is over the calibration range57  Fe  [ He ] :  Concentration value = 2598.34 is over the calibration range45  Sc ( ISTD )  [ He ] :  ISTD Recovery Percent value = 7425.78 is outside the allowed range [80.00, 120.00]103  Rh ( ISTD )  [ He ] :  ISTD Recovery Percent value = 7705.62 is outside the allowed range [80.00, 120.00]193  Ir ( ISTD )  [ He ] :  ISTD Recovery Percent value = 1362.52 is outside the allowed range [80.00, 120.00]</t>
  </si>
  <si>
    <t>10-50-B</t>
  </si>
  <si>
    <t>27  Al  [ He ] :  Concentration value = 2629.94 is over the calibration range56  Fe  [ He ] :  Concentration value = 6956.29 is over the calibration range57  Fe  [ He ] :  Concentration value = 6792.78 is over the calibration range45  Sc ( ISTD )  [ He ] :  ISTD Recovery Percent value = 7435.64 is outside the allowed range [80.00, 120.00]103  Rh ( ISTD )  [ He ] :  ISTD Recovery Percent value = 7723.01 is outside the allowed range [80.00, 120.00]193  Ir ( ISTD )  [ He ] :  ISTD Recovery Percent value = 1369.50 is outside the allowed range [80.00, 120.00]</t>
  </si>
  <si>
    <t>10-60-B</t>
  </si>
  <si>
    <t>56  Fe  [ He ] :  Concentration value = 2099.62 is over the calibration range57  Fe  [ He ] :  Concentration value = 2042.59 is over the calibration range45  Sc ( ISTD )  [ He ] :  ISTD Recovery Percent value = 7459.60 is outside the allowed range [80.00, 120.00]103  Rh ( ISTD )  [ He ] :  ISTD Recovery Percent value = 7760.73 is outside the allowed range [80.00, 120.00]193  Ir ( ISTD )  [ He ] :  ISTD Recovery Percent value = 1387.89 is outside the allowed range [80.00, 120.00]</t>
  </si>
  <si>
    <t>10-70-B</t>
  </si>
  <si>
    <t>56  Fe  [ He ] :  Concentration value = 1163.82 is over the calibration range57  Fe  [ He ] :  Concentration value = 1138.44 is over the calibration range45  Sc ( ISTD )  [ He ] :  ISTD Recovery Percent value = 7398.22 is outside the allowed range [80.00, 120.00]103  Rh ( ISTD )  [ He ] :  ISTD Recovery Percent value = 7704.86 is outside the allowed range [80.00, 120.00]193  Ir ( ISTD )  [ He ] :  ISTD Recovery Percent value = 1331.05 is outside the allowed range [80.00, 120.00]</t>
  </si>
  <si>
    <t>10-100-B</t>
  </si>
  <si>
    <t>27  Al  [ He ] :  Concentration value = 1061.86 is over the calibration range56  Fe  [ He ] :  Concentration value = 3463.68 is over the calibration range57  Fe  [ He ] :  Concentration value = 3382.74 is over the calibration range45  Sc ( ISTD )  [ He ] :  ISTD Recovery Percent value = 7530.53 is outside the allowed range [80.00, 120.00]103  Rh ( ISTD )  [ He ] :  ISTD Recovery Percent value = 7813.42 is outside the allowed range [80.00, 120.00]193  Ir ( ISTD )  [ He ] :  CPS RSD value = 7.89 is over the allowed maximum = 5.00193  Ir ( ISTD )  [ He ] :  ISTD Recovery Percent value = 1342.41 is outside the allowed range [80.00, 120.00]</t>
  </si>
  <si>
    <t>20-10-T</t>
  </si>
  <si>
    <t>45  Sc ( ISTD )  [ He ] :  ISTD Recovery Percent value = 7490.31 is outside the allowed range [80.00, 120.00]103  Rh ( ISTD )  [ He ] :  ISTD Recovery Percent value = 7801.53 is outside the allowed range [80.00, 120.00]193  Ir ( ISTD )  [ He ] :  CPS RSD value = 8.09 is over the allowed maximum = 5.00193  Ir ( ISTD )  [ He ] :  ISTD Recovery Percent value = 1338.04 is outside the allowed range [80.00, 120.00]</t>
  </si>
  <si>
    <t>20-50-T</t>
  </si>
  <si>
    <t>45  Sc ( ISTD )  [ He ] :  ISTD Recovery Percent value = 7462.05 is outside the allowed range [80.00, 120.00]103  Rh ( ISTD )  [ He ] :  ISTD Recovery Percent value = 7627.01 is outside the allowed range [80.00, 120.00]193  Ir ( ISTD )  [ He ] :  ISTD Recovery Percent value = 1379.16 is outside the allowed range [80.00, 120.00]</t>
  </si>
  <si>
    <t>20-70-B</t>
  </si>
  <si>
    <t>45  Sc ( ISTD )  [ He ] :  ISTD Recovery Percent value = 7301.11 is outside the allowed range [80.00, 120.00]103  Rh ( ISTD )  [ He ] :  ISTD Recovery Percent value = 7719.96 is outside the allowed range [80.00, 120.00]193  Ir ( ISTD )  [ He ] :  ISTD Recovery Percent value = 1245.40 is outside the allowed range [80.00, 120.00]</t>
  </si>
  <si>
    <t>20-60-B</t>
  </si>
  <si>
    <t>55  Mn  [ He ] :  CPS RSD value = 5.87 is over the allowed maximum = 5.0057  Fe  [ He ] :  CPS RSD value = 5.90 is over the allowed maximum = 5.0045  Sc ( ISTD )  [ He ] :  ISTD Recovery Percent value = 7352.19 is outside the allowed range [80.00, 120.00]103  Rh ( ISTD )  [ He ] :  ISTD Recovery Percent value = 7743.09 is outside the allowed range [80.00, 120.00]193  Ir ( ISTD )  [ He ] :  ISTD Recovery Percent value = 1293.06 is outside the allowed range [80.00, 120.00]</t>
  </si>
  <si>
    <t>20-80-B</t>
  </si>
  <si>
    <t>45  Sc ( ISTD )  [ He ] :  ISTD Recovery Percent value = 7395.06 is outside the allowed range [80.00, 120.00]103  Rh ( ISTD )  [ He ] :  ISTD Recovery Percent value = 7712.15 is outside the allowed range [80.00, 120.00]193  Ir ( ISTD )  [ He ] :  ISTD Recovery Percent value = 1324.95 is outside the allowed range [80.00, 120.00]</t>
  </si>
  <si>
    <t>20-90-T</t>
  </si>
  <si>
    <t>55  Mn  [ He ] :  CPS RSD value = 5.63 is over the allowed maximum = 5.0056  Fe  [ He ] :  CPS RSD value = 5.79 is over the allowed maximum = 5.0045  Sc ( ISTD )  [ He ] :  ISTD Recovery Percent value = 7357.47 is outside the allowed range [80.00, 120.00]103  Rh ( ISTD )  [ He ] :  ISTD Recovery Percent value = 7868.70 is outside the allowed range [80.00, 120.00]193  Ir ( ISTD )  [ He ] :  ISTD Recovery Percent value = 1282.07 is outside the allowed range [80.00, 120.00]</t>
  </si>
  <si>
    <t>DI H2O</t>
  </si>
  <si>
    <t>56  Fe  [ He ] :  CPS RSD value = 5.53 is over the allowed maximum = 5.0045  Sc ( ISTD )  [ He ] :  ISTD Recovery Percent value = 7403.16 is outside the allowed range [80.00, 120.00]103  Rh ( ISTD )  [ He ] :  ISTD Recovery Percent value = 7762.21 is outside the allowed range [80.00, 120.00]193  Ir ( ISTD )  [ He ] :  ISTD Recovery Percent value = 1401.26 is outside the allowed range [80.00, 120.00]</t>
  </si>
  <si>
    <t>45  Sc ( ISTD )  [ He ] :  ISTD Recovery Percent value = 7481.82 is outside the allowed range [80.00, 120.00]103  Rh ( ISTD )  [ He ] :  ISTD Recovery Percent value = 7716.10 is outside the allowed range [80.00, 120.00]193  Ir ( ISTD )  [ He ] :  ISTD Recovery Percent value = 1231.85 is outside the allowed range [80.00, 120.00]</t>
  </si>
  <si>
    <t>45  Sc ( ISTD )  [ He ] :  ISTD Recovery Percent value = 7345.47 is outside the allowed range [80.00, 120.00]103  Rh ( ISTD )  [ He ] :  ISTD Recovery Percent value = 8102.91 is outside the allowed range [80.00, 120.00]193  Ir ( ISTD )  [ He ] :  CPS RSD value = 9.17 is over the allowed maximum = 5.00193  Ir ( ISTD )  [ He ] :  ISTD Recovery Percent value = 1373.47 is outside the allowed range [80.00, 120.00]</t>
  </si>
  <si>
    <t>45  Sc ( ISTD )  [ He ] :  ISTD Recovery Percent value = 7331.14 is outside the allowed range [80.00, 120.00]103  Rh ( ISTD )  [ He ] :  ISTD Recovery Percent value = 8208.94 is outside the allowed range [80.00, 120.00]193  Ir ( ISTD )  [ He ] :  ISTD Recovery Percent value = 1293.48 is outside the allowed range [80.00, 120.00]</t>
  </si>
  <si>
    <t>56  Fe  [ He ] :  CPS RSD value = 5.26 is over the allowed maximum = 5.0045  Sc ( ISTD )  [ He ] :  ISTD Recovery Percent value = 7408.82 is outside the allowed range [80.00, 120.00]103  Rh ( ISTD )  [ He ] :  ISTD Recovery Percent value = 8056.24 is outside the allowed range [80.00, 120.00]193  Ir ( ISTD )  [ He ] :  ISTD Recovery Percent value = 1241.47 is outside the allowed range [80.00, 120.00]</t>
  </si>
  <si>
    <t>Slope</t>
  </si>
  <si>
    <t>y-Axis</t>
  </si>
  <si>
    <t>LOD</t>
  </si>
  <si>
    <t>LOQ</t>
  </si>
  <si>
    <t>sample_number</t>
  </si>
  <si>
    <t>X</t>
  </si>
  <si>
    <t>Y</t>
  </si>
  <si>
    <t>B_T</t>
  </si>
  <si>
    <t>IC_date</t>
  </si>
  <si>
    <t>dilution_factor</t>
  </si>
  <si>
    <t>Mn_conc_og_ppb</t>
  </si>
  <si>
    <t>Rjct</t>
  </si>
  <si>
    <t>Data File</t>
  </si>
  <si>
    <t>Acq. Date-Time</t>
  </si>
  <si>
    <t>001SMPL.d</t>
  </si>
  <si>
    <t>002SMPL.d</t>
  </si>
  <si>
    <t>003SMPL.d</t>
  </si>
  <si>
    <t>004CALB.d</t>
  </si>
  <si>
    <t>005CALS.d</t>
  </si>
  <si>
    <t>006CALS.d</t>
  </si>
  <si>
    <t>007CALS.d</t>
  </si>
  <si>
    <t>008CALS.d</t>
  </si>
  <si>
    <t>009CALS.d</t>
  </si>
  <si>
    <t>010CALS.d</t>
  </si>
  <si>
    <t>011CALS.d</t>
  </si>
  <si>
    <t>012CALS.d</t>
  </si>
  <si>
    <t>080SMPL.d</t>
  </si>
  <si>
    <t>45  Sc ( ISTD )  [ He ] :  ISTD Recovery Percent value = 6682.89 is outside the allowed range [80.00, 120.00]103  Rh ( ISTD )  [ He ] :  ISTD Recovery Percent value = 5966.06 is outside the allowed range [80.00, 120.00]193  Ir ( ISTD )  [ He ] :  ISTD Recovery Percent value = 1132.22 is outside the allowed range [80.00, 120.00]</t>
  </si>
  <si>
    <t>081SMPL.d</t>
  </si>
  <si>
    <t>013SMPL.d</t>
  </si>
  <si>
    <t>014SMPL.d</t>
  </si>
  <si>
    <t>015SMPL.d</t>
  </si>
  <si>
    <t>016SMPL.d</t>
  </si>
  <si>
    <t>45  Sc ( ISTD )  [ He ] :  ISTD Recovery Percent value = 1914.26 is outside the allowed range [80.00, 120.00]103  Rh ( ISTD )  [ He ] :  ISTD Recovery Percent value = 1993.18 is outside the allowed range [80.00, 120.00]193  Ir ( ISTD )  [ He ] :  ISTD Recovery Percent value = 494.39 is outside the allowed range [80.00, 120.00]</t>
  </si>
  <si>
    <t>017SMPL.d</t>
  </si>
  <si>
    <t>018SMPL.d</t>
  </si>
  <si>
    <t>019SMPL.d</t>
  </si>
  <si>
    <t>020SMPL.d</t>
  </si>
  <si>
    <t>021SMPL.d</t>
  </si>
  <si>
    <t>022SMPL.d</t>
  </si>
  <si>
    <t>45  Sc ( ISTD )  [ He ] :  ISTD Recovery Percent value = 2571.95 is outside the allowed range [80.00, 120.00]103  Rh ( ISTD )  [ He ] :  ISTD Recovery Percent value = 2651.99 is outside the allowed range [80.00, 120.00]193  Ir ( ISTD )  [ He ] :  ISTD Recovery Percent value = 638.54 is outside the allowed range [80.00, 120.00]</t>
  </si>
  <si>
    <t>023SMPL.d</t>
  </si>
  <si>
    <t>024SMPL.d</t>
  </si>
  <si>
    <t>45  Sc ( ISTD )  [ He ] :  ISTD Recovery Percent value = 2874.67 is outside the allowed range [80.00, 120.00]103  Rh ( ISTD )  [ He ] :  ISTD Recovery Percent value = 2937.20 is outside the allowed range [80.00, 120.00]193  Ir ( ISTD )  [ He ] :  ISTD Recovery Percent value = 647.29 is outside the allowed range [80.00, 120.00]</t>
  </si>
  <si>
    <t>025SMPL.d</t>
  </si>
  <si>
    <t>026SMPL.d</t>
  </si>
  <si>
    <t>027SMPL.d</t>
  </si>
  <si>
    <t>028SMPL.d</t>
  </si>
  <si>
    <t>029SMPL.d</t>
  </si>
  <si>
    <t>030SMPL.d</t>
  </si>
  <si>
    <t>031SMPL.d</t>
  </si>
  <si>
    <t>032SMPL.d</t>
  </si>
  <si>
    <t>033SMPL.d</t>
  </si>
  <si>
    <t>034SMPL.d</t>
  </si>
  <si>
    <t>035SMPL.d</t>
  </si>
  <si>
    <t>036SMPL.d</t>
  </si>
  <si>
    <t>037SMPL.d</t>
  </si>
  <si>
    <t>038SMPL.d</t>
  </si>
  <si>
    <t>039SMPL.d</t>
  </si>
  <si>
    <t>040SMPL.d</t>
  </si>
  <si>
    <t>56  Fe  [ He ] :  Concentration value = 11125.34 is over the calibration range57  Fe  [ He ] :  Concentration value = 10856.79 is over the calibration range45  Sc ( ISTD )  [ He ] :  ISTD Recovery Percent value = 5325.07 is outside the allowed range [80.00, 120.00]103  Rh ( ISTD )  [ He ] :  ISTD Recovery Percent value = 5495.62 is outside the allowed range [80.00, 120.00]193  Ir ( ISTD )  [ He ] :  ISTD Recovery Percent value = 1135.33 is outside the allowed range [80.00, 120.00]</t>
  </si>
  <si>
    <t>041SMPL.d</t>
  </si>
  <si>
    <t>042SMPL.d</t>
  </si>
  <si>
    <t>27  Al  [ He ] :  CPS RSD value = 17.60 is over the allowed maximum = 5.0056  Fe  [ He ] :  CPS RSD value = 19.13 is over the allowed maximum = 5.0057  Fe  [ He ] :  CPS RSD value = 19.60 is over the allowed maximum = 5.0075  As  [ He ] :  CPS RSD value = 19.56 is over the allowed maximum = 5.0045  Sc ( ISTD )  [ He ] :  CPS RSD value = 47.87 is over the allowed maximum = 5.0045  Sc ( ISTD )  [ He ] :  ISTD Recovery Percent value = 5971.41 is outside the allowed range [80.00, 120.00]103  Rh ( ISTD )  [ He ] :  CPS RSD value = 48.99 is over the allowed maximum = 5.00103  Rh ( ISTD )  [ He ] :  ISTD Recovery Percent value = 6145.86 is outside the allowed range [80.00, 120.00]193  Ir ( ISTD )  [ He ] :  CPS RSD value = 44.93 is over the allowed maximum = 5.00193  Ir ( ISTD )  [ He ] :  ISTD Recovery Percent value = 1325.91 is outside the allowed range [80.00, 120.00]</t>
  </si>
  <si>
    <t>043SMPL.d</t>
  </si>
  <si>
    <t>044SMPL.d</t>
  </si>
  <si>
    <t>45  Sc ( ISTD )  [ He ] :  ISTD Recovery Percent value = 6191.64 is outside the allowed range [80.00, 120.00]103  Rh ( ISTD )  [ He ] :  ISTD Recovery Percent value = 5800.87 is outside the allowed range [80.00, 120.00]193  Ir ( ISTD )  [ He ] :  ISTD Recovery Percent value = 1159.77 is outside the allowed range [80.00, 120.00]</t>
  </si>
  <si>
    <t>045SMPL.d</t>
  </si>
  <si>
    <t>45  Sc ( ISTD )  [ He ] :  ISTD Recovery Percent value = 6235.70 is outside the allowed range [80.00, 120.00]103  Rh ( ISTD )  [ He ] :  ISTD Recovery Percent value = 5924.56 is outside the allowed range [80.00, 120.00]193  Ir ( ISTD )  [ He ] :  ISTD Recovery Percent value = 1115.63 is outside the allowed range [80.00, 120.00]</t>
  </si>
  <si>
    <t>046SMPL.d</t>
  </si>
  <si>
    <t>45  Sc ( ISTD )  [ He ] :  CPS RSD value = 11.33 is over the allowed maximum = 5.0045  Sc ( ISTD )  [ He ] :  ISTD Recovery Percent value = 5698.03 is outside the allowed range [80.00, 120.00]103  Rh ( ISTD )  [ He ] :  CPS RSD value = 10.79 is over the allowed maximum = 5.00103  Rh ( ISTD )  [ He ] :  ISTD Recovery Percent value = 5561.24 is outside the allowed range [80.00, 120.00]193  Ir ( ISTD )  [ He ] :  CPS RSD value = 79.79 is over the allowed maximum = 5.00193  Ir ( ISTD )  [ He ] :  ISTD Recovery Percent value = 1962.34 is outside the allowed range [80.00, 120.00]</t>
  </si>
  <si>
    <t>047SMPL.d</t>
  </si>
  <si>
    <t>45  Sc ( ISTD )  [ He ] :  ISTD Recovery Percent value = 6306.07 is outside the allowed range [80.00, 120.00]103  Rh ( ISTD )  [ He ] :  ISTD Recovery Percent value = 6026.19 is outside the allowed range [80.00, 120.00]193  Ir ( ISTD )  [ He ] :  ISTD Recovery Percent value = 1169.80 is outside the allowed range [80.00, 120.00]</t>
  </si>
  <si>
    <t>048SMPL.d</t>
  </si>
  <si>
    <t>049SMPL.d</t>
  </si>
  <si>
    <t>050SMPL.d</t>
  </si>
  <si>
    <t>051SMPL.d</t>
  </si>
  <si>
    <t>45  Sc ( ISTD )  [ He ] :  ISTD Recovery Percent value = 6531.51 is outside the allowed range [80.00, 120.00]103  Rh ( ISTD )  [ He ] :  CPS RSD value = 6.13 is over the allowed maximum = 5.00103  Rh ( ISTD )  [ He ] :  ISTD Recovery Percent value = 6449.18 is outside the allowed range [80.00, 120.00]193  Ir ( ISTD )  [ He ] :  ISTD Recovery Percent value = 1244.12 is outside the allowed range [80.00, 120.00]</t>
  </si>
  <si>
    <t>052SMPL.d</t>
  </si>
  <si>
    <t>45  Sc ( ISTD )  [ He ] :  ISTD Recovery Percent value = 6684.39 is outside the allowed range [80.00, 120.00]103  Rh ( ISTD )  [ He ] :  ISTD Recovery Percent value = 6881.45 is outside the allowed range [80.00, 120.00]193  Ir ( ISTD )  [ He ] :  ISTD Recovery Percent value = 1212.20 is outside the allowed range [80.00, 120.00]</t>
  </si>
  <si>
    <t>053SMPL.d</t>
  </si>
  <si>
    <t>45  Sc ( ISTD )  [ He ] :  ISTD Recovery Percent value = 6709.82 is outside the allowed range [80.00, 120.00]103  Rh ( ISTD )  [ He ] :  CPS RSD value = 7.50 is over the allowed maximum = 5.00103  Rh ( ISTD )  [ He ] :  ISTD Recovery Percent value = 6597.05 is outside the allowed range [80.00, 120.00]193  Ir ( ISTD )  [ He ] :  ISTD Recovery Percent value = 1267.72 is outside the allowed range [80.00, 120.00]</t>
  </si>
  <si>
    <t>054SMPL.d</t>
  </si>
  <si>
    <t>45  Sc ( ISTD )  [ He ] :  ISTD Recovery Percent value = 6639.84 is outside the allowed range [80.00, 120.00]103  Rh ( ISTD )  [ He ] :  CPS RSD value = 8.34 is over the allowed maximum = 5.00103  Rh ( ISTD )  [ He ] :  ISTD Recovery Percent value = 6671.67 is outside the allowed range [80.00, 120.00]193  Ir ( ISTD )  [ He ] :  ISTD Recovery Percent value = 1285.61 is outside the allowed range [80.00, 120.00]</t>
  </si>
  <si>
    <t>055SMPL.d</t>
  </si>
  <si>
    <t>45  Sc ( ISTD )  [ He ] :  ISTD Recovery Percent value = 6799.58 is outside the allowed range [80.00, 120.00]103  Rh ( ISTD )  [ He ] :  ISTD Recovery Percent value = 7007.90 is outside the allowed range [80.00, 120.00]193  Ir ( ISTD )  [ He ] :  ISTD Recovery Percent value = 1233.16 is outside the allowed range [80.00, 120.00]</t>
  </si>
  <si>
    <t>056SMPL.d</t>
  </si>
  <si>
    <t>057SMPL.d</t>
  </si>
  <si>
    <t>058SMPL.d</t>
  </si>
  <si>
    <t>45  Sc ( ISTD )  [ He ] :  ISTD Recovery Percent value = 7093.41 is outside the allowed range [80.00, 120.00]103  Rh ( ISTD )  [ He ] :  ISTD Recovery Percent value = 7390.53 is outside the allowed range [80.00, 120.00]193  Ir ( ISTD )  [ He ] :  ISTD Recovery Percent value = 1287.36 is outside the allowed range [80.00, 120.00]</t>
  </si>
  <si>
    <t>059SMPL.d</t>
  </si>
  <si>
    <t>45  Sc ( ISTD )  [ He ] :  ISTD Recovery Percent value = 7113.01 is outside the allowed range [80.00, 120.00]103  Rh ( ISTD )  [ He ] :  ISTD Recovery Percent value = 7333.62 is outside the allowed range [80.00, 120.00]193  Ir ( ISTD )  [ He ] :  ISTD Recovery Percent value = 1363.90 is outside the allowed range [80.00, 120.00]</t>
  </si>
  <si>
    <t>060SMPL.d</t>
  </si>
  <si>
    <t>45  Sc ( ISTD )  [ He ] :  ISTD Recovery Percent value = 7242.19 is outside the allowed range [80.00, 120.00]103  Rh ( ISTD )  [ He ] :  ISTD Recovery Percent value = 7481.51 is outside the allowed range [80.00, 120.00]193  Ir ( ISTD )  [ He ] :  ISTD Recovery Percent value = 1349.44 is outside the allowed range [80.00, 120.00]</t>
  </si>
  <si>
    <t>061SMPL.d</t>
  </si>
  <si>
    <t>062SMPL.d</t>
  </si>
  <si>
    <t>063SMPL.d</t>
  </si>
  <si>
    <t>45  Sc ( ISTD )  [ He ] :  ISTD Recovery Percent value = 7352.98 is outside the allowed range [80.00, 120.00]103  Rh ( ISTD )  [ He ] :  ISTD Recovery Percent value = 7572.16 is outside the allowed range [80.00, 120.00]193  Ir ( ISTD )  [ He ] :  ISTD Recovery Percent value = 1374.75 is outside the allowed range [80.00, 120.00]</t>
  </si>
  <si>
    <t>064SMPL.d</t>
  </si>
  <si>
    <t>065SMPL.d</t>
  </si>
  <si>
    <t>45  Sc ( ISTD )  [ He ] :  ISTD Recovery Percent value = 7295.68 is outside the allowed range [80.00, 120.00]103  Rh ( ISTD )  [ He ] :  ISTD Recovery Percent value = 7665.68 is outside the allowed range [80.00, 120.00]193  Ir ( ISTD )  [ He ] :  ISTD Recovery Percent value = 1370.39 is outside the allowed range [80.00, 120.00]</t>
  </si>
  <si>
    <t>066SMPL.d</t>
  </si>
  <si>
    <t>45  Sc ( ISTD )  [ He ] :  ISTD Recovery Percent value = 7425.78 is outside the allowed range [80.00, 120.00]103  Rh ( ISTD )  [ He ] :  ISTD Recovery Percent value = 7705.62 is outside the allowed range [80.00, 120.00]193  Ir ( ISTD )  [ He ] :  ISTD Recovery Percent value = 1362.52 is outside the allowed range [80.00, 120.00]</t>
  </si>
  <si>
    <t>067SMPL.d</t>
  </si>
  <si>
    <t>45  Sc ( ISTD )  [ He ] :  ISTD Recovery Percent value = 7435.64 is outside the allowed range [80.00, 120.00]103  Rh ( ISTD )  [ He ] :  ISTD Recovery Percent value = 7723.01 is outside the allowed range [80.00, 120.00]193  Ir ( ISTD )  [ He ] :  ISTD Recovery Percent value = 1369.50 is outside the allowed range [80.00, 120.00]</t>
  </si>
  <si>
    <t>068SMPL.d</t>
  </si>
  <si>
    <t>45  Sc ( ISTD )  [ He ] :  ISTD Recovery Percent value = 7459.60 is outside the allowed range [80.00, 120.00]103  Rh ( ISTD )  [ He ] :  ISTD Recovery Percent value = 7760.73 is outside the allowed range [80.00, 120.00]193  Ir ( ISTD )  [ He ] :  ISTD Recovery Percent value = 1387.89 is outside the allowed range [80.00, 120.00]</t>
  </si>
  <si>
    <t>069SMPL.d</t>
  </si>
  <si>
    <t>45  Sc ( ISTD )  [ He ] :  ISTD Recovery Percent value = 7398.22 is outside the allowed range [80.00, 120.00]103  Rh ( ISTD )  [ He ] :  ISTD Recovery Percent value = 7704.86 is outside the allowed range [80.00, 120.00]193  Ir ( ISTD )  [ He ] :  ISTD Recovery Percent value = 1331.05 is outside the allowed range [80.00, 120.00]</t>
  </si>
  <si>
    <t>070SMPL.d</t>
  </si>
  <si>
    <t>45  Sc ( ISTD )  [ He ] :  ISTD Recovery Percent value = 7530.53 is outside the allowed range [80.00, 120.00]103  Rh ( ISTD )  [ He ] :  ISTD Recovery Percent value = 7813.42 is outside the allowed range [80.00, 120.00]193  Ir ( ISTD )  [ He ] :  CPS RSD value = 7.89 is over the allowed maximum = 5.00193  Ir ( ISTD )  [ He ] :  ISTD Recovery Percent value = 1342.41 is outside the allowed range [80.00, 120.00]</t>
  </si>
  <si>
    <t>071SMPL.d</t>
  </si>
  <si>
    <t>072SMPL.d</t>
  </si>
  <si>
    <t>073SMPL.d</t>
  </si>
  <si>
    <t>074SMPL.d</t>
  </si>
  <si>
    <t>075SMPL.d</t>
  </si>
  <si>
    <t>076SMPL.d</t>
  </si>
  <si>
    <t>077SMPL.d</t>
  </si>
  <si>
    <t>078SMPL.d</t>
  </si>
  <si>
    <t>079SMPL.d</t>
  </si>
  <si>
    <t>082SMPL.d</t>
  </si>
  <si>
    <t>083SMPL.d</t>
  </si>
  <si>
    <t>084SMPL.d</t>
  </si>
  <si>
    <t>Mn_notes</t>
  </si>
  <si>
    <t>Mn Blanks</t>
  </si>
  <si>
    <t>Mn Cal Check</t>
  </si>
  <si>
    <t>T</t>
  </si>
  <si>
    <t>B</t>
  </si>
  <si>
    <t>Mn ICV</t>
  </si>
  <si>
    <t>M6 Certificate (assuming 10000 fold dilution)</t>
  </si>
  <si>
    <t>Accuracy%</t>
  </si>
  <si>
    <t>Mn_conc_og_ppm</t>
  </si>
  <si>
    <t>Below LOD</t>
  </si>
  <si>
    <t>Below LOQ</t>
  </si>
  <si>
    <t>As_conc_og_ppb</t>
  </si>
  <si>
    <t>As_conc_og_ppm</t>
  </si>
  <si>
    <t>As_notes</t>
  </si>
  <si>
    <t>As ICV</t>
  </si>
  <si>
    <t>As Cal Check</t>
  </si>
  <si>
    <t>As Blanks</t>
  </si>
  <si>
    <t>Below LOD, high blk value</t>
  </si>
  <si>
    <t>Fe56_conc_sample_ppb</t>
  </si>
  <si>
    <t>Fe56_conc_og_ppb</t>
  </si>
  <si>
    <t>Fe56_conc_og_ppm</t>
  </si>
  <si>
    <t>Fe_notes</t>
  </si>
  <si>
    <t xml:space="preserve">56  Fe  [ He ] </t>
  </si>
  <si>
    <t>FeICV</t>
  </si>
  <si>
    <t>Fe Cal Check</t>
  </si>
  <si>
    <t>Fe Blanks</t>
  </si>
  <si>
    <t>Beyond calibration range</t>
  </si>
  <si>
    <t xml:space="preserve">57  Fe  [ He ] </t>
  </si>
  <si>
    <t>Fe57_conc_sample_ppb</t>
  </si>
  <si>
    <t>Fe57_conc_og_ppb</t>
  </si>
  <si>
    <t>Fe57_conc_og_ppm</t>
  </si>
  <si>
    <t>Al_conc_og_ppb</t>
  </si>
  <si>
    <t>Al_conc_og_ppm</t>
  </si>
  <si>
    <t>Al_notes</t>
  </si>
  <si>
    <t>Fe57_notes</t>
  </si>
  <si>
    <t>Fe56_notes</t>
  </si>
  <si>
    <t>Al_conc_sample_ppb</t>
  </si>
  <si>
    <t xml:space="preserve">27  Al  [ He ] </t>
  </si>
  <si>
    <t>Al ICV</t>
  </si>
  <si>
    <t>Al Cal Check</t>
  </si>
  <si>
    <t>Al 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</si>
</sst>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1" fillId="3" borderId="0" xfId="2" applyAlignment="1">
      <alignment wrapText="1"/>
    </xf>
    <xf numFmtId="0" fontId="1" fillId="3" borderId="0" xfId="2"/>
    <xf numFmtId="0" fontId="2" fillId="2" borderId="0" xfId="1"/>
    <xf numFmtId="0" fontId="0" fillId="0" borderId="0" xfId="0" applyAlignment="1"/>
    <xf numFmtId="22" fontId="0" fillId="0" borderId="0" xfId="0" applyNumberFormat="1" applyAlignment="1"/>
  </cellXfs>
  <cellStyles count="3">
    <cellStyle name="40% - Accent1" xfId="2" builtinId="31"/>
    <cellStyle name="Accent1" xfId="1" builtinId="29"/>
    <cellStyle name="Normal" xfId="0" builtinId="0"/>
  </cellStyles>
  <dxfs count="0"/>
  <tableStyles count="1" defaultTableStyle="TableStyleMedium2" defaultPivotStyle="PivotStyleLight16">
    <tableStyle name="Invisible" pivot="0" table="0" count="0" xr9:uid="{F7411AE7-8FC4-4CDA-9869-99CFF6D5A4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 calib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Mn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ICP_Mn!$K$6:$K$14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ICP_Mn!$L$6:$L$14</c:f>
              <c:numCache>
                <c:formatCode>General</c:formatCode>
                <c:ptCount val="9"/>
                <c:pt idx="0">
                  <c:v>1416.78</c:v>
                </c:pt>
                <c:pt idx="1">
                  <c:v>5757.99</c:v>
                </c:pt>
                <c:pt idx="2">
                  <c:v>10894.51</c:v>
                </c:pt>
                <c:pt idx="3">
                  <c:v>50599.4</c:v>
                </c:pt>
                <c:pt idx="4">
                  <c:v>98558.31</c:v>
                </c:pt>
                <c:pt idx="5">
                  <c:v>493088.85</c:v>
                </c:pt>
                <c:pt idx="6">
                  <c:v>985597.82</c:v>
                </c:pt>
                <c:pt idx="7">
                  <c:v>4656554.62</c:v>
                </c:pt>
                <c:pt idx="8">
                  <c:v>8979786.3200000003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EF-4AFE-BAAE-D0F48429D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 Cal Check Drift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Mn cal check 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ICP_Mn!$B$122:$B$127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ICP_Mn!$L$122:$L$127</c:f>
              <c:numCache>
                <c:formatCode>General</c:formatCode>
                <c:ptCount val="6"/>
                <c:pt idx="0">
                  <c:v>985597.82</c:v>
                </c:pt>
                <c:pt idx="1">
                  <c:v>982640.22</c:v>
                </c:pt>
                <c:pt idx="2">
                  <c:v>997681.26</c:v>
                </c:pt>
                <c:pt idx="3">
                  <c:v>1064070.8700000001</c:v>
                </c:pt>
                <c:pt idx="4">
                  <c:v>1072462.33</c:v>
                </c:pt>
                <c:pt idx="5">
                  <c:v>1051463.1599999999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03-4DD9-9C74-6BB2716A6A79}"/>
            </c:ext>
          </c:extLst>
        </c:ser>
        <c:ser>
          <c:idx val="1"/>
          <c:order val="1"/>
          <c:tx>
            <c:v>Cal Check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ICP_Mn!$B$122:$B$127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ICP_Mn!$L$122</c:f>
              <c:numCache>
                <c:formatCode>General</c:formatCode>
                <c:ptCount val="1"/>
                <c:pt idx="0">
                  <c:v>985597.82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03-4DD9-9C74-6BB2716A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 Check 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 calib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Mn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ICP_Mn!$K$6:$K$14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ICP_Mn!$L$6:$L$14</c:f>
              <c:numCache>
                <c:formatCode>General</c:formatCode>
                <c:ptCount val="9"/>
                <c:pt idx="0">
                  <c:v>1416.78</c:v>
                </c:pt>
                <c:pt idx="1">
                  <c:v>5757.99</c:v>
                </c:pt>
                <c:pt idx="2">
                  <c:v>10894.51</c:v>
                </c:pt>
                <c:pt idx="3">
                  <c:v>50599.4</c:v>
                </c:pt>
                <c:pt idx="4">
                  <c:v>98558.31</c:v>
                </c:pt>
                <c:pt idx="5">
                  <c:v>493088.85</c:v>
                </c:pt>
                <c:pt idx="6">
                  <c:v>985597.82</c:v>
                </c:pt>
                <c:pt idx="7">
                  <c:v>4656554.62</c:v>
                </c:pt>
                <c:pt idx="8">
                  <c:v>8979786.3200000003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9-4C8B-BCC4-5EE0C980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 Cal Check Drift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Mn cal check 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FE2-46AB-B0A0-B72CE572D9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171667616475464"/>
                  <c:y val="0.2270778511681739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ICP_Mn!$B$122:$B$127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ICP_Mn!$L$122:$L$127</c:f>
              <c:numCache>
                <c:formatCode>General</c:formatCode>
                <c:ptCount val="6"/>
                <c:pt idx="0">
                  <c:v>985597.82</c:v>
                </c:pt>
                <c:pt idx="1">
                  <c:v>982640.22</c:v>
                </c:pt>
                <c:pt idx="2">
                  <c:v>997681.26</c:v>
                </c:pt>
                <c:pt idx="3">
                  <c:v>1064070.8700000001</c:v>
                </c:pt>
                <c:pt idx="4">
                  <c:v>1072462.33</c:v>
                </c:pt>
                <c:pt idx="5">
                  <c:v>1051463.1599999999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BA-45E0-B105-51B13E37DA87}"/>
            </c:ext>
          </c:extLst>
        </c:ser>
        <c:ser>
          <c:idx val="1"/>
          <c:order val="1"/>
          <c:tx>
            <c:v>Cal Check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ICP_Mn!$B$122:$B$127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ICP_Mn!$L$122</c:f>
              <c:numCache>
                <c:formatCode>General</c:formatCode>
                <c:ptCount val="1"/>
                <c:pt idx="0">
                  <c:v>985597.82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A-45E0-B105-51B13E37D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 Check 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 calib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Mn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ICP_Mn!$K$6:$K$14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ICP_Mn!$L$6:$L$14</c:f>
              <c:numCache>
                <c:formatCode>General</c:formatCode>
                <c:ptCount val="9"/>
                <c:pt idx="0">
                  <c:v>1416.78</c:v>
                </c:pt>
                <c:pt idx="1">
                  <c:v>5757.99</c:v>
                </c:pt>
                <c:pt idx="2">
                  <c:v>10894.51</c:v>
                </c:pt>
                <c:pt idx="3">
                  <c:v>50599.4</c:v>
                </c:pt>
                <c:pt idx="4">
                  <c:v>98558.31</c:v>
                </c:pt>
                <c:pt idx="5">
                  <c:v>493088.85</c:v>
                </c:pt>
                <c:pt idx="6">
                  <c:v>985597.82</c:v>
                </c:pt>
                <c:pt idx="7">
                  <c:v>4656554.62</c:v>
                </c:pt>
                <c:pt idx="8">
                  <c:v>8979786.3200000003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30-453D-91CF-88626B92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 Cal Check Drift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Mn cal check 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ICP_Mn!$B$122:$B$127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ICP_Mn!$L$122:$L$127</c:f>
              <c:numCache>
                <c:formatCode>General</c:formatCode>
                <c:ptCount val="6"/>
                <c:pt idx="0">
                  <c:v>985597.82</c:v>
                </c:pt>
                <c:pt idx="1">
                  <c:v>982640.22</c:v>
                </c:pt>
                <c:pt idx="2">
                  <c:v>997681.26</c:v>
                </c:pt>
                <c:pt idx="3">
                  <c:v>1064070.8700000001</c:v>
                </c:pt>
                <c:pt idx="4">
                  <c:v>1072462.33</c:v>
                </c:pt>
                <c:pt idx="5">
                  <c:v>1051463.1599999999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4-4B1E-AEE5-34C741021EAB}"/>
            </c:ext>
          </c:extLst>
        </c:ser>
        <c:ser>
          <c:idx val="1"/>
          <c:order val="1"/>
          <c:tx>
            <c:v>Cal Check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ICP_Mn!$B$122:$B$127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ICP_Mn!$L$122</c:f>
              <c:numCache>
                <c:formatCode>General</c:formatCode>
                <c:ptCount val="1"/>
                <c:pt idx="0">
                  <c:v>985597.82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4-4B1E-AEE5-34C741021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 Check 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 calib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ICP_As!$K$6:$K$14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ICP_As!$L$6:$L$14</c:f>
              <c:numCache>
                <c:formatCode>General</c:formatCode>
                <c:ptCount val="9"/>
                <c:pt idx="0">
                  <c:v>32.33</c:v>
                </c:pt>
                <c:pt idx="1">
                  <c:v>1315.4</c:v>
                </c:pt>
                <c:pt idx="2">
                  <c:v>2604.2399999999998</c:v>
                </c:pt>
                <c:pt idx="3">
                  <c:v>13001.57</c:v>
                </c:pt>
                <c:pt idx="4">
                  <c:v>25914.34</c:v>
                </c:pt>
                <c:pt idx="5">
                  <c:v>129814.73</c:v>
                </c:pt>
                <c:pt idx="6">
                  <c:v>259551.1</c:v>
                </c:pt>
                <c:pt idx="7">
                  <c:v>1287165.08</c:v>
                </c:pt>
                <c:pt idx="8">
                  <c:v>2574207.08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13-4B61-8BE8-0B075EE2C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 Cal Check Drift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Mn cal check 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ICP_As!$B$122:$B$127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ICP_As!$L$122:$L$127</c:f>
              <c:numCache>
                <c:formatCode>General</c:formatCode>
                <c:ptCount val="6"/>
                <c:pt idx="0">
                  <c:v>259551.1</c:v>
                </c:pt>
                <c:pt idx="1">
                  <c:v>262344.45</c:v>
                </c:pt>
                <c:pt idx="2">
                  <c:v>269436.15999999997</c:v>
                </c:pt>
                <c:pt idx="3">
                  <c:v>279209.90999999997</c:v>
                </c:pt>
                <c:pt idx="4">
                  <c:v>279207.51</c:v>
                </c:pt>
                <c:pt idx="5">
                  <c:v>1051463.1599999999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40-4EBD-B0A9-D7E4F62AB488}"/>
            </c:ext>
          </c:extLst>
        </c:ser>
        <c:ser>
          <c:idx val="1"/>
          <c:order val="1"/>
          <c:tx>
            <c:v>Cal Check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ICP_As!$B$122:$B$127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ICP_As!$L$122</c:f>
              <c:numCache>
                <c:formatCode>General</c:formatCode>
                <c:ptCount val="1"/>
                <c:pt idx="0">
                  <c:v>259551.1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40-4EBD-B0A9-D7E4F62A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 Check 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Fe56 calib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Fe56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ICP_Fe_56!$K$6:$K$16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</c:numCache>
            </c:numRef>
          </c:xVal>
          <c:yVal>
            <c:numRef>
              <c:f>ICP_Fe_56!$L$6:$L$16</c:f>
              <c:numCache>
                <c:formatCode>General</c:formatCode>
                <c:ptCount val="11"/>
                <c:pt idx="0">
                  <c:v>37050.129999999997</c:v>
                </c:pt>
                <c:pt idx="1">
                  <c:v>25336.75</c:v>
                </c:pt>
                <c:pt idx="2">
                  <c:v>34793.449999999997</c:v>
                </c:pt>
                <c:pt idx="3">
                  <c:v>94460.08</c:v>
                </c:pt>
                <c:pt idx="4">
                  <c:v>175602.19</c:v>
                </c:pt>
                <c:pt idx="5">
                  <c:v>788426.84</c:v>
                </c:pt>
                <c:pt idx="6">
                  <c:v>1535866.96</c:v>
                </c:pt>
                <c:pt idx="7">
                  <c:v>7280120.9400000004</c:v>
                </c:pt>
                <c:pt idx="8">
                  <c:v>14282137.699999999</c:v>
                </c:pt>
                <c:pt idx="9">
                  <c:v>147082961.13999999</c:v>
                </c:pt>
                <c:pt idx="10">
                  <c:v>1266659874.46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65-481C-92D5-3C3FCB1D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Fe56 Cal Check Drift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Mn cal check 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ICP_Fe_56!$B$122:$B$127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ICP_Fe_56!$L$122:$L$127</c:f>
              <c:numCache>
                <c:formatCode>General</c:formatCode>
                <c:ptCount val="6"/>
                <c:pt idx="0">
                  <c:v>1535866.96</c:v>
                </c:pt>
                <c:pt idx="1">
                  <c:v>1601132.48</c:v>
                </c:pt>
                <c:pt idx="2">
                  <c:v>1632384.77</c:v>
                </c:pt>
                <c:pt idx="3">
                  <c:v>1685107.79</c:v>
                </c:pt>
                <c:pt idx="4">
                  <c:v>1787597.01</c:v>
                </c:pt>
                <c:pt idx="5">
                  <c:v>1752843.73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0D-4247-935C-A683922123E3}"/>
            </c:ext>
          </c:extLst>
        </c:ser>
        <c:ser>
          <c:idx val="1"/>
          <c:order val="1"/>
          <c:tx>
            <c:v>Cal Check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ICP_Fe_56!$B$122:$B$127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ICP_Fe_56!$L$122</c:f>
              <c:numCache>
                <c:formatCode>General</c:formatCode>
                <c:ptCount val="1"/>
                <c:pt idx="0">
                  <c:v>1535866.96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0D-4247-935C-A68392212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 Check 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Fe57 calib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Fe56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ICP_Fe_57!$K$6:$K$16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</c:numCache>
            </c:numRef>
          </c:xVal>
          <c:yVal>
            <c:numRef>
              <c:f>ICP_Fe_57!$L$6:$L$16</c:f>
              <c:numCache>
                <c:formatCode>General</c:formatCode>
                <c:ptCount val="11"/>
                <c:pt idx="0">
                  <c:v>1140.0899999999999</c:v>
                </c:pt>
                <c:pt idx="1">
                  <c:v>950.06</c:v>
                </c:pt>
                <c:pt idx="2">
                  <c:v>1130.23</c:v>
                </c:pt>
                <c:pt idx="3">
                  <c:v>2737.01</c:v>
                </c:pt>
                <c:pt idx="4">
                  <c:v>4684.25</c:v>
                </c:pt>
                <c:pt idx="5">
                  <c:v>20154.63</c:v>
                </c:pt>
                <c:pt idx="6">
                  <c:v>38979.96</c:v>
                </c:pt>
                <c:pt idx="7">
                  <c:v>188359.97</c:v>
                </c:pt>
                <c:pt idx="8">
                  <c:v>368734.71999999997</c:v>
                </c:pt>
                <c:pt idx="9">
                  <c:v>3708582.55</c:v>
                </c:pt>
                <c:pt idx="10">
                  <c:v>31921012.02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3F-4D0E-85E5-4C0FBAA5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 calib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ICP_Al!$K$6:$K$16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10000</c:v>
                </c:pt>
              </c:numCache>
            </c:numRef>
          </c:xVal>
          <c:yVal>
            <c:numRef>
              <c:f>ICP_Al!$L$6:$L$16</c:f>
              <c:numCache>
                <c:formatCode>General</c:formatCode>
                <c:ptCount val="11"/>
                <c:pt idx="0">
                  <c:v>1582.6</c:v>
                </c:pt>
                <c:pt idx="1">
                  <c:v>838.36</c:v>
                </c:pt>
                <c:pt idx="2">
                  <c:v>2843.62</c:v>
                </c:pt>
                <c:pt idx="3">
                  <c:v>2868.62</c:v>
                </c:pt>
                <c:pt idx="4">
                  <c:v>23647.48</c:v>
                </c:pt>
                <c:pt idx="5">
                  <c:v>23905.89</c:v>
                </c:pt>
                <c:pt idx="6">
                  <c:v>46356.71</c:v>
                </c:pt>
                <c:pt idx="7">
                  <c:v>226433.95</c:v>
                </c:pt>
                <c:pt idx="8">
                  <c:v>442776.91</c:v>
                </c:pt>
                <c:pt idx="9">
                  <c:v>499922.79</c:v>
                </c:pt>
                <c:pt idx="10">
                  <c:v>4255675.33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7E-459D-99FB-9CCF5623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Fe57</a:t>
            </a:r>
            <a:r>
              <a:rPr lang="en-US" baseline="0"/>
              <a:t> </a:t>
            </a:r>
            <a:r>
              <a:rPr lang="en-US"/>
              <a:t>Cal Check Drift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Mn cal check 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ICP_Fe_57!$B$122:$B$127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ICP_Fe_57!$L$122:$L$127</c:f>
              <c:numCache>
                <c:formatCode>General</c:formatCode>
                <c:ptCount val="6"/>
                <c:pt idx="0">
                  <c:v>38979.96</c:v>
                </c:pt>
                <c:pt idx="1">
                  <c:v>40567.760000000002</c:v>
                </c:pt>
                <c:pt idx="2">
                  <c:v>40410.629999999997</c:v>
                </c:pt>
                <c:pt idx="3">
                  <c:v>42218.99</c:v>
                </c:pt>
                <c:pt idx="4">
                  <c:v>44582.73</c:v>
                </c:pt>
                <c:pt idx="5">
                  <c:v>44015.09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F7-4B71-A1E5-E242A5E9FFB4}"/>
            </c:ext>
          </c:extLst>
        </c:ser>
        <c:ser>
          <c:idx val="1"/>
          <c:order val="1"/>
          <c:tx>
            <c:v>Cal Check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ICP_Fe_57!$B$122:$B$127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ICP_Fe_57!$L$122</c:f>
              <c:numCache>
                <c:formatCode>General</c:formatCode>
                <c:ptCount val="1"/>
                <c:pt idx="0">
                  <c:v>38979.96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F7-4B71-A1E5-E242A5E9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 Check 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 calib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ICP_Al!$K$6:$K$16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10000</c:v>
                </c:pt>
              </c:numCache>
            </c:numRef>
          </c:xVal>
          <c:yVal>
            <c:numRef>
              <c:f>ICP_Al!$L$6:$L$16</c:f>
              <c:numCache>
                <c:formatCode>General</c:formatCode>
                <c:ptCount val="11"/>
                <c:pt idx="0">
                  <c:v>1582.6</c:v>
                </c:pt>
                <c:pt idx="1">
                  <c:v>838.36</c:v>
                </c:pt>
                <c:pt idx="2">
                  <c:v>2843.62</c:v>
                </c:pt>
                <c:pt idx="3">
                  <c:v>2868.62</c:v>
                </c:pt>
                <c:pt idx="4">
                  <c:v>23647.48</c:v>
                </c:pt>
                <c:pt idx="5">
                  <c:v>23905.89</c:v>
                </c:pt>
                <c:pt idx="6">
                  <c:v>46356.71</c:v>
                </c:pt>
                <c:pt idx="7">
                  <c:v>226433.95</c:v>
                </c:pt>
                <c:pt idx="8">
                  <c:v>442776.91</c:v>
                </c:pt>
                <c:pt idx="9">
                  <c:v>499922.79</c:v>
                </c:pt>
                <c:pt idx="10">
                  <c:v>4255675.33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12-41BD-A391-8EFF81F6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</a:t>
            </a:r>
            <a:r>
              <a:rPr lang="en-US" baseline="0"/>
              <a:t> </a:t>
            </a:r>
            <a:r>
              <a:rPr lang="en-US"/>
              <a:t>Cal Check Drift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Mn cal check 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429641526963638"/>
                  <c:y val="3.0237321824023557E-3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ICP_Al!$B$122:$B$127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ICP_Al!$L$122:$L$127</c:f>
              <c:numCache>
                <c:formatCode>General</c:formatCode>
                <c:ptCount val="6"/>
                <c:pt idx="0">
                  <c:v>46356.71</c:v>
                </c:pt>
                <c:pt idx="1">
                  <c:v>47533.62</c:v>
                </c:pt>
                <c:pt idx="2">
                  <c:v>48426.69</c:v>
                </c:pt>
                <c:pt idx="3">
                  <c:v>54671.18</c:v>
                </c:pt>
                <c:pt idx="4">
                  <c:v>55767.7</c:v>
                </c:pt>
                <c:pt idx="5">
                  <c:v>55509.13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95-4BD4-8289-E398D497BB0A}"/>
            </c:ext>
          </c:extLst>
        </c:ser>
        <c:ser>
          <c:idx val="1"/>
          <c:order val="1"/>
          <c:tx>
            <c:v>Cal Check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ICP_Al!$B$122:$B$127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ICP_Al!$L$122</c:f>
              <c:numCache>
                <c:formatCode>General</c:formatCode>
                <c:ptCount val="1"/>
                <c:pt idx="0">
                  <c:v>46356.71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95-4BD4-8289-E398D497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 Check 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ICP Drift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ICP_Internal_Drift!$C$3:$C$86</c:f>
              <c:strCache>
                <c:ptCount val="84"/>
                <c:pt idx="0">
                  <c:v>001SMPL.d</c:v>
                </c:pt>
                <c:pt idx="1">
                  <c:v>002SMPL.d</c:v>
                </c:pt>
                <c:pt idx="2">
                  <c:v>003SMPL.d</c:v>
                </c:pt>
                <c:pt idx="3">
                  <c:v>004CALB.d</c:v>
                </c:pt>
                <c:pt idx="4">
                  <c:v>005CALS.d</c:v>
                </c:pt>
                <c:pt idx="5">
                  <c:v>006CALS.d</c:v>
                </c:pt>
                <c:pt idx="6">
                  <c:v>007CALS.d</c:v>
                </c:pt>
                <c:pt idx="7">
                  <c:v>008CALS.d</c:v>
                </c:pt>
                <c:pt idx="8">
                  <c:v>009CALS.d</c:v>
                </c:pt>
                <c:pt idx="9">
                  <c:v>010CALS.d</c:v>
                </c:pt>
                <c:pt idx="10">
                  <c:v>011CALS.d</c:v>
                </c:pt>
                <c:pt idx="11">
                  <c:v>012CALS.d</c:v>
                </c:pt>
                <c:pt idx="12">
                  <c:v>080SMPL.d</c:v>
                </c:pt>
                <c:pt idx="13">
                  <c:v>081SMPL.d</c:v>
                </c:pt>
                <c:pt idx="14">
                  <c:v>013SMPL.d</c:v>
                </c:pt>
                <c:pt idx="15">
                  <c:v>014SMPL.d</c:v>
                </c:pt>
                <c:pt idx="16">
                  <c:v>015SMPL.d</c:v>
                </c:pt>
                <c:pt idx="17">
                  <c:v>016SMPL.d</c:v>
                </c:pt>
                <c:pt idx="18">
                  <c:v>017SMPL.d</c:v>
                </c:pt>
                <c:pt idx="19">
                  <c:v>018SMPL.d</c:v>
                </c:pt>
                <c:pt idx="20">
                  <c:v>019SMPL.d</c:v>
                </c:pt>
                <c:pt idx="21">
                  <c:v>020SMPL.d</c:v>
                </c:pt>
                <c:pt idx="22">
                  <c:v>021SMPL.d</c:v>
                </c:pt>
                <c:pt idx="23">
                  <c:v>022SMPL.d</c:v>
                </c:pt>
                <c:pt idx="24">
                  <c:v>023SMPL.d</c:v>
                </c:pt>
                <c:pt idx="25">
                  <c:v>024SMPL.d</c:v>
                </c:pt>
                <c:pt idx="26">
                  <c:v>025SMPL.d</c:v>
                </c:pt>
                <c:pt idx="27">
                  <c:v>026SMPL.d</c:v>
                </c:pt>
                <c:pt idx="28">
                  <c:v>027SMPL.d</c:v>
                </c:pt>
                <c:pt idx="29">
                  <c:v>028SMPL.d</c:v>
                </c:pt>
                <c:pt idx="30">
                  <c:v>029SMPL.d</c:v>
                </c:pt>
                <c:pt idx="31">
                  <c:v>030SMPL.d</c:v>
                </c:pt>
                <c:pt idx="32">
                  <c:v>031SMPL.d</c:v>
                </c:pt>
                <c:pt idx="33">
                  <c:v>032SMPL.d</c:v>
                </c:pt>
                <c:pt idx="34">
                  <c:v>033SMPL.d</c:v>
                </c:pt>
                <c:pt idx="35">
                  <c:v>034SMPL.d</c:v>
                </c:pt>
                <c:pt idx="36">
                  <c:v>035SMPL.d</c:v>
                </c:pt>
                <c:pt idx="37">
                  <c:v>036SMPL.d</c:v>
                </c:pt>
                <c:pt idx="38">
                  <c:v>037SMPL.d</c:v>
                </c:pt>
                <c:pt idx="39">
                  <c:v>038SMPL.d</c:v>
                </c:pt>
                <c:pt idx="40">
                  <c:v>039SMPL.d</c:v>
                </c:pt>
                <c:pt idx="41">
                  <c:v>040SMPL.d</c:v>
                </c:pt>
                <c:pt idx="42">
                  <c:v>041SMPL.d</c:v>
                </c:pt>
                <c:pt idx="43">
                  <c:v>042SMPL.d</c:v>
                </c:pt>
                <c:pt idx="44">
                  <c:v>043SMPL.d</c:v>
                </c:pt>
                <c:pt idx="45">
                  <c:v>044SMPL.d</c:v>
                </c:pt>
                <c:pt idx="46">
                  <c:v>045SMPL.d</c:v>
                </c:pt>
                <c:pt idx="47">
                  <c:v>046SMPL.d</c:v>
                </c:pt>
                <c:pt idx="48">
                  <c:v>047SMPL.d</c:v>
                </c:pt>
                <c:pt idx="49">
                  <c:v>048SMPL.d</c:v>
                </c:pt>
                <c:pt idx="50">
                  <c:v>049SMPL.d</c:v>
                </c:pt>
                <c:pt idx="51">
                  <c:v>050SMPL.d</c:v>
                </c:pt>
                <c:pt idx="52">
                  <c:v>051SMPL.d</c:v>
                </c:pt>
                <c:pt idx="53">
                  <c:v>052SMPL.d</c:v>
                </c:pt>
                <c:pt idx="54">
                  <c:v>053SMPL.d</c:v>
                </c:pt>
                <c:pt idx="55">
                  <c:v>054SMPL.d</c:v>
                </c:pt>
                <c:pt idx="56">
                  <c:v>055SMPL.d</c:v>
                </c:pt>
                <c:pt idx="57">
                  <c:v>056SMPL.d</c:v>
                </c:pt>
                <c:pt idx="58">
                  <c:v>057SMPL.d</c:v>
                </c:pt>
                <c:pt idx="59">
                  <c:v>058SMPL.d</c:v>
                </c:pt>
                <c:pt idx="60">
                  <c:v>059SMPL.d</c:v>
                </c:pt>
                <c:pt idx="61">
                  <c:v>060SMPL.d</c:v>
                </c:pt>
                <c:pt idx="62">
                  <c:v>061SMPL.d</c:v>
                </c:pt>
                <c:pt idx="63">
                  <c:v>062SMPL.d</c:v>
                </c:pt>
                <c:pt idx="64">
                  <c:v>063SMPL.d</c:v>
                </c:pt>
                <c:pt idx="65">
                  <c:v>064SMPL.d</c:v>
                </c:pt>
                <c:pt idx="66">
                  <c:v>065SMPL.d</c:v>
                </c:pt>
                <c:pt idx="67">
                  <c:v>066SMPL.d</c:v>
                </c:pt>
                <c:pt idx="68">
                  <c:v>067SMPL.d</c:v>
                </c:pt>
                <c:pt idx="69">
                  <c:v>068SMPL.d</c:v>
                </c:pt>
                <c:pt idx="70">
                  <c:v>069SMPL.d</c:v>
                </c:pt>
                <c:pt idx="71">
                  <c:v>070SMPL.d</c:v>
                </c:pt>
                <c:pt idx="72">
                  <c:v>071SMPL.d</c:v>
                </c:pt>
                <c:pt idx="73">
                  <c:v>072SMPL.d</c:v>
                </c:pt>
                <c:pt idx="74">
                  <c:v>073SMPL.d</c:v>
                </c:pt>
                <c:pt idx="75">
                  <c:v>074SMPL.d</c:v>
                </c:pt>
                <c:pt idx="76">
                  <c:v>075SMPL.d</c:v>
                </c:pt>
                <c:pt idx="77">
                  <c:v>076SMPL.d</c:v>
                </c:pt>
                <c:pt idx="78">
                  <c:v>077SMPL.d</c:v>
                </c:pt>
                <c:pt idx="79">
                  <c:v>078SMPL.d</c:v>
                </c:pt>
                <c:pt idx="80">
                  <c:v>079SMPL.d</c:v>
                </c:pt>
                <c:pt idx="81">
                  <c:v>082SMPL.d</c:v>
                </c:pt>
                <c:pt idx="82">
                  <c:v>083SMPL.d</c:v>
                </c:pt>
                <c:pt idx="83">
                  <c:v>084SMPL.d</c:v>
                </c:pt>
              </c:strCache>
            </c:strRef>
          </c:xVal>
          <c:yVal>
            <c:numRef>
              <c:f>ICP_Internal_Drift!$H$3:$H$86</c:f>
              <c:numCache>
                <c:formatCode>General</c:formatCode>
                <c:ptCount val="84"/>
                <c:pt idx="0">
                  <c:v>33.33</c:v>
                </c:pt>
                <c:pt idx="1">
                  <c:v>46.67</c:v>
                </c:pt>
                <c:pt idx="2">
                  <c:v>6288.22</c:v>
                </c:pt>
                <c:pt idx="3">
                  <c:v>2707.03</c:v>
                </c:pt>
                <c:pt idx="4">
                  <c:v>2790.38</c:v>
                </c:pt>
                <c:pt idx="5">
                  <c:v>3660.59</c:v>
                </c:pt>
                <c:pt idx="6">
                  <c:v>4290.7700000000004</c:v>
                </c:pt>
                <c:pt idx="7">
                  <c:v>5181.09</c:v>
                </c:pt>
                <c:pt idx="8">
                  <c:v>6138.16</c:v>
                </c:pt>
                <c:pt idx="9">
                  <c:v>7962.46</c:v>
                </c:pt>
                <c:pt idx="10">
                  <c:v>10464.120000000001</c:v>
                </c:pt>
                <c:pt idx="11">
                  <c:v>12502.48</c:v>
                </c:pt>
                <c:pt idx="12">
                  <c:v>200714.18</c:v>
                </c:pt>
                <c:pt idx="13">
                  <c:v>180908.09</c:v>
                </c:pt>
                <c:pt idx="14">
                  <c:v>15228.45</c:v>
                </c:pt>
                <c:pt idx="15">
                  <c:v>17013.830000000002</c:v>
                </c:pt>
                <c:pt idx="16">
                  <c:v>44512.22</c:v>
                </c:pt>
                <c:pt idx="17">
                  <c:v>49009.82</c:v>
                </c:pt>
                <c:pt idx="18">
                  <c:v>51819.63</c:v>
                </c:pt>
                <c:pt idx="19">
                  <c:v>55028.08</c:v>
                </c:pt>
                <c:pt idx="20">
                  <c:v>55576.77</c:v>
                </c:pt>
                <c:pt idx="21">
                  <c:v>60626.77</c:v>
                </c:pt>
                <c:pt idx="22">
                  <c:v>63097.18</c:v>
                </c:pt>
                <c:pt idx="23">
                  <c:v>65655.210000000006</c:v>
                </c:pt>
                <c:pt idx="24">
                  <c:v>69623.44</c:v>
                </c:pt>
                <c:pt idx="25">
                  <c:v>72926.19</c:v>
                </c:pt>
                <c:pt idx="26">
                  <c:v>77818.2</c:v>
                </c:pt>
                <c:pt idx="27">
                  <c:v>78029.210000000006</c:v>
                </c:pt>
                <c:pt idx="28">
                  <c:v>81843.399999999994</c:v>
                </c:pt>
                <c:pt idx="29">
                  <c:v>85628.41</c:v>
                </c:pt>
                <c:pt idx="30">
                  <c:v>89397.19</c:v>
                </c:pt>
                <c:pt idx="31">
                  <c:v>93241.1</c:v>
                </c:pt>
                <c:pt idx="32">
                  <c:v>92600.92</c:v>
                </c:pt>
                <c:pt idx="33">
                  <c:v>100370.84</c:v>
                </c:pt>
                <c:pt idx="34">
                  <c:v>104308.38</c:v>
                </c:pt>
                <c:pt idx="35">
                  <c:v>109050.73</c:v>
                </c:pt>
                <c:pt idx="36">
                  <c:v>112226.79</c:v>
                </c:pt>
                <c:pt idx="37">
                  <c:v>114154.89</c:v>
                </c:pt>
                <c:pt idx="38">
                  <c:v>133009.35</c:v>
                </c:pt>
                <c:pt idx="39">
                  <c:v>132885.17000000001</c:v>
                </c:pt>
                <c:pt idx="40">
                  <c:v>136107.75</c:v>
                </c:pt>
                <c:pt idx="41">
                  <c:v>141805.26999999999</c:v>
                </c:pt>
                <c:pt idx="42">
                  <c:v>144151.39000000001</c:v>
                </c:pt>
                <c:pt idx="43">
                  <c:v>143744.62</c:v>
                </c:pt>
                <c:pt idx="44">
                  <c:v>161647.97</c:v>
                </c:pt>
                <c:pt idx="45">
                  <c:v>147123.74</c:v>
                </c:pt>
                <c:pt idx="46">
                  <c:v>167609.71</c:v>
                </c:pt>
                <c:pt idx="47">
                  <c:v>168802.42</c:v>
                </c:pt>
                <c:pt idx="48">
                  <c:v>154247.57999999999</c:v>
                </c:pt>
                <c:pt idx="49">
                  <c:v>170707.37</c:v>
                </c:pt>
                <c:pt idx="50">
                  <c:v>170938.9</c:v>
                </c:pt>
                <c:pt idx="51">
                  <c:v>170221.05</c:v>
                </c:pt>
                <c:pt idx="52">
                  <c:v>171745.36</c:v>
                </c:pt>
                <c:pt idx="53">
                  <c:v>176810.27</c:v>
                </c:pt>
                <c:pt idx="54">
                  <c:v>180948.75</c:v>
                </c:pt>
                <c:pt idx="55">
                  <c:v>181637.13</c:v>
                </c:pt>
                <c:pt idx="56">
                  <c:v>179742.8</c:v>
                </c:pt>
                <c:pt idx="57">
                  <c:v>184066.88</c:v>
                </c:pt>
                <c:pt idx="58">
                  <c:v>190906.8</c:v>
                </c:pt>
                <c:pt idx="59">
                  <c:v>190653.1</c:v>
                </c:pt>
                <c:pt idx="60">
                  <c:v>192020.93</c:v>
                </c:pt>
                <c:pt idx="61">
                  <c:v>192551.42</c:v>
                </c:pt>
                <c:pt idx="62">
                  <c:v>196048.52</c:v>
                </c:pt>
                <c:pt idx="63">
                  <c:v>188001.7</c:v>
                </c:pt>
                <c:pt idx="64">
                  <c:v>191833.94</c:v>
                </c:pt>
                <c:pt idx="65">
                  <c:v>199047.63</c:v>
                </c:pt>
                <c:pt idx="66">
                  <c:v>196743.36</c:v>
                </c:pt>
                <c:pt idx="67">
                  <c:v>197496.38</c:v>
                </c:pt>
                <c:pt idx="68">
                  <c:v>201018.26</c:v>
                </c:pt>
                <c:pt idx="69">
                  <c:v>201285.28</c:v>
                </c:pt>
                <c:pt idx="70">
                  <c:v>201933.85</c:v>
                </c:pt>
                <c:pt idx="71">
                  <c:v>200272.37</c:v>
                </c:pt>
                <c:pt idx="72">
                  <c:v>203853.83</c:v>
                </c:pt>
                <c:pt idx="73">
                  <c:v>202765.11</c:v>
                </c:pt>
                <c:pt idx="74">
                  <c:v>202000.13</c:v>
                </c:pt>
                <c:pt idx="75">
                  <c:v>197643.47</c:v>
                </c:pt>
                <c:pt idx="76">
                  <c:v>199026.16</c:v>
                </c:pt>
                <c:pt idx="77">
                  <c:v>200186.8</c:v>
                </c:pt>
                <c:pt idx="78">
                  <c:v>199169.21</c:v>
                </c:pt>
                <c:pt idx="79">
                  <c:v>200405.89</c:v>
                </c:pt>
                <c:pt idx="80">
                  <c:v>202535.27</c:v>
                </c:pt>
                <c:pt idx="81">
                  <c:v>198844.31</c:v>
                </c:pt>
                <c:pt idx="82">
                  <c:v>198456.42</c:v>
                </c:pt>
                <c:pt idx="83">
                  <c:v>200559.28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AE-4822-B335-761CD675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ICP_Internal_Drift!$C$3:$C$86</c15:sqref>
                        </c15:formulaRef>
                      </c:ext>
                    </c:extLst>
                    <c:strCache>
                      <c:ptCount val="84"/>
                      <c:pt idx="0">
                        <c:v>001SMPL.d</c:v>
                      </c:pt>
                      <c:pt idx="1">
                        <c:v>002SMPL.d</c:v>
                      </c:pt>
                      <c:pt idx="2">
                        <c:v>003SMPL.d</c:v>
                      </c:pt>
                      <c:pt idx="3">
                        <c:v>004CALB.d</c:v>
                      </c:pt>
                      <c:pt idx="4">
                        <c:v>005CALS.d</c:v>
                      </c:pt>
                      <c:pt idx="5">
                        <c:v>006CALS.d</c:v>
                      </c:pt>
                      <c:pt idx="6">
                        <c:v>007CALS.d</c:v>
                      </c:pt>
                      <c:pt idx="7">
                        <c:v>008CALS.d</c:v>
                      </c:pt>
                      <c:pt idx="8">
                        <c:v>009CALS.d</c:v>
                      </c:pt>
                      <c:pt idx="9">
                        <c:v>010CALS.d</c:v>
                      </c:pt>
                      <c:pt idx="10">
                        <c:v>011CALS.d</c:v>
                      </c:pt>
                      <c:pt idx="11">
                        <c:v>012CALS.d</c:v>
                      </c:pt>
                      <c:pt idx="12">
                        <c:v>080SMPL.d</c:v>
                      </c:pt>
                      <c:pt idx="13">
                        <c:v>081SMPL.d</c:v>
                      </c:pt>
                      <c:pt idx="14">
                        <c:v>013SMPL.d</c:v>
                      </c:pt>
                      <c:pt idx="15">
                        <c:v>014SMPL.d</c:v>
                      </c:pt>
                      <c:pt idx="16">
                        <c:v>015SMPL.d</c:v>
                      </c:pt>
                      <c:pt idx="17">
                        <c:v>016SMPL.d</c:v>
                      </c:pt>
                      <c:pt idx="18">
                        <c:v>017SMPL.d</c:v>
                      </c:pt>
                      <c:pt idx="19">
                        <c:v>018SMPL.d</c:v>
                      </c:pt>
                      <c:pt idx="20">
                        <c:v>019SMPL.d</c:v>
                      </c:pt>
                      <c:pt idx="21">
                        <c:v>020SMPL.d</c:v>
                      </c:pt>
                      <c:pt idx="22">
                        <c:v>021SMPL.d</c:v>
                      </c:pt>
                      <c:pt idx="23">
                        <c:v>022SMPL.d</c:v>
                      </c:pt>
                      <c:pt idx="24">
                        <c:v>023SMPL.d</c:v>
                      </c:pt>
                      <c:pt idx="25">
                        <c:v>024SMPL.d</c:v>
                      </c:pt>
                      <c:pt idx="26">
                        <c:v>025SMPL.d</c:v>
                      </c:pt>
                      <c:pt idx="27">
                        <c:v>026SMPL.d</c:v>
                      </c:pt>
                      <c:pt idx="28">
                        <c:v>027SMPL.d</c:v>
                      </c:pt>
                      <c:pt idx="29">
                        <c:v>028SMPL.d</c:v>
                      </c:pt>
                      <c:pt idx="30">
                        <c:v>029SMPL.d</c:v>
                      </c:pt>
                      <c:pt idx="31">
                        <c:v>030SMPL.d</c:v>
                      </c:pt>
                      <c:pt idx="32">
                        <c:v>031SMPL.d</c:v>
                      </c:pt>
                      <c:pt idx="33">
                        <c:v>032SMPL.d</c:v>
                      </c:pt>
                      <c:pt idx="34">
                        <c:v>033SMPL.d</c:v>
                      </c:pt>
                      <c:pt idx="35">
                        <c:v>034SMPL.d</c:v>
                      </c:pt>
                      <c:pt idx="36">
                        <c:v>035SMPL.d</c:v>
                      </c:pt>
                      <c:pt idx="37">
                        <c:v>036SMPL.d</c:v>
                      </c:pt>
                      <c:pt idx="38">
                        <c:v>037SMPL.d</c:v>
                      </c:pt>
                      <c:pt idx="39">
                        <c:v>038SMPL.d</c:v>
                      </c:pt>
                      <c:pt idx="40">
                        <c:v>039SMPL.d</c:v>
                      </c:pt>
                      <c:pt idx="41">
                        <c:v>040SMPL.d</c:v>
                      </c:pt>
                      <c:pt idx="42">
                        <c:v>041SMPL.d</c:v>
                      </c:pt>
                      <c:pt idx="43">
                        <c:v>042SMPL.d</c:v>
                      </c:pt>
                      <c:pt idx="44">
                        <c:v>043SMPL.d</c:v>
                      </c:pt>
                      <c:pt idx="45">
                        <c:v>044SMPL.d</c:v>
                      </c:pt>
                      <c:pt idx="46">
                        <c:v>045SMPL.d</c:v>
                      </c:pt>
                      <c:pt idx="47">
                        <c:v>046SMPL.d</c:v>
                      </c:pt>
                      <c:pt idx="48">
                        <c:v>047SMPL.d</c:v>
                      </c:pt>
                      <c:pt idx="49">
                        <c:v>048SMPL.d</c:v>
                      </c:pt>
                      <c:pt idx="50">
                        <c:v>049SMPL.d</c:v>
                      </c:pt>
                      <c:pt idx="51">
                        <c:v>050SMPL.d</c:v>
                      </c:pt>
                      <c:pt idx="52">
                        <c:v>051SMPL.d</c:v>
                      </c:pt>
                      <c:pt idx="53">
                        <c:v>052SMPL.d</c:v>
                      </c:pt>
                      <c:pt idx="54">
                        <c:v>053SMPL.d</c:v>
                      </c:pt>
                      <c:pt idx="55">
                        <c:v>054SMPL.d</c:v>
                      </c:pt>
                      <c:pt idx="56">
                        <c:v>055SMPL.d</c:v>
                      </c:pt>
                      <c:pt idx="57">
                        <c:v>056SMPL.d</c:v>
                      </c:pt>
                      <c:pt idx="58">
                        <c:v>057SMPL.d</c:v>
                      </c:pt>
                      <c:pt idx="59">
                        <c:v>058SMPL.d</c:v>
                      </c:pt>
                      <c:pt idx="60">
                        <c:v>059SMPL.d</c:v>
                      </c:pt>
                      <c:pt idx="61">
                        <c:v>060SMPL.d</c:v>
                      </c:pt>
                      <c:pt idx="62">
                        <c:v>061SMPL.d</c:v>
                      </c:pt>
                      <c:pt idx="63">
                        <c:v>062SMPL.d</c:v>
                      </c:pt>
                      <c:pt idx="64">
                        <c:v>063SMPL.d</c:v>
                      </c:pt>
                      <c:pt idx="65">
                        <c:v>064SMPL.d</c:v>
                      </c:pt>
                      <c:pt idx="66">
                        <c:v>065SMPL.d</c:v>
                      </c:pt>
                      <c:pt idx="67">
                        <c:v>066SMPL.d</c:v>
                      </c:pt>
                      <c:pt idx="68">
                        <c:v>067SMPL.d</c:v>
                      </c:pt>
                      <c:pt idx="69">
                        <c:v>068SMPL.d</c:v>
                      </c:pt>
                      <c:pt idx="70">
                        <c:v>069SMPL.d</c:v>
                      </c:pt>
                      <c:pt idx="71">
                        <c:v>070SMPL.d</c:v>
                      </c:pt>
                      <c:pt idx="72">
                        <c:v>071SMPL.d</c:v>
                      </c:pt>
                      <c:pt idx="73">
                        <c:v>072SMPL.d</c:v>
                      </c:pt>
                      <c:pt idx="74">
                        <c:v>073SMPL.d</c:v>
                      </c:pt>
                      <c:pt idx="75">
                        <c:v>074SMPL.d</c:v>
                      </c:pt>
                      <c:pt idx="76">
                        <c:v>075SMPL.d</c:v>
                      </c:pt>
                      <c:pt idx="77">
                        <c:v>076SMPL.d</c:v>
                      </c:pt>
                      <c:pt idx="78">
                        <c:v>077SMPL.d</c:v>
                      </c:pt>
                      <c:pt idx="79">
                        <c:v>078SMPL.d</c:v>
                      </c:pt>
                      <c:pt idx="80">
                        <c:v>079SMPL.d</c:v>
                      </c:pt>
                      <c:pt idx="81">
                        <c:v>082SMPL.d</c:v>
                      </c:pt>
                      <c:pt idx="82">
                        <c:v>083SMPL.d</c:v>
                      </c:pt>
                      <c:pt idx="83">
                        <c:v>084SMPL.d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ICP_Internal_Drift!$J$3:$J$86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110.01</c:v>
                      </c:pt>
                      <c:pt idx="1">
                        <c:v>140</c:v>
                      </c:pt>
                      <c:pt idx="2">
                        <c:v>54600.29</c:v>
                      </c:pt>
                      <c:pt idx="3">
                        <c:v>22608.86</c:v>
                      </c:pt>
                      <c:pt idx="4">
                        <c:v>26562.51</c:v>
                      </c:pt>
                      <c:pt idx="5">
                        <c:v>30998.35</c:v>
                      </c:pt>
                      <c:pt idx="6">
                        <c:v>37624.870000000003</c:v>
                      </c:pt>
                      <c:pt idx="7">
                        <c:v>45672.01</c:v>
                      </c:pt>
                      <c:pt idx="8">
                        <c:v>55741.53</c:v>
                      </c:pt>
                      <c:pt idx="9">
                        <c:v>69284.83</c:v>
                      </c:pt>
                      <c:pt idx="10">
                        <c:v>91541.18</c:v>
                      </c:pt>
                      <c:pt idx="11">
                        <c:v>114602.58</c:v>
                      </c:pt>
                      <c:pt idx="12">
                        <c:v>1697271.9</c:v>
                      </c:pt>
                      <c:pt idx="13">
                        <c:v>1348858.31</c:v>
                      </c:pt>
                      <c:pt idx="14">
                        <c:v>132257.44</c:v>
                      </c:pt>
                      <c:pt idx="15">
                        <c:v>151788.79999999999</c:v>
                      </c:pt>
                      <c:pt idx="16">
                        <c:v>386224.16</c:v>
                      </c:pt>
                      <c:pt idx="17">
                        <c:v>426554.58</c:v>
                      </c:pt>
                      <c:pt idx="18">
                        <c:v>450635.99</c:v>
                      </c:pt>
                      <c:pt idx="19">
                        <c:v>472463.03</c:v>
                      </c:pt>
                      <c:pt idx="20">
                        <c:v>485245.67</c:v>
                      </c:pt>
                      <c:pt idx="21">
                        <c:v>522091.83</c:v>
                      </c:pt>
                      <c:pt idx="22">
                        <c:v>544848.32999999996</c:v>
                      </c:pt>
                      <c:pt idx="23">
                        <c:v>568173.23</c:v>
                      </c:pt>
                      <c:pt idx="24">
                        <c:v>599584.25</c:v>
                      </c:pt>
                      <c:pt idx="25">
                        <c:v>630367.96</c:v>
                      </c:pt>
                      <c:pt idx="26">
                        <c:v>664066.34</c:v>
                      </c:pt>
                      <c:pt idx="27">
                        <c:v>671680.2</c:v>
                      </c:pt>
                      <c:pt idx="28">
                        <c:v>703381.97</c:v>
                      </c:pt>
                      <c:pt idx="29">
                        <c:v>741157.72</c:v>
                      </c:pt>
                      <c:pt idx="30">
                        <c:v>768011.5</c:v>
                      </c:pt>
                      <c:pt idx="31">
                        <c:v>809082.57</c:v>
                      </c:pt>
                      <c:pt idx="32">
                        <c:v>822596.97</c:v>
                      </c:pt>
                      <c:pt idx="33">
                        <c:v>859080.14</c:v>
                      </c:pt>
                      <c:pt idx="34">
                        <c:v>895850.9</c:v>
                      </c:pt>
                      <c:pt idx="35">
                        <c:v>940440.27</c:v>
                      </c:pt>
                      <c:pt idx="36">
                        <c:v>967091.39</c:v>
                      </c:pt>
                      <c:pt idx="37">
                        <c:v>970176.49</c:v>
                      </c:pt>
                      <c:pt idx="38">
                        <c:v>1152294.72</c:v>
                      </c:pt>
                      <c:pt idx="39">
                        <c:v>1158292.53</c:v>
                      </c:pt>
                      <c:pt idx="40">
                        <c:v>1184898.99</c:v>
                      </c:pt>
                      <c:pt idx="41">
                        <c:v>1228359.3600000001</c:v>
                      </c:pt>
                      <c:pt idx="42">
                        <c:v>1242497.5900000001</c:v>
                      </c:pt>
                      <c:pt idx="43">
                        <c:v>1254960.92</c:v>
                      </c:pt>
                      <c:pt idx="44">
                        <c:v>1389508.76</c:v>
                      </c:pt>
                      <c:pt idx="45">
                        <c:v>1058476.3600000001</c:v>
                      </c:pt>
                      <c:pt idx="46">
                        <c:v>1311511.23</c:v>
                      </c:pt>
                      <c:pt idx="47">
                        <c:v>1339476.1299999999</c:v>
                      </c:pt>
                      <c:pt idx="48">
                        <c:v>1257332.06</c:v>
                      </c:pt>
                      <c:pt idx="49">
                        <c:v>1362452.43</c:v>
                      </c:pt>
                      <c:pt idx="50">
                        <c:v>1374854.82</c:v>
                      </c:pt>
                      <c:pt idx="51">
                        <c:v>1370174.62</c:v>
                      </c:pt>
                      <c:pt idx="52">
                        <c:v>1387237.32</c:v>
                      </c:pt>
                      <c:pt idx="53">
                        <c:v>1458086.75</c:v>
                      </c:pt>
                      <c:pt idx="54">
                        <c:v>1555817.11</c:v>
                      </c:pt>
                      <c:pt idx="55">
                        <c:v>1491518.67</c:v>
                      </c:pt>
                      <c:pt idx="56">
                        <c:v>1508387.89</c:v>
                      </c:pt>
                      <c:pt idx="57">
                        <c:v>1584405.6</c:v>
                      </c:pt>
                      <c:pt idx="58">
                        <c:v>1548428.73</c:v>
                      </c:pt>
                      <c:pt idx="59">
                        <c:v>1647582.68</c:v>
                      </c:pt>
                      <c:pt idx="60">
                        <c:v>1670914.14</c:v>
                      </c:pt>
                      <c:pt idx="61">
                        <c:v>1658047.94</c:v>
                      </c:pt>
                      <c:pt idx="62">
                        <c:v>1691485.24</c:v>
                      </c:pt>
                      <c:pt idx="63">
                        <c:v>1646761.64</c:v>
                      </c:pt>
                      <c:pt idx="64">
                        <c:v>1642997.11</c:v>
                      </c:pt>
                      <c:pt idx="65">
                        <c:v>1711979.04</c:v>
                      </c:pt>
                      <c:pt idx="66">
                        <c:v>1703670.96</c:v>
                      </c:pt>
                      <c:pt idx="67">
                        <c:v>1733122.58</c:v>
                      </c:pt>
                      <c:pt idx="68">
                        <c:v>1742151.74</c:v>
                      </c:pt>
                      <c:pt idx="69">
                        <c:v>1746084.45</c:v>
                      </c:pt>
                      <c:pt idx="70">
                        <c:v>1754612.01</c:v>
                      </c:pt>
                      <c:pt idx="71">
                        <c:v>1741981.95</c:v>
                      </c:pt>
                      <c:pt idx="72">
                        <c:v>1766525.81</c:v>
                      </c:pt>
                      <c:pt idx="73">
                        <c:v>1763836.85</c:v>
                      </c:pt>
                      <c:pt idx="74">
                        <c:v>1724379.35</c:v>
                      </c:pt>
                      <c:pt idx="75">
                        <c:v>1745395.86</c:v>
                      </c:pt>
                      <c:pt idx="76">
                        <c:v>1750624.72</c:v>
                      </c:pt>
                      <c:pt idx="77">
                        <c:v>1743629.45</c:v>
                      </c:pt>
                      <c:pt idx="78">
                        <c:v>1779022.84</c:v>
                      </c:pt>
                      <c:pt idx="79">
                        <c:v>1754948.15</c:v>
                      </c:pt>
                      <c:pt idx="80">
                        <c:v>1744522.37</c:v>
                      </c:pt>
                      <c:pt idx="81">
                        <c:v>1831976.22</c:v>
                      </c:pt>
                      <c:pt idx="82">
                        <c:v>1855948.25</c:v>
                      </c:pt>
                      <c:pt idx="83">
                        <c:v>1821425.03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BAE-4822-B335-761CD675002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ICP_Internal_Drift!$C$3:$C$86</c15:sqref>
                        </c15:formulaRef>
                      </c:ext>
                    </c:extLst>
                    <c:strCache>
                      <c:ptCount val="84"/>
                      <c:pt idx="0">
                        <c:v>001SMPL.d</c:v>
                      </c:pt>
                      <c:pt idx="1">
                        <c:v>002SMPL.d</c:v>
                      </c:pt>
                      <c:pt idx="2">
                        <c:v>003SMPL.d</c:v>
                      </c:pt>
                      <c:pt idx="3">
                        <c:v>004CALB.d</c:v>
                      </c:pt>
                      <c:pt idx="4">
                        <c:v>005CALS.d</c:v>
                      </c:pt>
                      <c:pt idx="5">
                        <c:v>006CALS.d</c:v>
                      </c:pt>
                      <c:pt idx="6">
                        <c:v>007CALS.d</c:v>
                      </c:pt>
                      <c:pt idx="7">
                        <c:v>008CALS.d</c:v>
                      </c:pt>
                      <c:pt idx="8">
                        <c:v>009CALS.d</c:v>
                      </c:pt>
                      <c:pt idx="9">
                        <c:v>010CALS.d</c:v>
                      </c:pt>
                      <c:pt idx="10">
                        <c:v>011CALS.d</c:v>
                      </c:pt>
                      <c:pt idx="11">
                        <c:v>012CALS.d</c:v>
                      </c:pt>
                      <c:pt idx="12">
                        <c:v>080SMPL.d</c:v>
                      </c:pt>
                      <c:pt idx="13">
                        <c:v>081SMPL.d</c:v>
                      </c:pt>
                      <c:pt idx="14">
                        <c:v>013SMPL.d</c:v>
                      </c:pt>
                      <c:pt idx="15">
                        <c:v>014SMPL.d</c:v>
                      </c:pt>
                      <c:pt idx="16">
                        <c:v>015SMPL.d</c:v>
                      </c:pt>
                      <c:pt idx="17">
                        <c:v>016SMPL.d</c:v>
                      </c:pt>
                      <c:pt idx="18">
                        <c:v>017SMPL.d</c:v>
                      </c:pt>
                      <c:pt idx="19">
                        <c:v>018SMPL.d</c:v>
                      </c:pt>
                      <c:pt idx="20">
                        <c:v>019SMPL.d</c:v>
                      </c:pt>
                      <c:pt idx="21">
                        <c:v>020SMPL.d</c:v>
                      </c:pt>
                      <c:pt idx="22">
                        <c:v>021SMPL.d</c:v>
                      </c:pt>
                      <c:pt idx="23">
                        <c:v>022SMPL.d</c:v>
                      </c:pt>
                      <c:pt idx="24">
                        <c:v>023SMPL.d</c:v>
                      </c:pt>
                      <c:pt idx="25">
                        <c:v>024SMPL.d</c:v>
                      </c:pt>
                      <c:pt idx="26">
                        <c:v>025SMPL.d</c:v>
                      </c:pt>
                      <c:pt idx="27">
                        <c:v>026SMPL.d</c:v>
                      </c:pt>
                      <c:pt idx="28">
                        <c:v>027SMPL.d</c:v>
                      </c:pt>
                      <c:pt idx="29">
                        <c:v>028SMPL.d</c:v>
                      </c:pt>
                      <c:pt idx="30">
                        <c:v>029SMPL.d</c:v>
                      </c:pt>
                      <c:pt idx="31">
                        <c:v>030SMPL.d</c:v>
                      </c:pt>
                      <c:pt idx="32">
                        <c:v>031SMPL.d</c:v>
                      </c:pt>
                      <c:pt idx="33">
                        <c:v>032SMPL.d</c:v>
                      </c:pt>
                      <c:pt idx="34">
                        <c:v>033SMPL.d</c:v>
                      </c:pt>
                      <c:pt idx="35">
                        <c:v>034SMPL.d</c:v>
                      </c:pt>
                      <c:pt idx="36">
                        <c:v>035SMPL.d</c:v>
                      </c:pt>
                      <c:pt idx="37">
                        <c:v>036SMPL.d</c:v>
                      </c:pt>
                      <c:pt idx="38">
                        <c:v>037SMPL.d</c:v>
                      </c:pt>
                      <c:pt idx="39">
                        <c:v>038SMPL.d</c:v>
                      </c:pt>
                      <c:pt idx="40">
                        <c:v>039SMPL.d</c:v>
                      </c:pt>
                      <c:pt idx="41">
                        <c:v>040SMPL.d</c:v>
                      </c:pt>
                      <c:pt idx="42">
                        <c:v>041SMPL.d</c:v>
                      </c:pt>
                      <c:pt idx="43">
                        <c:v>042SMPL.d</c:v>
                      </c:pt>
                      <c:pt idx="44">
                        <c:v>043SMPL.d</c:v>
                      </c:pt>
                      <c:pt idx="45">
                        <c:v>044SMPL.d</c:v>
                      </c:pt>
                      <c:pt idx="46">
                        <c:v>045SMPL.d</c:v>
                      </c:pt>
                      <c:pt idx="47">
                        <c:v>046SMPL.d</c:v>
                      </c:pt>
                      <c:pt idx="48">
                        <c:v>047SMPL.d</c:v>
                      </c:pt>
                      <c:pt idx="49">
                        <c:v>048SMPL.d</c:v>
                      </c:pt>
                      <c:pt idx="50">
                        <c:v>049SMPL.d</c:v>
                      </c:pt>
                      <c:pt idx="51">
                        <c:v>050SMPL.d</c:v>
                      </c:pt>
                      <c:pt idx="52">
                        <c:v>051SMPL.d</c:v>
                      </c:pt>
                      <c:pt idx="53">
                        <c:v>052SMPL.d</c:v>
                      </c:pt>
                      <c:pt idx="54">
                        <c:v>053SMPL.d</c:v>
                      </c:pt>
                      <c:pt idx="55">
                        <c:v>054SMPL.d</c:v>
                      </c:pt>
                      <c:pt idx="56">
                        <c:v>055SMPL.d</c:v>
                      </c:pt>
                      <c:pt idx="57">
                        <c:v>056SMPL.d</c:v>
                      </c:pt>
                      <c:pt idx="58">
                        <c:v>057SMPL.d</c:v>
                      </c:pt>
                      <c:pt idx="59">
                        <c:v>058SMPL.d</c:v>
                      </c:pt>
                      <c:pt idx="60">
                        <c:v>059SMPL.d</c:v>
                      </c:pt>
                      <c:pt idx="61">
                        <c:v>060SMPL.d</c:v>
                      </c:pt>
                      <c:pt idx="62">
                        <c:v>061SMPL.d</c:v>
                      </c:pt>
                      <c:pt idx="63">
                        <c:v>062SMPL.d</c:v>
                      </c:pt>
                      <c:pt idx="64">
                        <c:v>063SMPL.d</c:v>
                      </c:pt>
                      <c:pt idx="65">
                        <c:v>064SMPL.d</c:v>
                      </c:pt>
                      <c:pt idx="66">
                        <c:v>065SMPL.d</c:v>
                      </c:pt>
                      <c:pt idx="67">
                        <c:v>066SMPL.d</c:v>
                      </c:pt>
                      <c:pt idx="68">
                        <c:v>067SMPL.d</c:v>
                      </c:pt>
                      <c:pt idx="69">
                        <c:v>068SMPL.d</c:v>
                      </c:pt>
                      <c:pt idx="70">
                        <c:v>069SMPL.d</c:v>
                      </c:pt>
                      <c:pt idx="71">
                        <c:v>070SMPL.d</c:v>
                      </c:pt>
                      <c:pt idx="72">
                        <c:v>071SMPL.d</c:v>
                      </c:pt>
                      <c:pt idx="73">
                        <c:v>072SMPL.d</c:v>
                      </c:pt>
                      <c:pt idx="74">
                        <c:v>073SMPL.d</c:v>
                      </c:pt>
                      <c:pt idx="75">
                        <c:v>074SMPL.d</c:v>
                      </c:pt>
                      <c:pt idx="76">
                        <c:v>075SMPL.d</c:v>
                      </c:pt>
                      <c:pt idx="77">
                        <c:v>076SMPL.d</c:v>
                      </c:pt>
                      <c:pt idx="78">
                        <c:v>077SMPL.d</c:v>
                      </c:pt>
                      <c:pt idx="79">
                        <c:v>078SMPL.d</c:v>
                      </c:pt>
                      <c:pt idx="80">
                        <c:v>079SMPL.d</c:v>
                      </c:pt>
                      <c:pt idx="81">
                        <c:v>082SMPL.d</c:v>
                      </c:pt>
                      <c:pt idx="82">
                        <c:v>083SMPL.d</c:v>
                      </c:pt>
                      <c:pt idx="83">
                        <c:v>084SMPL.d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ICP_Internal_Drift!$L$3:$L$86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590.03</c:v>
                      </c:pt>
                      <c:pt idx="1">
                        <c:v>600.04</c:v>
                      </c:pt>
                      <c:pt idx="2">
                        <c:v>1123.42</c:v>
                      </c:pt>
                      <c:pt idx="3">
                        <c:v>763.38</c:v>
                      </c:pt>
                      <c:pt idx="4">
                        <c:v>773.39</c:v>
                      </c:pt>
                      <c:pt idx="5">
                        <c:v>760.05</c:v>
                      </c:pt>
                      <c:pt idx="6">
                        <c:v>796.73</c:v>
                      </c:pt>
                      <c:pt idx="7">
                        <c:v>800.06</c:v>
                      </c:pt>
                      <c:pt idx="8">
                        <c:v>750.05</c:v>
                      </c:pt>
                      <c:pt idx="9">
                        <c:v>886.73</c:v>
                      </c:pt>
                      <c:pt idx="10">
                        <c:v>1060.08</c:v>
                      </c:pt>
                      <c:pt idx="11">
                        <c:v>1190.0999999999999</c:v>
                      </c:pt>
                      <c:pt idx="12">
                        <c:v>9387.18</c:v>
                      </c:pt>
                      <c:pt idx="13">
                        <c:v>8643.16</c:v>
                      </c:pt>
                      <c:pt idx="14">
                        <c:v>1216.77</c:v>
                      </c:pt>
                      <c:pt idx="15">
                        <c:v>1343.46</c:v>
                      </c:pt>
                      <c:pt idx="16">
                        <c:v>2543.67</c:v>
                      </c:pt>
                      <c:pt idx="17">
                        <c:v>3533.95</c:v>
                      </c:pt>
                      <c:pt idx="18">
                        <c:v>3774.06</c:v>
                      </c:pt>
                      <c:pt idx="19">
                        <c:v>3693.99</c:v>
                      </c:pt>
                      <c:pt idx="20">
                        <c:v>3844.04</c:v>
                      </c:pt>
                      <c:pt idx="21">
                        <c:v>4367.57</c:v>
                      </c:pt>
                      <c:pt idx="22">
                        <c:v>4310.87</c:v>
                      </c:pt>
                      <c:pt idx="23">
                        <c:v>4367.54</c:v>
                      </c:pt>
                      <c:pt idx="24">
                        <c:v>4874.45</c:v>
                      </c:pt>
                      <c:pt idx="25">
                        <c:v>4757.67</c:v>
                      </c:pt>
                      <c:pt idx="26">
                        <c:v>4941.3</c:v>
                      </c:pt>
                      <c:pt idx="27">
                        <c:v>4561.59</c:v>
                      </c:pt>
                      <c:pt idx="28">
                        <c:v>4517.6099999999997</c:v>
                      </c:pt>
                      <c:pt idx="29">
                        <c:v>6147.5</c:v>
                      </c:pt>
                      <c:pt idx="30">
                        <c:v>5354.66</c:v>
                      </c:pt>
                      <c:pt idx="31">
                        <c:v>5744.76</c:v>
                      </c:pt>
                      <c:pt idx="32">
                        <c:v>5508.05</c:v>
                      </c:pt>
                      <c:pt idx="33">
                        <c:v>5974.95</c:v>
                      </c:pt>
                      <c:pt idx="34">
                        <c:v>6645.27</c:v>
                      </c:pt>
                      <c:pt idx="35">
                        <c:v>6935.45</c:v>
                      </c:pt>
                      <c:pt idx="36">
                        <c:v>6695.25</c:v>
                      </c:pt>
                      <c:pt idx="37">
                        <c:v>6558.62</c:v>
                      </c:pt>
                      <c:pt idx="38">
                        <c:v>8070.27</c:v>
                      </c:pt>
                      <c:pt idx="39">
                        <c:v>9804.85</c:v>
                      </c:pt>
                      <c:pt idx="40">
                        <c:v>7755.96</c:v>
                      </c:pt>
                      <c:pt idx="41">
                        <c:v>8466.39</c:v>
                      </c:pt>
                      <c:pt idx="42">
                        <c:v>8666.91</c:v>
                      </c:pt>
                      <c:pt idx="43">
                        <c:v>8796.77</c:v>
                      </c:pt>
                      <c:pt idx="44">
                        <c:v>10121.76</c:v>
                      </c:pt>
                      <c:pt idx="45">
                        <c:v>6695.35</c:v>
                      </c:pt>
                      <c:pt idx="46">
                        <c:v>8853.4699999999993</c:v>
                      </c:pt>
                      <c:pt idx="47">
                        <c:v>8516.5300000000007</c:v>
                      </c:pt>
                      <c:pt idx="48">
                        <c:v>14980.13</c:v>
                      </c:pt>
                      <c:pt idx="49">
                        <c:v>8930.02</c:v>
                      </c:pt>
                      <c:pt idx="50">
                        <c:v>8756.6</c:v>
                      </c:pt>
                      <c:pt idx="51">
                        <c:v>8429.8700000000008</c:v>
                      </c:pt>
                      <c:pt idx="52">
                        <c:v>8437.18</c:v>
                      </c:pt>
                      <c:pt idx="53">
                        <c:v>9497.34</c:v>
                      </c:pt>
                      <c:pt idx="54">
                        <c:v>9253.69</c:v>
                      </c:pt>
                      <c:pt idx="55">
                        <c:v>9677.5499999999993</c:v>
                      </c:pt>
                      <c:pt idx="56">
                        <c:v>9814.06</c:v>
                      </c:pt>
                      <c:pt idx="57">
                        <c:v>9413.7199999999993</c:v>
                      </c:pt>
                      <c:pt idx="58">
                        <c:v>8349.65</c:v>
                      </c:pt>
                      <c:pt idx="59">
                        <c:v>9773.94</c:v>
                      </c:pt>
                      <c:pt idx="60">
                        <c:v>9827.4500000000007</c:v>
                      </c:pt>
                      <c:pt idx="61">
                        <c:v>10411.76</c:v>
                      </c:pt>
                      <c:pt idx="62">
                        <c:v>10301.36</c:v>
                      </c:pt>
                      <c:pt idx="63">
                        <c:v>9607.42</c:v>
                      </c:pt>
                      <c:pt idx="64">
                        <c:v>9347.14</c:v>
                      </c:pt>
                      <c:pt idx="65">
                        <c:v>10494.6</c:v>
                      </c:pt>
                      <c:pt idx="66">
                        <c:v>9590.4699999999993</c:v>
                      </c:pt>
                      <c:pt idx="67">
                        <c:v>10461.31</c:v>
                      </c:pt>
                      <c:pt idx="68">
                        <c:v>10401.209999999999</c:v>
                      </c:pt>
                      <c:pt idx="69">
                        <c:v>10454.51</c:v>
                      </c:pt>
                      <c:pt idx="70">
                        <c:v>10594.9</c:v>
                      </c:pt>
                      <c:pt idx="71">
                        <c:v>10160.94</c:v>
                      </c:pt>
                      <c:pt idx="72">
                        <c:v>10247.67</c:v>
                      </c:pt>
                      <c:pt idx="73">
                        <c:v>10214.36</c:v>
                      </c:pt>
                      <c:pt idx="74">
                        <c:v>10528.22</c:v>
                      </c:pt>
                      <c:pt idx="75">
                        <c:v>9507.1299999999992</c:v>
                      </c:pt>
                      <c:pt idx="76">
                        <c:v>9870.9599999999991</c:v>
                      </c:pt>
                      <c:pt idx="77">
                        <c:v>10114.370000000001</c:v>
                      </c:pt>
                      <c:pt idx="78">
                        <c:v>9787.0300000000007</c:v>
                      </c:pt>
                      <c:pt idx="79">
                        <c:v>10696.92</c:v>
                      </c:pt>
                      <c:pt idx="80">
                        <c:v>9403.7099999999991</c:v>
                      </c:pt>
                      <c:pt idx="81">
                        <c:v>10484.790000000001</c:v>
                      </c:pt>
                      <c:pt idx="82">
                        <c:v>9874.17</c:v>
                      </c:pt>
                      <c:pt idx="83">
                        <c:v>9477.1200000000008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BAE-4822-B335-761CD675002A}"/>
                  </c:ext>
                </c:extLst>
              </c15:ser>
            </c15:filteredScatterSeries>
          </c:ext>
        </c:extLst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  <c:majorUnit val="1"/>
        <c:minorUnit val="1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ICP Drift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ICP_Internal_Drift!$C$3:$C$86</c:f>
              <c:strCache>
                <c:ptCount val="84"/>
                <c:pt idx="0">
                  <c:v>001SMPL.d</c:v>
                </c:pt>
                <c:pt idx="1">
                  <c:v>002SMPL.d</c:v>
                </c:pt>
                <c:pt idx="2">
                  <c:v>003SMPL.d</c:v>
                </c:pt>
                <c:pt idx="3">
                  <c:v>004CALB.d</c:v>
                </c:pt>
                <c:pt idx="4">
                  <c:v>005CALS.d</c:v>
                </c:pt>
                <c:pt idx="5">
                  <c:v>006CALS.d</c:v>
                </c:pt>
                <c:pt idx="6">
                  <c:v>007CALS.d</c:v>
                </c:pt>
                <c:pt idx="7">
                  <c:v>008CALS.d</c:v>
                </c:pt>
                <c:pt idx="8">
                  <c:v>009CALS.d</c:v>
                </c:pt>
                <c:pt idx="9">
                  <c:v>010CALS.d</c:v>
                </c:pt>
                <c:pt idx="10">
                  <c:v>011CALS.d</c:v>
                </c:pt>
                <c:pt idx="11">
                  <c:v>012CALS.d</c:v>
                </c:pt>
                <c:pt idx="12">
                  <c:v>080SMPL.d</c:v>
                </c:pt>
                <c:pt idx="13">
                  <c:v>081SMPL.d</c:v>
                </c:pt>
                <c:pt idx="14">
                  <c:v>013SMPL.d</c:v>
                </c:pt>
                <c:pt idx="15">
                  <c:v>014SMPL.d</c:v>
                </c:pt>
                <c:pt idx="16">
                  <c:v>015SMPL.d</c:v>
                </c:pt>
                <c:pt idx="17">
                  <c:v>016SMPL.d</c:v>
                </c:pt>
                <c:pt idx="18">
                  <c:v>017SMPL.d</c:v>
                </c:pt>
                <c:pt idx="19">
                  <c:v>018SMPL.d</c:v>
                </c:pt>
                <c:pt idx="20">
                  <c:v>019SMPL.d</c:v>
                </c:pt>
                <c:pt idx="21">
                  <c:v>020SMPL.d</c:v>
                </c:pt>
                <c:pt idx="22">
                  <c:v>021SMPL.d</c:v>
                </c:pt>
                <c:pt idx="23">
                  <c:v>022SMPL.d</c:v>
                </c:pt>
                <c:pt idx="24">
                  <c:v>023SMPL.d</c:v>
                </c:pt>
                <c:pt idx="25">
                  <c:v>024SMPL.d</c:v>
                </c:pt>
                <c:pt idx="26">
                  <c:v>025SMPL.d</c:v>
                </c:pt>
                <c:pt idx="27">
                  <c:v>026SMPL.d</c:v>
                </c:pt>
                <c:pt idx="28">
                  <c:v>027SMPL.d</c:v>
                </c:pt>
                <c:pt idx="29">
                  <c:v>028SMPL.d</c:v>
                </c:pt>
                <c:pt idx="30">
                  <c:v>029SMPL.d</c:v>
                </c:pt>
                <c:pt idx="31">
                  <c:v>030SMPL.d</c:v>
                </c:pt>
                <c:pt idx="32">
                  <c:v>031SMPL.d</c:v>
                </c:pt>
                <c:pt idx="33">
                  <c:v>032SMPL.d</c:v>
                </c:pt>
                <c:pt idx="34">
                  <c:v>033SMPL.d</c:v>
                </c:pt>
                <c:pt idx="35">
                  <c:v>034SMPL.d</c:v>
                </c:pt>
                <c:pt idx="36">
                  <c:v>035SMPL.d</c:v>
                </c:pt>
                <c:pt idx="37">
                  <c:v>036SMPL.d</c:v>
                </c:pt>
                <c:pt idx="38">
                  <c:v>037SMPL.d</c:v>
                </c:pt>
                <c:pt idx="39">
                  <c:v>038SMPL.d</c:v>
                </c:pt>
                <c:pt idx="40">
                  <c:v>039SMPL.d</c:v>
                </c:pt>
                <c:pt idx="41">
                  <c:v>040SMPL.d</c:v>
                </c:pt>
                <c:pt idx="42">
                  <c:v>041SMPL.d</c:v>
                </c:pt>
                <c:pt idx="43">
                  <c:v>042SMPL.d</c:v>
                </c:pt>
                <c:pt idx="44">
                  <c:v>043SMPL.d</c:v>
                </c:pt>
                <c:pt idx="45">
                  <c:v>044SMPL.d</c:v>
                </c:pt>
                <c:pt idx="46">
                  <c:v>045SMPL.d</c:v>
                </c:pt>
                <c:pt idx="47">
                  <c:v>046SMPL.d</c:v>
                </c:pt>
                <c:pt idx="48">
                  <c:v>047SMPL.d</c:v>
                </c:pt>
                <c:pt idx="49">
                  <c:v>048SMPL.d</c:v>
                </c:pt>
                <c:pt idx="50">
                  <c:v>049SMPL.d</c:v>
                </c:pt>
                <c:pt idx="51">
                  <c:v>050SMPL.d</c:v>
                </c:pt>
                <c:pt idx="52">
                  <c:v>051SMPL.d</c:v>
                </c:pt>
                <c:pt idx="53">
                  <c:v>052SMPL.d</c:v>
                </c:pt>
                <c:pt idx="54">
                  <c:v>053SMPL.d</c:v>
                </c:pt>
                <c:pt idx="55">
                  <c:v>054SMPL.d</c:v>
                </c:pt>
                <c:pt idx="56">
                  <c:v>055SMPL.d</c:v>
                </c:pt>
                <c:pt idx="57">
                  <c:v>056SMPL.d</c:v>
                </c:pt>
                <c:pt idx="58">
                  <c:v>057SMPL.d</c:v>
                </c:pt>
                <c:pt idx="59">
                  <c:v>058SMPL.d</c:v>
                </c:pt>
                <c:pt idx="60">
                  <c:v>059SMPL.d</c:v>
                </c:pt>
                <c:pt idx="61">
                  <c:v>060SMPL.d</c:v>
                </c:pt>
                <c:pt idx="62">
                  <c:v>061SMPL.d</c:v>
                </c:pt>
                <c:pt idx="63">
                  <c:v>062SMPL.d</c:v>
                </c:pt>
                <c:pt idx="64">
                  <c:v>063SMPL.d</c:v>
                </c:pt>
                <c:pt idx="65">
                  <c:v>064SMPL.d</c:v>
                </c:pt>
                <c:pt idx="66">
                  <c:v>065SMPL.d</c:v>
                </c:pt>
                <c:pt idx="67">
                  <c:v>066SMPL.d</c:v>
                </c:pt>
                <c:pt idx="68">
                  <c:v>067SMPL.d</c:v>
                </c:pt>
                <c:pt idx="69">
                  <c:v>068SMPL.d</c:v>
                </c:pt>
                <c:pt idx="70">
                  <c:v>069SMPL.d</c:v>
                </c:pt>
                <c:pt idx="71">
                  <c:v>070SMPL.d</c:v>
                </c:pt>
                <c:pt idx="72">
                  <c:v>071SMPL.d</c:v>
                </c:pt>
                <c:pt idx="73">
                  <c:v>072SMPL.d</c:v>
                </c:pt>
                <c:pt idx="74">
                  <c:v>073SMPL.d</c:v>
                </c:pt>
                <c:pt idx="75">
                  <c:v>074SMPL.d</c:v>
                </c:pt>
                <c:pt idx="76">
                  <c:v>075SMPL.d</c:v>
                </c:pt>
                <c:pt idx="77">
                  <c:v>076SMPL.d</c:v>
                </c:pt>
                <c:pt idx="78">
                  <c:v>077SMPL.d</c:v>
                </c:pt>
                <c:pt idx="79">
                  <c:v>078SMPL.d</c:v>
                </c:pt>
                <c:pt idx="80">
                  <c:v>079SMPL.d</c:v>
                </c:pt>
                <c:pt idx="81">
                  <c:v>082SMPL.d</c:v>
                </c:pt>
                <c:pt idx="82">
                  <c:v>083SMPL.d</c:v>
                </c:pt>
                <c:pt idx="83">
                  <c:v>084SMPL.d</c:v>
                </c:pt>
              </c:strCache>
            </c:strRef>
          </c:xVal>
          <c:yVal>
            <c:numRef>
              <c:f>ICP_Internal_Drift!$J$3:$J$86</c:f>
              <c:numCache>
                <c:formatCode>General</c:formatCode>
                <c:ptCount val="84"/>
                <c:pt idx="0">
                  <c:v>110.01</c:v>
                </c:pt>
                <c:pt idx="1">
                  <c:v>140</c:v>
                </c:pt>
                <c:pt idx="2">
                  <c:v>54600.29</c:v>
                </c:pt>
                <c:pt idx="3">
                  <c:v>22608.86</c:v>
                </c:pt>
                <c:pt idx="4">
                  <c:v>26562.51</c:v>
                </c:pt>
                <c:pt idx="5">
                  <c:v>30998.35</c:v>
                </c:pt>
                <c:pt idx="6">
                  <c:v>37624.870000000003</c:v>
                </c:pt>
                <c:pt idx="7">
                  <c:v>45672.01</c:v>
                </c:pt>
                <c:pt idx="8">
                  <c:v>55741.53</c:v>
                </c:pt>
                <c:pt idx="9">
                  <c:v>69284.83</c:v>
                </c:pt>
                <c:pt idx="10">
                  <c:v>91541.18</c:v>
                </c:pt>
                <c:pt idx="11">
                  <c:v>114602.58</c:v>
                </c:pt>
                <c:pt idx="12">
                  <c:v>1697271.9</c:v>
                </c:pt>
                <c:pt idx="13">
                  <c:v>1348858.31</c:v>
                </c:pt>
                <c:pt idx="14">
                  <c:v>132257.44</c:v>
                </c:pt>
                <c:pt idx="15">
                  <c:v>151788.79999999999</c:v>
                </c:pt>
                <c:pt idx="16">
                  <c:v>386224.16</c:v>
                </c:pt>
                <c:pt idx="17">
                  <c:v>426554.58</c:v>
                </c:pt>
                <c:pt idx="18">
                  <c:v>450635.99</c:v>
                </c:pt>
                <c:pt idx="19">
                  <c:v>472463.03</c:v>
                </c:pt>
                <c:pt idx="20">
                  <c:v>485245.67</c:v>
                </c:pt>
                <c:pt idx="21">
                  <c:v>522091.83</c:v>
                </c:pt>
                <c:pt idx="22">
                  <c:v>544848.32999999996</c:v>
                </c:pt>
                <c:pt idx="23">
                  <c:v>568173.23</c:v>
                </c:pt>
                <c:pt idx="24">
                  <c:v>599584.25</c:v>
                </c:pt>
                <c:pt idx="25">
                  <c:v>630367.96</c:v>
                </c:pt>
                <c:pt idx="26">
                  <c:v>664066.34</c:v>
                </c:pt>
                <c:pt idx="27">
                  <c:v>671680.2</c:v>
                </c:pt>
                <c:pt idx="28">
                  <c:v>703381.97</c:v>
                </c:pt>
                <c:pt idx="29">
                  <c:v>741157.72</c:v>
                </c:pt>
                <c:pt idx="30">
                  <c:v>768011.5</c:v>
                </c:pt>
                <c:pt idx="31">
                  <c:v>809082.57</c:v>
                </c:pt>
                <c:pt idx="32">
                  <c:v>822596.97</c:v>
                </c:pt>
                <c:pt idx="33">
                  <c:v>859080.14</c:v>
                </c:pt>
                <c:pt idx="34">
                  <c:v>895850.9</c:v>
                </c:pt>
                <c:pt idx="35">
                  <c:v>940440.27</c:v>
                </c:pt>
                <c:pt idx="36">
                  <c:v>967091.39</c:v>
                </c:pt>
                <c:pt idx="37">
                  <c:v>970176.49</c:v>
                </c:pt>
                <c:pt idx="38">
                  <c:v>1152294.72</c:v>
                </c:pt>
                <c:pt idx="39">
                  <c:v>1158292.53</c:v>
                </c:pt>
                <c:pt idx="40">
                  <c:v>1184898.99</c:v>
                </c:pt>
                <c:pt idx="41">
                  <c:v>1228359.3600000001</c:v>
                </c:pt>
                <c:pt idx="42">
                  <c:v>1242497.5900000001</c:v>
                </c:pt>
                <c:pt idx="43">
                  <c:v>1254960.92</c:v>
                </c:pt>
                <c:pt idx="44">
                  <c:v>1389508.76</c:v>
                </c:pt>
                <c:pt idx="45">
                  <c:v>1058476.3600000001</c:v>
                </c:pt>
                <c:pt idx="46">
                  <c:v>1311511.23</c:v>
                </c:pt>
                <c:pt idx="47">
                  <c:v>1339476.1299999999</c:v>
                </c:pt>
                <c:pt idx="48">
                  <c:v>1257332.06</c:v>
                </c:pt>
                <c:pt idx="49">
                  <c:v>1362452.43</c:v>
                </c:pt>
                <c:pt idx="50">
                  <c:v>1374854.82</c:v>
                </c:pt>
                <c:pt idx="51">
                  <c:v>1370174.62</c:v>
                </c:pt>
                <c:pt idx="52">
                  <c:v>1387237.32</c:v>
                </c:pt>
                <c:pt idx="53">
                  <c:v>1458086.75</c:v>
                </c:pt>
                <c:pt idx="54">
                  <c:v>1555817.11</c:v>
                </c:pt>
                <c:pt idx="55">
                  <c:v>1491518.67</c:v>
                </c:pt>
                <c:pt idx="56">
                  <c:v>1508387.89</c:v>
                </c:pt>
                <c:pt idx="57">
                  <c:v>1584405.6</c:v>
                </c:pt>
                <c:pt idx="58">
                  <c:v>1548428.73</c:v>
                </c:pt>
                <c:pt idx="59">
                  <c:v>1647582.68</c:v>
                </c:pt>
                <c:pt idx="60">
                  <c:v>1670914.14</c:v>
                </c:pt>
                <c:pt idx="61">
                  <c:v>1658047.94</c:v>
                </c:pt>
                <c:pt idx="62">
                  <c:v>1691485.24</c:v>
                </c:pt>
                <c:pt idx="63">
                  <c:v>1646761.64</c:v>
                </c:pt>
                <c:pt idx="64">
                  <c:v>1642997.11</c:v>
                </c:pt>
                <c:pt idx="65">
                  <c:v>1711979.04</c:v>
                </c:pt>
                <c:pt idx="66">
                  <c:v>1703670.96</c:v>
                </c:pt>
                <c:pt idx="67">
                  <c:v>1733122.58</c:v>
                </c:pt>
                <c:pt idx="68">
                  <c:v>1742151.74</c:v>
                </c:pt>
                <c:pt idx="69">
                  <c:v>1746084.45</c:v>
                </c:pt>
                <c:pt idx="70">
                  <c:v>1754612.01</c:v>
                </c:pt>
                <c:pt idx="71">
                  <c:v>1741981.95</c:v>
                </c:pt>
                <c:pt idx="72">
                  <c:v>1766525.81</c:v>
                </c:pt>
                <c:pt idx="73">
                  <c:v>1763836.85</c:v>
                </c:pt>
                <c:pt idx="74">
                  <c:v>1724379.35</c:v>
                </c:pt>
                <c:pt idx="75">
                  <c:v>1745395.86</c:v>
                </c:pt>
                <c:pt idx="76">
                  <c:v>1750624.72</c:v>
                </c:pt>
                <c:pt idx="77">
                  <c:v>1743629.45</c:v>
                </c:pt>
                <c:pt idx="78">
                  <c:v>1779022.84</c:v>
                </c:pt>
                <c:pt idx="79">
                  <c:v>1754948.15</c:v>
                </c:pt>
                <c:pt idx="80">
                  <c:v>1744522.37</c:v>
                </c:pt>
                <c:pt idx="81">
                  <c:v>1831976.22</c:v>
                </c:pt>
                <c:pt idx="82">
                  <c:v>1855948.25</c:v>
                </c:pt>
                <c:pt idx="83">
                  <c:v>1821425.03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E-448C-8D0A-31C481C96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ICP_Internal_Drift!$C$3:$C$86</c15:sqref>
                        </c15:formulaRef>
                      </c:ext>
                    </c:extLst>
                    <c:strCache>
                      <c:ptCount val="84"/>
                      <c:pt idx="0">
                        <c:v>001SMPL.d</c:v>
                      </c:pt>
                      <c:pt idx="1">
                        <c:v>002SMPL.d</c:v>
                      </c:pt>
                      <c:pt idx="2">
                        <c:v>003SMPL.d</c:v>
                      </c:pt>
                      <c:pt idx="3">
                        <c:v>004CALB.d</c:v>
                      </c:pt>
                      <c:pt idx="4">
                        <c:v>005CALS.d</c:v>
                      </c:pt>
                      <c:pt idx="5">
                        <c:v>006CALS.d</c:v>
                      </c:pt>
                      <c:pt idx="6">
                        <c:v>007CALS.d</c:v>
                      </c:pt>
                      <c:pt idx="7">
                        <c:v>008CALS.d</c:v>
                      </c:pt>
                      <c:pt idx="8">
                        <c:v>009CALS.d</c:v>
                      </c:pt>
                      <c:pt idx="9">
                        <c:v>010CALS.d</c:v>
                      </c:pt>
                      <c:pt idx="10">
                        <c:v>011CALS.d</c:v>
                      </c:pt>
                      <c:pt idx="11">
                        <c:v>012CALS.d</c:v>
                      </c:pt>
                      <c:pt idx="12">
                        <c:v>080SMPL.d</c:v>
                      </c:pt>
                      <c:pt idx="13">
                        <c:v>081SMPL.d</c:v>
                      </c:pt>
                      <c:pt idx="14">
                        <c:v>013SMPL.d</c:v>
                      </c:pt>
                      <c:pt idx="15">
                        <c:v>014SMPL.d</c:v>
                      </c:pt>
                      <c:pt idx="16">
                        <c:v>015SMPL.d</c:v>
                      </c:pt>
                      <c:pt idx="17">
                        <c:v>016SMPL.d</c:v>
                      </c:pt>
                      <c:pt idx="18">
                        <c:v>017SMPL.d</c:v>
                      </c:pt>
                      <c:pt idx="19">
                        <c:v>018SMPL.d</c:v>
                      </c:pt>
                      <c:pt idx="20">
                        <c:v>019SMPL.d</c:v>
                      </c:pt>
                      <c:pt idx="21">
                        <c:v>020SMPL.d</c:v>
                      </c:pt>
                      <c:pt idx="22">
                        <c:v>021SMPL.d</c:v>
                      </c:pt>
                      <c:pt idx="23">
                        <c:v>022SMPL.d</c:v>
                      </c:pt>
                      <c:pt idx="24">
                        <c:v>023SMPL.d</c:v>
                      </c:pt>
                      <c:pt idx="25">
                        <c:v>024SMPL.d</c:v>
                      </c:pt>
                      <c:pt idx="26">
                        <c:v>025SMPL.d</c:v>
                      </c:pt>
                      <c:pt idx="27">
                        <c:v>026SMPL.d</c:v>
                      </c:pt>
                      <c:pt idx="28">
                        <c:v>027SMPL.d</c:v>
                      </c:pt>
                      <c:pt idx="29">
                        <c:v>028SMPL.d</c:v>
                      </c:pt>
                      <c:pt idx="30">
                        <c:v>029SMPL.d</c:v>
                      </c:pt>
                      <c:pt idx="31">
                        <c:v>030SMPL.d</c:v>
                      </c:pt>
                      <c:pt idx="32">
                        <c:v>031SMPL.d</c:v>
                      </c:pt>
                      <c:pt idx="33">
                        <c:v>032SMPL.d</c:v>
                      </c:pt>
                      <c:pt idx="34">
                        <c:v>033SMPL.d</c:v>
                      </c:pt>
                      <c:pt idx="35">
                        <c:v>034SMPL.d</c:v>
                      </c:pt>
                      <c:pt idx="36">
                        <c:v>035SMPL.d</c:v>
                      </c:pt>
                      <c:pt idx="37">
                        <c:v>036SMPL.d</c:v>
                      </c:pt>
                      <c:pt idx="38">
                        <c:v>037SMPL.d</c:v>
                      </c:pt>
                      <c:pt idx="39">
                        <c:v>038SMPL.d</c:v>
                      </c:pt>
                      <c:pt idx="40">
                        <c:v>039SMPL.d</c:v>
                      </c:pt>
                      <c:pt idx="41">
                        <c:v>040SMPL.d</c:v>
                      </c:pt>
                      <c:pt idx="42">
                        <c:v>041SMPL.d</c:v>
                      </c:pt>
                      <c:pt idx="43">
                        <c:v>042SMPL.d</c:v>
                      </c:pt>
                      <c:pt idx="44">
                        <c:v>043SMPL.d</c:v>
                      </c:pt>
                      <c:pt idx="45">
                        <c:v>044SMPL.d</c:v>
                      </c:pt>
                      <c:pt idx="46">
                        <c:v>045SMPL.d</c:v>
                      </c:pt>
                      <c:pt idx="47">
                        <c:v>046SMPL.d</c:v>
                      </c:pt>
                      <c:pt idx="48">
                        <c:v>047SMPL.d</c:v>
                      </c:pt>
                      <c:pt idx="49">
                        <c:v>048SMPL.d</c:v>
                      </c:pt>
                      <c:pt idx="50">
                        <c:v>049SMPL.d</c:v>
                      </c:pt>
                      <c:pt idx="51">
                        <c:v>050SMPL.d</c:v>
                      </c:pt>
                      <c:pt idx="52">
                        <c:v>051SMPL.d</c:v>
                      </c:pt>
                      <c:pt idx="53">
                        <c:v>052SMPL.d</c:v>
                      </c:pt>
                      <c:pt idx="54">
                        <c:v>053SMPL.d</c:v>
                      </c:pt>
                      <c:pt idx="55">
                        <c:v>054SMPL.d</c:v>
                      </c:pt>
                      <c:pt idx="56">
                        <c:v>055SMPL.d</c:v>
                      </c:pt>
                      <c:pt idx="57">
                        <c:v>056SMPL.d</c:v>
                      </c:pt>
                      <c:pt idx="58">
                        <c:v>057SMPL.d</c:v>
                      </c:pt>
                      <c:pt idx="59">
                        <c:v>058SMPL.d</c:v>
                      </c:pt>
                      <c:pt idx="60">
                        <c:v>059SMPL.d</c:v>
                      </c:pt>
                      <c:pt idx="61">
                        <c:v>060SMPL.d</c:v>
                      </c:pt>
                      <c:pt idx="62">
                        <c:v>061SMPL.d</c:v>
                      </c:pt>
                      <c:pt idx="63">
                        <c:v>062SMPL.d</c:v>
                      </c:pt>
                      <c:pt idx="64">
                        <c:v>063SMPL.d</c:v>
                      </c:pt>
                      <c:pt idx="65">
                        <c:v>064SMPL.d</c:v>
                      </c:pt>
                      <c:pt idx="66">
                        <c:v>065SMPL.d</c:v>
                      </c:pt>
                      <c:pt idx="67">
                        <c:v>066SMPL.d</c:v>
                      </c:pt>
                      <c:pt idx="68">
                        <c:v>067SMPL.d</c:v>
                      </c:pt>
                      <c:pt idx="69">
                        <c:v>068SMPL.d</c:v>
                      </c:pt>
                      <c:pt idx="70">
                        <c:v>069SMPL.d</c:v>
                      </c:pt>
                      <c:pt idx="71">
                        <c:v>070SMPL.d</c:v>
                      </c:pt>
                      <c:pt idx="72">
                        <c:v>071SMPL.d</c:v>
                      </c:pt>
                      <c:pt idx="73">
                        <c:v>072SMPL.d</c:v>
                      </c:pt>
                      <c:pt idx="74">
                        <c:v>073SMPL.d</c:v>
                      </c:pt>
                      <c:pt idx="75">
                        <c:v>074SMPL.d</c:v>
                      </c:pt>
                      <c:pt idx="76">
                        <c:v>075SMPL.d</c:v>
                      </c:pt>
                      <c:pt idx="77">
                        <c:v>076SMPL.d</c:v>
                      </c:pt>
                      <c:pt idx="78">
                        <c:v>077SMPL.d</c:v>
                      </c:pt>
                      <c:pt idx="79">
                        <c:v>078SMPL.d</c:v>
                      </c:pt>
                      <c:pt idx="80">
                        <c:v>079SMPL.d</c:v>
                      </c:pt>
                      <c:pt idx="81">
                        <c:v>082SMPL.d</c:v>
                      </c:pt>
                      <c:pt idx="82">
                        <c:v>083SMPL.d</c:v>
                      </c:pt>
                      <c:pt idx="83">
                        <c:v>084SMPL.d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ICP_Internal_Drift!$H$3:$H$86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33.33</c:v>
                      </c:pt>
                      <c:pt idx="1">
                        <c:v>46.67</c:v>
                      </c:pt>
                      <c:pt idx="2">
                        <c:v>6288.22</c:v>
                      </c:pt>
                      <c:pt idx="3">
                        <c:v>2707.03</c:v>
                      </c:pt>
                      <c:pt idx="4">
                        <c:v>2790.38</c:v>
                      </c:pt>
                      <c:pt idx="5">
                        <c:v>3660.59</c:v>
                      </c:pt>
                      <c:pt idx="6">
                        <c:v>4290.7700000000004</c:v>
                      </c:pt>
                      <c:pt idx="7">
                        <c:v>5181.09</c:v>
                      </c:pt>
                      <c:pt idx="8">
                        <c:v>6138.16</c:v>
                      </c:pt>
                      <c:pt idx="9">
                        <c:v>7962.46</c:v>
                      </c:pt>
                      <c:pt idx="10">
                        <c:v>10464.120000000001</c:v>
                      </c:pt>
                      <c:pt idx="11">
                        <c:v>12502.48</c:v>
                      </c:pt>
                      <c:pt idx="12">
                        <c:v>200714.18</c:v>
                      </c:pt>
                      <c:pt idx="13">
                        <c:v>180908.09</c:v>
                      </c:pt>
                      <c:pt idx="14">
                        <c:v>15228.45</c:v>
                      </c:pt>
                      <c:pt idx="15">
                        <c:v>17013.830000000002</c:v>
                      </c:pt>
                      <c:pt idx="16">
                        <c:v>44512.22</c:v>
                      </c:pt>
                      <c:pt idx="17">
                        <c:v>49009.82</c:v>
                      </c:pt>
                      <c:pt idx="18">
                        <c:v>51819.63</c:v>
                      </c:pt>
                      <c:pt idx="19">
                        <c:v>55028.08</c:v>
                      </c:pt>
                      <c:pt idx="20">
                        <c:v>55576.77</c:v>
                      </c:pt>
                      <c:pt idx="21">
                        <c:v>60626.77</c:v>
                      </c:pt>
                      <c:pt idx="22">
                        <c:v>63097.18</c:v>
                      </c:pt>
                      <c:pt idx="23">
                        <c:v>65655.210000000006</c:v>
                      </c:pt>
                      <c:pt idx="24">
                        <c:v>69623.44</c:v>
                      </c:pt>
                      <c:pt idx="25">
                        <c:v>72926.19</c:v>
                      </c:pt>
                      <c:pt idx="26">
                        <c:v>77818.2</c:v>
                      </c:pt>
                      <c:pt idx="27">
                        <c:v>78029.210000000006</c:v>
                      </c:pt>
                      <c:pt idx="28">
                        <c:v>81843.399999999994</c:v>
                      </c:pt>
                      <c:pt idx="29">
                        <c:v>85628.41</c:v>
                      </c:pt>
                      <c:pt idx="30">
                        <c:v>89397.19</c:v>
                      </c:pt>
                      <c:pt idx="31">
                        <c:v>93241.1</c:v>
                      </c:pt>
                      <c:pt idx="32">
                        <c:v>92600.92</c:v>
                      </c:pt>
                      <c:pt idx="33">
                        <c:v>100370.84</c:v>
                      </c:pt>
                      <c:pt idx="34">
                        <c:v>104308.38</c:v>
                      </c:pt>
                      <c:pt idx="35">
                        <c:v>109050.73</c:v>
                      </c:pt>
                      <c:pt idx="36">
                        <c:v>112226.79</c:v>
                      </c:pt>
                      <c:pt idx="37">
                        <c:v>114154.89</c:v>
                      </c:pt>
                      <c:pt idx="38">
                        <c:v>133009.35</c:v>
                      </c:pt>
                      <c:pt idx="39">
                        <c:v>132885.17000000001</c:v>
                      </c:pt>
                      <c:pt idx="40">
                        <c:v>136107.75</c:v>
                      </c:pt>
                      <c:pt idx="41">
                        <c:v>141805.26999999999</c:v>
                      </c:pt>
                      <c:pt idx="42">
                        <c:v>144151.39000000001</c:v>
                      </c:pt>
                      <c:pt idx="43">
                        <c:v>143744.62</c:v>
                      </c:pt>
                      <c:pt idx="44">
                        <c:v>161647.97</c:v>
                      </c:pt>
                      <c:pt idx="45">
                        <c:v>147123.74</c:v>
                      </c:pt>
                      <c:pt idx="46">
                        <c:v>167609.71</c:v>
                      </c:pt>
                      <c:pt idx="47">
                        <c:v>168802.42</c:v>
                      </c:pt>
                      <c:pt idx="48">
                        <c:v>154247.57999999999</c:v>
                      </c:pt>
                      <c:pt idx="49">
                        <c:v>170707.37</c:v>
                      </c:pt>
                      <c:pt idx="50">
                        <c:v>170938.9</c:v>
                      </c:pt>
                      <c:pt idx="51">
                        <c:v>170221.05</c:v>
                      </c:pt>
                      <c:pt idx="52">
                        <c:v>171745.36</c:v>
                      </c:pt>
                      <c:pt idx="53">
                        <c:v>176810.27</c:v>
                      </c:pt>
                      <c:pt idx="54">
                        <c:v>180948.75</c:v>
                      </c:pt>
                      <c:pt idx="55">
                        <c:v>181637.13</c:v>
                      </c:pt>
                      <c:pt idx="56">
                        <c:v>179742.8</c:v>
                      </c:pt>
                      <c:pt idx="57">
                        <c:v>184066.88</c:v>
                      </c:pt>
                      <c:pt idx="58">
                        <c:v>190906.8</c:v>
                      </c:pt>
                      <c:pt idx="59">
                        <c:v>190653.1</c:v>
                      </c:pt>
                      <c:pt idx="60">
                        <c:v>192020.93</c:v>
                      </c:pt>
                      <c:pt idx="61">
                        <c:v>192551.42</c:v>
                      </c:pt>
                      <c:pt idx="62">
                        <c:v>196048.52</c:v>
                      </c:pt>
                      <c:pt idx="63">
                        <c:v>188001.7</c:v>
                      </c:pt>
                      <c:pt idx="64">
                        <c:v>191833.94</c:v>
                      </c:pt>
                      <c:pt idx="65">
                        <c:v>199047.63</c:v>
                      </c:pt>
                      <c:pt idx="66">
                        <c:v>196743.36</c:v>
                      </c:pt>
                      <c:pt idx="67">
                        <c:v>197496.38</c:v>
                      </c:pt>
                      <c:pt idx="68">
                        <c:v>201018.26</c:v>
                      </c:pt>
                      <c:pt idx="69">
                        <c:v>201285.28</c:v>
                      </c:pt>
                      <c:pt idx="70">
                        <c:v>201933.85</c:v>
                      </c:pt>
                      <c:pt idx="71">
                        <c:v>200272.37</c:v>
                      </c:pt>
                      <c:pt idx="72">
                        <c:v>203853.83</c:v>
                      </c:pt>
                      <c:pt idx="73">
                        <c:v>202765.11</c:v>
                      </c:pt>
                      <c:pt idx="74">
                        <c:v>202000.13</c:v>
                      </c:pt>
                      <c:pt idx="75">
                        <c:v>197643.47</c:v>
                      </c:pt>
                      <c:pt idx="76">
                        <c:v>199026.16</c:v>
                      </c:pt>
                      <c:pt idx="77">
                        <c:v>200186.8</c:v>
                      </c:pt>
                      <c:pt idx="78">
                        <c:v>199169.21</c:v>
                      </c:pt>
                      <c:pt idx="79">
                        <c:v>200405.89</c:v>
                      </c:pt>
                      <c:pt idx="80">
                        <c:v>202535.27</c:v>
                      </c:pt>
                      <c:pt idx="81">
                        <c:v>198844.31</c:v>
                      </c:pt>
                      <c:pt idx="82">
                        <c:v>198456.42</c:v>
                      </c:pt>
                      <c:pt idx="83">
                        <c:v>200559.28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4E-448C-8D0A-31C481C96D9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ICP_Internal_Drift!$C$3:$C$86</c15:sqref>
                        </c15:formulaRef>
                      </c:ext>
                    </c:extLst>
                    <c:strCache>
                      <c:ptCount val="84"/>
                      <c:pt idx="0">
                        <c:v>001SMPL.d</c:v>
                      </c:pt>
                      <c:pt idx="1">
                        <c:v>002SMPL.d</c:v>
                      </c:pt>
                      <c:pt idx="2">
                        <c:v>003SMPL.d</c:v>
                      </c:pt>
                      <c:pt idx="3">
                        <c:v>004CALB.d</c:v>
                      </c:pt>
                      <c:pt idx="4">
                        <c:v>005CALS.d</c:v>
                      </c:pt>
                      <c:pt idx="5">
                        <c:v>006CALS.d</c:v>
                      </c:pt>
                      <c:pt idx="6">
                        <c:v>007CALS.d</c:v>
                      </c:pt>
                      <c:pt idx="7">
                        <c:v>008CALS.d</c:v>
                      </c:pt>
                      <c:pt idx="8">
                        <c:v>009CALS.d</c:v>
                      </c:pt>
                      <c:pt idx="9">
                        <c:v>010CALS.d</c:v>
                      </c:pt>
                      <c:pt idx="10">
                        <c:v>011CALS.d</c:v>
                      </c:pt>
                      <c:pt idx="11">
                        <c:v>012CALS.d</c:v>
                      </c:pt>
                      <c:pt idx="12">
                        <c:v>080SMPL.d</c:v>
                      </c:pt>
                      <c:pt idx="13">
                        <c:v>081SMPL.d</c:v>
                      </c:pt>
                      <c:pt idx="14">
                        <c:v>013SMPL.d</c:v>
                      </c:pt>
                      <c:pt idx="15">
                        <c:v>014SMPL.d</c:v>
                      </c:pt>
                      <c:pt idx="16">
                        <c:v>015SMPL.d</c:v>
                      </c:pt>
                      <c:pt idx="17">
                        <c:v>016SMPL.d</c:v>
                      </c:pt>
                      <c:pt idx="18">
                        <c:v>017SMPL.d</c:v>
                      </c:pt>
                      <c:pt idx="19">
                        <c:v>018SMPL.d</c:v>
                      </c:pt>
                      <c:pt idx="20">
                        <c:v>019SMPL.d</c:v>
                      </c:pt>
                      <c:pt idx="21">
                        <c:v>020SMPL.d</c:v>
                      </c:pt>
                      <c:pt idx="22">
                        <c:v>021SMPL.d</c:v>
                      </c:pt>
                      <c:pt idx="23">
                        <c:v>022SMPL.d</c:v>
                      </c:pt>
                      <c:pt idx="24">
                        <c:v>023SMPL.d</c:v>
                      </c:pt>
                      <c:pt idx="25">
                        <c:v>024SMPL.d</c:v>
                      </c:pt>
                      <c:pt idx="26">
                        <c:v>025SMPL.d</c:v>
                      </c:pt>
                      <c:pt idx="27">
                        <c:v>026SMPL.d</c:v>
                      </c:pt>
                      <c:pt idx="28">
                        <c:v>027SMPL.d</c:v>
                      </c:pt>
                      <c:pt idx="29">
                        <c:v>028SMPL.d</c:v>
                      </c:pt>
                      <c:pt idx="30">
                        <c:v>029SMPL.d</c:v>
                      </c:pt>
                      <c:pt idx="31">
                        <c:v>030SMPL.d</c:v>
                      </c:pt>
                      <c:pt idx="32">
                        <c:v>031SMPL.d</c:v>
                      </c:pt>
                      <c:pt idx="33">
                        <c:v>032SMPL.d</c:v>
                      </c:pt>
                      <c:pt idx="34">
                        <c:v>033SMPL.d</c:v>
                      </c:pt>
                      <c:pt idx="35">
                        <c:v>034SMPL.d</c:v>
                      </c:pt>
                      <c:pt idx="36">
                        <c:v>035SMPL.d</c:v>
                      </c:pt>
                      <c:pt idx="37">
                        <c:v>036SMPL.d</c:v>
                      </c:pt>
                      <c:pt idx="38">
                        <c:v>037SMPL.d</c:v>
                      </c:pt>
                      <c:pt idx="39">
                        <c:v>038SMPL.d</c:v>
                      </c:pt>
                      <c:pt idx="40">
                        <c:v>039SMPL.d</c:v>
                      </c:pt>
                      <c:pt idx="41">
                        <c:v>040SMPL.d</c:v>
                      </c:pt>
                      <c:pt idx="42">
                        <c:v>041SMPL.d</c:v>
                      </c:pt>
                      <c:pt idx="43">
                        <c:v>042SMPL.d</c:v>
                      </c:pt>
                      <c:pt idx="44">
                        <c:v>043SMPL.d</c:v>
                      </c:pt>
                      <c:pt idx="45">
                        <c:v>044SMPL.d</c:v>
                      </c:pt>
                      <c:pt idx="46">
                        <c:v>045SMPL.d</c:v>
                      </c:pt>
                      <c:pt idx="47">
                        <c:v>046SMPL.d</c:v>
                      </c:pt>
                      <c:pt idx="48">
                        <c:v>047SMPL.d</c:v>
                      </c:pt>
                      <c:pt idx="49">
                        <c:v>048SMPL.d</c:v>
                      </c:pt>
                      <c:pt idx="50">
                        <c:v>049SMPL.d</c:v>
                      </c:pt>
                      <c:pt idx="51">
                        <c:v>050SMPL.d</c:v>
                      </c:pt>
                      <c:pt idx="52">
                        <c:v>051SMPL.d</c:v>
                      </c:pt>
                      <c:pt idx="53">
                        <c:v>052SMPL.d</c:v>
                      </c:pt>
                      <c:pt idx="54">
                        <c:v>053SMPL.d</c:v>
                      </c:pt>
                      <c:pt idx="55">
                        <c:v>054SMPL.d</c:v>
                      </c:pt>
                      <c:pt idx="56">
                        <c:v>055SMPL.d</c:v>
                      </c:pt>
                      <c:pt idx="57">
                        <c:v>056SMPL.d</c:v>
                      </c:pt>
                      <c:pt idx="58">
                        <c:v>057SMPL.d</c:v>
                      </c:pt>
                      <c:pt idx="59">
                        <c:v>058SMPL.d</c:v>
                      </c:pt>
                      <c:pt idx="60">
                        <c:v>059SMPL.d</c:v>
                      </c:pt>
                      <c:pt idx="61">
                        <c:v>060SMPL.d</c:v>
                      </c:pt>
                      <c:pt idx="62">
                        <c:v>061SMPL.d</c:v>
                      </c:pt>
                      <c:pt idx="63">
                        <c:v>062SMPL.d</c:v>
                      </c:pt>
                      <c:pt idx="64">
                        <c:v>063SMPL.d</c:v>
                      </c:pt>
                      <c:pt idx="65">
                        <c:v>064SMPL.d</c:v>
                      </c:pt>
                      <c:pt idx="66">
                        <c:v>065SMPL.d</c:v>
                      </c:pt>
                      <c:pt idx="67">
                        <c:v>066SMPL.d</c:v>
                      </c:pt>
                      <c:pt idx="68">
                        <c:v>067SMPL.d</c:v>
                      </c:pt>
                      <c:pt idx="69">
                        <c:v>068SMPL.d</c:v>
                      </c:pt>
                      <c:pt idx="70">
                        <c:v>069SMPL.d</c:v>
                      </c:pt>
                      <c:pt idx="71">
                        <c:v>070SMPL.d</c:v>
                      </c:pt>
                      <c:pt idx="72">
                        <c:v>071SMPL.d</c:v>
                      </c:pt>
                      <c:pt idx="73">
                        <c:v>072SMPL.d</c:v>
                      </c:pt>
                      <c:pt idx="74">
                        <c:v>073SMPL.d</c:v>
                      </c:pt>
                      <c:pt idx="75">
                        <c:v>074SMPL.d</c:v>
                      </c:pt>
                      <c:pt idx="76">
                        <c:v>075SMPL.d</c:v>
                      </c:pt>
                      <c:pt idx="77">
                        <c:v>076SMPL.d</c:v>
                      </c:pt>
                      <c:pt idx="78">
                        <c:v>077SMPL.d</c:v>
                      </c:pt>
                      <c:pt idx="79">
                        <c:v>078SMPL.d</c:v>
                      </c:pt>
                      <c:pt idx="80">
                        <c:v>079SMPL.d</c:v>
                      </c:pt>
                      <c:pt idx="81">
                        <c:v>082SMPL.d</c:v>
                      </c:pt>
                      <c:pt idx="82">
                        <c:v>083SMPL.d</c:v>
                      </c:pt>
                      <c:pt idx="83">
                        <c:v>084SMPL.d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ICP_Internal_Drift!$L$3:$L$86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590.03</c:v>
                      </c:pt>
                      <c:pt idx="1">
                        <c:v>600.04</c:v>
                      </c:pt>
                      <c:pt idx="2">
                        <c:v>1123.42</c:v>
                      </c:pt>
                      <c:pt idx="3">
                        <c:v>763.38</c:v>
                      </c:pt>
                      <c:pt idx="4">
                        <c:v>773.39</c:v>
                      </c:pt>
                      <c:pt idx="5">
                        <c:v>760.05</c:v>
                      </c:pt>
                      <c:pt idx="6">
                        <c:v>796.73</c:v>
                      </c:pt>
                      <c:pt idx="7">
                        <c:v>800.06</c:v>
                      </c:pt>
                      <c:pt idx="8">
                        <c:v>750.05</c:v>
                      </c:pt>
                      <c:pt idx="9">
                        <c:v>886.73</c:v>
                      </c:pt>
                      <c:pt idx="10">
                        <c:v>1060.08</c:v>
                      </c:pt>
                      <c:pt idx="11">
                        <c:v>1190.0999999999999</c:v>
                      </c:pt>
                      <c:pt idx="12">
                        <c:v>9387.18</c:v>
                      </c:pt>
                      <c:pt idx="13">
                        <c:v>8643.16</c:v>
                      </c:pt>
                      <c:pt idx="14">
                        <c:v>1216.77</c:v>
                      </c:pt>
                      <c:pt idx="15">
                        <c:v>1343.46</c:v>
                      </c:pt>
                      <c:pt idx="16">
                        <c:v>2543.67</c:v>
                      </c:pt>
                      <c:pt idx="17">
                        <c:v>3533.95</c:v>
                      </c:pt>
                      <c:pt idx="18">
                        <c:v>3774.06</c:v>
                      </c:pt>
                      <c:pt idx="19">
                        <c:v>3693.99</c:v>
                      </c:pt>
                      <c:pt idx="20">
                        <c:v>3844.04</c:v>
                      </c:pt>
                      <c:pt idx="21">
                        <c:v>4367.57</c:v>
                      </c:pt>
                      <c:pt idx="22">
                        <c:v>4310.87</c:v>
                      </c:pt>
                      <c:pt idx="23">
                        <c:v>4367.54</c:v>
                      </c:pt>
                      <c:pt idx="24">
                        <c:v>4874.45</c:v>
                      </c:pt>
                      <c:pt idx="25">
                        <c:v>4757.67</c:v>
                      </c:pt>
                      <c:pt idx="26">
                        <c:v>4941.3</c:v>
                      </c:pt>
                      <c:pt idx="27">
                        <c:v>4561.59</c:v>
                      </c:pt>
                      <c:pt idx="28">
                        <c:v>4517.6099999999997</c:v>
                      </c:pt>
                      <c:pt idx="29">
                        <c:v>6147.5</c:v>
                      </c:pt>
                      <c:pt idx="30">
                        <c:v>5354.66</c:v>
                      </c:pt>
                      <c:pt idx="31">
                        <c:v>5744.76</c:v>
                      </c:pt>
                      <c:pt idx="32">
                        <c:v>5508.05</c:v>
                      </c:pt>
                      <c:pt idx="33">
                        <c:v>5974.95</c:v>
                      </c:pt>
                      <c:pt idx="34">
                        <c:v>6645.27</c:v>
                      </c:pt>
                      <c:pt idx="35">
                        <c:v>6935.45</c:v>
                      </c:pt>
                      <c:pt idx="36">
                        <c:v>6695.25</c:v>
                      </c:pt>
                      <c:pt idx="37">
                        <c:v>6558.62</c:v>
                      </c:pt>
                      <c:pt idx="38">
                        <c:v>8070.27</c:v>
                      </c:pt>
                      <c:pt idx="39">
                        <c:v>9804.85</c:v>
                      </c:pt>
                      <c:pt idx="40">
                        <c:v>7755.96</c:v>
                      </c:pt>
                      <c:pt idx="41">
                        <c:v>8466.39</c:v>
                      </c:pt>
                      <c:pt idx="42">
                        <c:v>8666.91</c:v>
                      </c:pt>
                      <c:pt idx="43">
                        <c:v>8796.77</c:v>
                      </c:pt>
                      <c:pt idx="44">
                        <c:v>10121.76</c:v>
                      </c:pt>
                      <c:pt idx="45">
                        <c:v>6695.35</c:v>
                      </c:pt>
                      <c:pt idx="46">
                        <c:v>8853.4699999999993</c:v>
                      </c:pt>
                      <c:pt idx="47">
                        <c:v>8516.5300000000007</c:v>
                      </c:pt>
                      <c:pt idx="48">
                        <c:v>14980.13</c:v>
                      </c:pt>
                      <c:pt idx="49">
                        <c:v>8930.02</c:v>
                      </c:pt>
                      <c:pt idx="50">
                        <c:v>8756.6</c:v>
                      </c:pt>
                      <c:pt idx="51">
                        <c:v>8429.8700000000008</c:v>
                      </c:pt>
                      <c:pt idx="52">
                        <c:v>8437.18</c:v>
                      </c:pt>
                      <c:pt idx="53">
                        <c:v>9497.34</c:v>
                      </c:pt>
                      <c:pt idx="54">
                        <c:v>9253.69</c:v>
                      </c:pt>
                      <c:pt idx="55">
                        <c:v>9677.5499999999993</c:v>
                      </c:pt>
                      <c:pt idx="56">
                        <c:v>9814.06</c:v>
                      </c:pt>
                      <c:pt idx="57">
                        <c:v>9413.7199999999993</c:v>
                      </c:pt>
                      <c:pt idx="58">
                        <c:v>8349.65</c:v>
                      </c:pt>
                      <c:pt idx="59">
                        <c:v>9773.94</c:v>
                      </c:pt>
                      <c:pt idx="60">
                        <c:v>9827.4500000000007</c:v>
                      </c:pt>
                      <c:pt idx="61">
                        <c:v>10411.76</c:v>
                      </c:pt>
                      <c:pt idx="62">
                        <c:v>10301.36</c:v>
                      </c:pt>
                      <c:pt idx="63">
                        <c:v>9607.42</c:v>
                      </c:pt>
                      <c:pt idx="64">
                        <c:v>9347.14</c:v>
                      </c:pt>
                      <c:pt idx="65">
                        <c:v>10494.6</c:v>
                      </c:pt>
                      <c:pt idx="66">
                        <c:v>9590.4699999999993</c:v>
                      </c:pt>
                      <c:pt idx="67">
                        <c:v>10461.31</c:v>
                      </c:pt>
                      <c:pt idx="68">
                        <c:v>10401.209999999999</c:v>
                      </c:pt>
                      <c:pt idx="69">
                        <c:v>10454.51</c:v>
                      </c:pt>
                      <c:pt idx="70">
                        <c:v>10594.9</c:v>
                      </c:pt>
                      <c:pt idx="71">
                        <c:v>10160.94</c:v>
                      </c:pt>
                      <c:pt idx="72">
                        <c:v>10247.67</c:v>
                      </c:pt>
                      <c:pt idx="73">
                        <c:v>10214.36</c:v>
                      </c:pt>
                      <c:pt idx="74">
                        <c:v>10528.22</c:v>
                      </c:pt>
                      <c:pt idx="75">
                        <c:v>9507.1299999999992</c:v>
                      </c:pt>
                      <c:pt idx="76">
                        <c:v>9870.9599999999991</c:v>
                      </c:pt>
                      <c:pt idx="77">
                        <c:v>10114.370000000001</c:v>
                      </c:pt>
                      <c:pt idx="78">
                        <c:v>9787.0300000000007</c:v>
                      </c:pt>
                      <c:pt idx="79">
                        <c:v>10696.92</c:v>
                      </c:pt>
                      <c:pt idx="80">
                        <c:v>9403.7099999999991</c:v>
                      </c:pt>
                      <c:pt idx="81">
                        <c:v>10484.790000000001</c:v>
                      </c:pt>
                      <c:pt idx="82">
                        <c:v>9874.17</c:v>
                      </c:pt>
                      <c:pt idx="83">
                        <c:v>9477.1200000000008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4E-448C-8D0A-31C481C96D98}"/>
                  </c:ext>
                </c:extLst>
              </c15:ser>
            </c15:filteredScatterSeries>
          </c:ext>
        </c:extLst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  <c:majorUnit val="1"/>
        <c:minorUnit val="1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ICP Drift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ICP_Internal_Drift!$C$3:$C$86</c:f>
              <c:strCache>
                <c:ptCount val="84"/>
                <c:pt idx="0">
                  <c:v>001SMPL.d</c:v>
                </c:pt>
                <c:pt idx="1">
                  <c:v>002SMPL.d</c:v>
                </c:pt>
                <c:pt idx="2">
                  <c:v>003SMPL.d</c:v>
                </c:pt>
                <c:pt idx="3">
                  <c:v>004CALB.d</c:v>
                </c:pt>
                <c:pt idx="4">
                  <c:v>005CALS.d</c:v>
                </c:pt>
                <c:pt idx="5">
                  <c:v>006CALS.d</c:v>
                </c:pt>
                <c:pt idx="6">
                  <c:v>007CALS.d</c:v>
                </c:pt>
                <c:pt idx="7">
                  <c:v>008CALS.d</c:v>
                </c:pt>
                <c:pt idx="8">
                  <c:v>009CALS.d</c:v>
                </c:pt>
                <c:pt idx="9">
                  <c:v>010CALS.d</c:v>
                </c:pt>
                <c:pt idx="10">
                  <c:v>011CALS.d</c:v>
                </c:pt>
                <c:pt idx="11">
                  <c:v>012CALS.d</c:v>
                </c:pt>
                <c:pt idx="12">
                  <c:v>080SMPL.d</c:v>
                </c:pt>
                <c:pt idx="13">
                  <c:v>081SMPL.d</c:v>
                </c:pt>
                <c:pt idx="14">
                  <c:v>013SMPL.d</c:v>
                </c:pt>
                <c:pt idx="15">
                  <c:v>014SMPL.d</c:v>
                </c:pt>
                <c:pt idx="16">
                  <c:v>015SMPL.d</c:v>
                </c:pt>
                <c:pt idx="17">
                  <c:v>016SMPL.d</c:v>
                </c:pt>
                <c:pt idx="18">
                  <c:v>017SMPL.d</c:v>
                </c:pt>
                <c:pt idx="19">
                  <c:v>018SMPL.d</c:v>
                </c:pt>
                <c:pt idx="20">
                  <c:v>019SMPL.d</c:v>
                </c:pt>
                <c:pt idx="21">
                  <c:v>020SMPL.d</c:v>
                </c:pt>
                <c:pt idx="22">
                  <c:v>021SMPL.d</c:v>
                </c:pt>
                <c:pt idx="23">
                  <c:v>022SMPL.d</c:v>
                </c:pt>
                <c:pt idx="24">
                  <c:v>023SMPL.d</c:v>
                </c:pt>
                <c:pt idx="25">
                  <c:v>024SMPL.d</c:v>
                </c:pt>
                <c:pt idx="26">
                  <c:v>025SMPL.d</c:v>
                </c:pt>
                <c:pt idx="27">
                  <c:v>026SMPL.d</c:v>
                </c:pt>
                <c:pt idx="28">
                  <c:v>027SMPL.d</c:v>
                </c:pt>
                <c:pt idx="29">
                  <c:v>028SMPL.d</c:v>
                </c:pt>
                <c:pt idx="30">
                  <c:v>029SMPL.d</c:v>
                </c:pt>
                <c:pt idx="31">
                  <c:v>030SMPL.d</c:v>
                </c:pt>
                <c:pt idx="32">
                  <c:v>031SMPL.d</c:v>
                </c:pt>
                <c:pt idx="33">
                  <c:v>032SMPL.d</c:v>
                </c:pt>
                <c:pt idx="34">
                  <c:v>033SMPL.d</c:v>
                </c:pt>
                <c:pt idx="35">
                  <c:v>034SMPL.d</c:v>
                </c:pt>
                <c:pt idx="36">
                  <c:v>035SMPL.d</c:v>
                </c:pt>
                <c:pt idx="37">
                  <c:v>036SMPL.d</c:v>
                </c:pt>
                <c:pt idx="38">
                  <c:v>037SMPL.d</c:v>
                </c:pt>
                <c:pt idx="39">
                  <c:v>038SMPL.d</c:v>
                </c:pt>
                <c:pt idx="40">
                  <c:v>039SMPL.d</c:v>
                </c:pt>
                <c:pt idx="41">
                  <c:v>040SMPL.d</c:v>
                </c:pt>
                <c:pt idx="42">
                  <c:v>041SMPL.d</c:v>
                </c:pt>
                <c:pt idx="43">
                  <c:v>042SMPL.d</c:v>
                </c:pt>
                <c:pt idx="44">
                  <c:v>043SMPL.d</c:v>
                </c:pt>
                <c:pt idx="45">
                  <c:v>044SMPL.d</c:v>
                </c:pt>
                <c:pt idx="46">
                  <c:v>045SMPL.d</c:v>
                </c:pt>
                <c:pt idx="47">
                  <c:v>046SMPL.d</c:v>
                </c:pt>
                <c:pt idx="48">
                  <c:v>047SMPL.d</c:v>
                </c:pt>
                <c:pt idx="49">
                  <c:v>048SMPL.d</c:v>
                </c:pt>
                <c:pt idx="50">
                  <c:v>049SMPL.d</c:v>
                </c:pt>
                <c:pt idx="51">
                  <c:v>050SMPL.d</c:v>
                </c:pt>
                <c:pt idx="52">
                  <c:v>051SMPL.d</c:v>
                </c:pt>
                <c:pt idx="53">
                  <c:v>052SMPL.d</c:v>
                </c:pt>
                <c:pt idx="54">
                  <c:v>053SMPL.d</c:v>
                </c:pt>
                <c:pt idx="55">
                  <c:v>054SMPL.d</c:v>
                </c:pt>
                <c:pt idx="56">
                  <c:v>055SMPL.d</c:v>
                </c:pt>
                <c:pt idx="57">
                  <c:v>056SMPL.d</c:v>
                </c:pt>
                <c:pt idx="58">
                  <c:v>057SMPL.d</c:v>
                </c:pt>
                <c:pt idx="59">
                  <c:v>058SMPL.d</c:v>
                </c:pt>
                <c:pt idx="60">
                  <c:v>059SMPL.d</c:v>
                </c:pt>
                <c:pt idx="61">
                  <c:v>060SMPL.d</c:v>
                </c:pt>
                <c:pt idx="62">
                  <c:v>061SMPL.d</c:v>
                </c:pt>
                <c:pt idx="63">
                  <c:v>062SMPL.d</c:v>
                </c:pt>
                <c:pt idx="64">
                  <c:v>063SMPL.d</c:v>
                </c:pt>
                <c:pt idx="65">
                  <c:v>064SMPL.d</c:v>
                </c:pt>
                <c:pt idx="66">
                  <c:v>065SMPL.d</c:v>
                </c:pt>
                <c:pt idx="67">
                  <c:v>066SMPL.d</c:v>
                </c:pt>
                <c:pt idx="68">
                  <c:v>067SMPL.d</c:v>
                </c:pt>
                <c:pt idx="69">
                  <c:v>068SMPL.d</c:v>
                </c:pt>
                <c:pt idx="70">
                  <c:v>069SMPL.d</c:v>
                </c:pt>
                <c:pt idx="71">
                  <c:v>070SMPL.d</c:v>
                </c:pt>
                <c:pt idx="72">
                  <c:v>071SMPL.d</c:v>
                </c:pt>
                <c:pt idx="73">
                  <c:v>072SMPL.d</c:v>
                </c:pt>
                <c:pt idx="74">
                  <c:v>073SMPL.d</c:v>
                </c:pt>
                <c:pt idx="75">
                  <c:v>074SMPL.d</c:v>
                </c:pt>
                <c:pt idx="76">
                  <c:v>075SMPL.d</c:v>
                </c:pt>
                <c:pt idx="77">
                  <c:v>076SMPL.d</c:v>
                </c:pt>
                <c:pt idx="78">
                  <c:v>077SMPL.d</c:v>
                </c:pt>
                <c:pt idx="79">
                  <c:v>078SMPL.d</c:v>
                </c:pt>
                <c:pt idx="80">
                  <c:v>079SMPL.d</c:v>
                </c:pt>
                <c:pt idx="81">
                  <c:v>082SMPL.d</c:v>
                </c:pt>
                <c:pt idx="82">
                  <c:v>083SMPL.d</c:v>
                </c:pt>
                <c:pt idx="83">
                  <c:v>084SMPL.d</c:v>
                </c:pt>
              </c:strCache>
            </c:strRef>
          </c:xVal>
          <c:yVal>
            <c:numRef>
              <c:f>ICP_Internal_Drift!$L$3:$L$86</c:f>
              <c:numCache>
                <c:formatCode>General</c:formatCode>
                <c:ptCount val="84"/>
                <c:pt idx="0">
                  <c:v>590.03</c:v>
                </c:pt>
                <c:pt idx="1">
                  <c:v>600.04</c:v>
                </c:pt>
                <c:pt idx="2">
                  <c:v>1123.42</c:v>
                </c:pt>
                <c:pt idx="3">
                  <c:v>763.38</c:v>
                </c:pt>
                <c:pt idx="4">
                  <c:v>773.39</c:v>
                </c:pt>
                <c:pt idx="5">
                  <c:v>760.05</c:v>
                </c:pt>
                <c:pt idx="6">
                  <c:v>796.73</c:v>
                </c:pt>
                <c:pt idx="7">
                  <c:v>800.06</c:v>
                </c:pt>
                <c:pt idx="8">
                  <c:v>750.05</c:v>
                </c:pt>
                <c:pt idx="9">
                  <c:v>886.73</c:v>
                </c:pt>
                <c:pt idx="10">
                  <c:v>1060.08</c:v>
                </c:pt>
                <c:pt idx="11">
                  <c:v>1190.0999999999999</c:v>
                </c:pt>
                <c:pt idx="12">
                  <c:v>9387.18</c:v>
                </c:pt>
                <c:pt idx="13">
                  <c:v>8643.16</c:v>
                </c:pt>
                <c:pt idx="14">
                  <c:v>1216.77</c:v>
                </c:pt>
                <c:pt idx="15">
                  <c:v>1343.46</c:v>
                </c:pt>
                <c:pt idx="16">
                  <c:v>2543.67</c:v>
                </c:pt>
                <c:pt idx="17">
                  <c:v>3533.95</c:v>
                </c:pt>
                <c:pt idx="18">
                  <c:v>3774.06</c:v>
                </c:pt>
                <c:pt idx="19">
                  <c:v>3693.99</c:v>
                </c:pt>
                <c:pt idx="20">
                  <c:v>3844.04</c:v>
                </c:pt>
                <c:pt idx="21">
                  <c:v>4367.57</c:v>
                </c:pt>
                <c:pt idx="22">
                  <c:v>4310.87</c:v>
                </c:pt>
                <c:pt idx="23">
                  <c:v>4367.54</c:v>
                </c:pt>
                <c:pt idx="24">
                  <c:v>4874.45</c:v>
                </c:pt>
                <c:pt idx="25">
                  <c:v>4757.67</c:v>
                </c:pt>
                <c:pt idx="26">
                  <c:v>4941.3</c:v>
                </c:pt>
                <c:pt idx="27">
                  <c:v>4561.59</c:v>
                </c:pt>
                <c:pt idx="28">
                  <c:v>4517.6099999999997</c:v>
                </c:pt>
                <c:pt idx="29">
                  <c:v>6147.5</c:v>
                </c:pt>
                <c:pt idx="30">
                  <c:v>5354.66</c:v>
                </c:pt>
                <c:pt idx="31">
                  <c:v>5744.76</c:v>
                </c:pt>
                <c:pt idx="32">
                  <c:v>5508.05</c:v>
                </c:pt>
                <c:pt idx="33">
                  <c:v>5974.95</c:v>
                </c:pt>
                <c:pt idx="34">
                  <c:v>6645.27</c:v>
                </c:pt>
                <c:pt idx="35">
                  <c:v>6935.45</c:v>
                </c:pt>
                <c:pt idx="36">
                  <c:v>6695.25</c:v>
                </c:pt>
                <c:pt idx="37">
                  <c:v>6558.62</c:v>
                </c:pt>
                <c:pt idx="38">
                  <c:v>8070.27</c:v>
                </c:pt>
                <c:pt idx="39">
                  <c:v>9804.85</c:v>
                </c:pt>
                <c:pt idx="40">
                  <c:v>7755.96</c:v>
                </c:pt>
                <c:pt idx="41">
                  <c:v>8466.39</c:v>
                </c:pt>
                <c:pt idx="42">
                  <c:v>8666.91</c:v>
                </c:pt>
                <c:pt idx="43">
                  <c:v>8796.77</c:v>
                </c:pt>
                <c:pt idx="44">
                  <c:v>10121.76</c:v>
                </c:pt>
                <c:pt idx="45">
                  <c:v>6695.35</c:v>
                </c:pt>
                <c:pt idx="46">
                  <c:v>8853.4699999999993</c:v>
                </c:pt>
                <c:pt idx="47">
                  <c:v>8516.5300000000007</c:v>
                </c:pt>
                <c:pt idx="48">
                  <c:v>14980.13</c:v>
                </c:pt>
                <c:pt idx="49">
                  <c:v>8930.02</c:v>
                </c:pt>
                <c:pt idx="50">
                  <c:v>8756.6</c:v>
                </c:pt>
                <c:pt idx="51">
                  <c:v>8429.8700000000008</c:v>
                </c:pt>
                <c:pt idx="52">
                  <c:v>8437.18</c:v>
                </c:pt>
                <c:pt idx="53">
                  <c:v>9497.34</c:v>
                </c:pt>
                <c:pt idx="54">
                  <c:v>9253.69</c:v>
                </c:pt>
                <c:pt idx="55">
                  <c:v>9677.5499999999993</c:v>
                </c:pt>
                <c:pt idx="56">
                  <c:v>9814.06</c:v>
                </c:pt>
                <c:pt idx="57">
                  <c:v>9413.7199999999993</c:v>
                </c:pt>
                <c:pt idx="58">
                  <c:v>8349.65</c:v>
                </c:pt>
                <c:pt idx="59">
                  <c:v>9773.94</c:v>
                </c:pt>
                <c:pt idx="60">
                  <c:v>9827.4500000000007</c:v>
                </c:pt>
                <c:pt idx="61">
                  <c:v>10411.76</c:v>
                </c:pt>
                <c:pt idx="62">
                  <c:v>10301.36</c:v>
                </c:pt>
                <c:pt idx="63">
                  <c:v>9607.42</c:v>
                </c:pt>
                <c:pt idx="64">
                  <c:v>9347.14</c:v>
                </c:pt>
                <c:pt idx="65">
                  <c:v>10494.6</c:v>
                </c:pt>
                <c:pt idx="66">
                  <c:v>9590.4699999999993</c:v>
                </c:pt>
                <c:pt idx="67">
                  <c:v>10461.31</c:v>
                </c:pt>
                <c:pt idx="68">
                  <c:v>10401.209999999999</c:v>
                </c:pt>
                <c:pt idx="69">
                  <c:v>10454.51</c:v>
                </c:pt>
                <c:pt idx="70">
                  <c:v>10594.9</c:v>
                </c:pt>
                <c:pt idx="71">
                  <c:v>10160.94</c:v>
                </c:pt>
                <c:pt idx="72">
                  <c:v>10247.67</c:v>
                </c:pt>
                <c:pt idx="73">
                  <c:v>10214.36</c:v>
                </c:pt>
                <c:pt idx="74">
                  <c:v>10528.22</c:v>
                </c:pt>
                <c:pt idx="75">
                  <c:v>9507.1299999999992</c:v>
                </c:pt>
                <c:pt idx="76">
                  <c:v>9870.9599999999991</c:v>
                </c:pt>
                <c:pt idx="77">
                  <c:v>10114.370000000001</c:v>
                </c:pt>
                <c:pt idx="78">
                  <c:v>9787.0300000000007</c:v>
                </c:pt>
                <c:pt idx="79">
                  <c:v>10696.92</c:v>
                </c:pt>
                <c:pt idx="80">
                  <c:v>9403.7099999999991</c:v>
                </c:pt>
                <c:pt idx="81">
                  <c:v>10484.790000000001</c:v>
                </c:pt>
                <c:pt idx="82">
                  <c:v>9874.17</c:v>
                </c:pt>
                <c:pt idx="83">
                  <c:v>9477.1200000000008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6-4BBE-949E-BCAB59A50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ICP_Internal_Drift!$C$3:$C$86</c15:sqref>
                        </c15:formulaRef>
                      </c:ext>
                    </c:extLst>
                    <c:strCache>
                      <c:ptCount val="84"/>
                      <c:pt idx="0">
                        <c:v>001SMPL.d</c:v>
                      </c:pt>
                      <c:pt idx="1">
                        <c:v>002SMPL.d</c:v>
                      </c:pt>
                      <c:pt idx="2">
                        <c:v>003SMPL.d</c:v>
                      </c:pt>
                      <c:pt idx="3">
                        <c:v>004CALB.d</c:v>
                      </c:pt>
                      <c:pt idx="4">
                        <c:v>005CALS.d</c:v>
                      </c:pt>
                      <c:pt idx="5">
                        <c:v>006CALS.d</c:v>
                      </c:pt>
                      <c:pt idx="6">
                        <c:v>007CALS.d</c:v>
                      </c:pt>
                      <c:pt idx="7">
                        <c:v>008CALS.d</c:v>
                      </c:pt>
                      <c:pt idx="8">
                        <c:v>009CALS.d</c:v>
                      </c:pt>
                      <c:pt idx="9">
                        <c:v>010CALS.d</c:v>
                      </c:pt>
                      <c:pt idx="10">
                        <c:v>011CALS.d</c:v>
                      </c:pt>
                      <c:pt idx="11">
                        <c:v>012CALS.d</c:v>
                      </c:pt>
                      <c:pt idx="12">
                        <c:v>080SMPL.d</c:v>
                      </c:pt>
                      <c:pt idx="13">
                        <c:v>081SMPL.d</c:v>
                      </c:pt>
                      <c:pt idx="14">
                        <c:v>013SMPL.d</c:v>
                      </c:pt>
                      <c:pt idx="15">
                        <c:v>014SMPL.d</c:v>
                      </c:pt>
                      <c:pt idx="16">
                        <c:v>015SMPL.d</c:v>
                      </c:pt>
                      <c:pt idx="17">
                        <c:v>016SMPL.d</c:v>
                      </c:pt>
                      <c:pt idx="18">
                        <c:v>017SMPL.d</c:v>
                      </c:pt>
                      <c:pt idx="19">
                        <c:v>018SMPL.d</c:v>
                      </c:pt>
                      <c:pt idx="20">
                        <c:v>019SMPL.d</c:v>
                      </c:pt>
                      <c:pt idx="21">
                        <c:v>020SMPL.d</c:v>
                      </c:pt>
                      <c:pt idx="22">
                        <c:v>021SMPL.d</c:v>
                      </c:pt>
                      <c:pt idx="23">
                        <c:v>022SMPL.d</c:v>
                      </c:pt>
                      <c:pt idx="24">
                        <c:v>023SMPL.d</c:v>
                      </c:pt>
                      <c:pt idx="25">
                        <c:v>024SMPL.d</c:v>
                      </c:pt>
                      <c:pt idx="26">
                        <c:v>025SMPL.d</c:v>
                      </c:pt>
                      <c:pt idx="27">
                        <c:v>026SMPL.d</c:v>
                      </c:pt>
                      <c:pt idx="28">
                        <c:v>027SMPL.d</c:v>
                      </c:pt>
                      <c:pt idx="29">
                        <c:v>028SMPL.d</c:v>
                      </c:pt>
                      <c:pt idx="30">
                        <c:v>029SMPL.d</c:v>
                      </c:pt>
                      <c:pt idx="31">
                        <c:v>030SMPL.d</c:v>
                      </c:pt>
                      <c:pt idx="32">
                        <c:v>031SMPL.d</c:v>
                      </c:pt>
                      <c:pt idx="33">
                        <c:v>032SMPL.d</c:v>
                      </c:pt>
                      <c:pt idx="34">
                        <c:v>033SMPL.d</c:v>
                      </c:pt>
                      <c:pt idx="35">
                        <c:v>034SMPL.d</c:v>
                      </c:pt>
                      <c:pt idx="36">
                        <c:v>035SMPL.d</c:v>
                      </c:pt>
                      <c:pt idx="37">
                        <c:v>036SMPL.d</c:v>
                      </c:pt>
                      <c:pt idx="38">
                        <c:v>037SMPL.d</c:v>
                      </c:pt>
                      <c:pt idx="39">
                        <c:v>038SMPL.d</c:v>
                      </c:pt>
                      <c:pt idx="40">
                        <c:v>039SMPL.d</c:v>
                      </c:pt>
                      <c:pt idx="41">
                        <c:v>040SMPL.d</c:v>
                      </c:pt>
                      <c:pt idx="42">
                        <c:v>041SMPL.d</c:v>
                      </c:pt>
                      <c:pt idx="43">
                        <c:v>042SMPL.d</c:v>
                      </c:pt>
                      <c:pt idx="44">
                        <c:v>043SMPL.d</c:v>
                      </c:pt>
                      <c:pt idx="45">
                        <c:v>044SMPL.d</c:v>
                      </c:pt>
                      <c:pt idx="46">
                        <c:v>045SMPL.d</c:v>
                      </c:pt>
                      <c:pt idx="47">
                        <c:v>046SMPL.d</c:v>
                      </c:pt>
                      <c:pt idx="48">
                        <c:v>047SMPL.d</c:v>
                      </c:pt>
                      <c:pt idx="49">
                        <c:v>048SMPL.d</c:v>
                      </c:pt>
                      <c:pt idx="50">
                        <c:v>049SMPL.d</c:v>
                      </c:pt>
                      <c:pt idx="51">
                        <c:v>050SMPL.d</c:v>
                      </c:pt>
                      <c:pt idx="52">
                        <c:v>051SMPL.d</c:v>
                      </c:pt>
                      <c:pt idx="53">
                        <c:v>052SMPL.d</c:v>
                      </c:pt>
                      <c:pt idx="54">
                        <c:v>053SMPL.d</c:v>
                      </c:pt>
                      <c:pt idx="55">
                        <c:v>054SMPL.d</c:v>
                      </c:pt>
                      <c:pt idx="56">
                        <c:v>055SMPL.d</c:v>
                      </c:pt>
                      <c:pt idx="57">
                        <c:v>056SMPL.d</c:v>
                      </c:pt>
                      <c:pt idx="58">
                        <c:v>057SMPL.d</c:v>
                      </c:pt>
                      <c:pt idx="59">
                        <c:v>058SMPL.d</c:v>
                      </c:pt>
                      <c:pt idx="60">
                        <c:v>059SMPL.d</c:v>
                      </c:pt>
                      <c:pt idx="61">
                        <c:v>060SMPL.d</c:v>
                      </c:pt>
                      <c:pt idx="62">
                        <c:v>061SMPL.d</c:v>
                      </c:pt>
                      <c:pt idx="63">
                        <c:v>062SMPL.d</c:v>
                      </c:pt>
                      <c:pt idx="64">
                        <c:v>063SMPL.d</c:v>
                      </c:pt>
                      <c:pt idx="65">
                        <c:v>064SMPL.d</c:v>
                      </c:pt>
                      <c:pt idx="66">
                        <c:v>065SMPL.d</c:v>
                      </c:pt>
                      <c:pt idx="67">
                        <c:v>066SMPL.d</c:v>
                      </c:pt>
                      <c:pt idx="68">
                        <c:v>067SMPL.d</c:v>
                      </c:pt>
                      <c:pt idx="69">
                        <c:v>068SMPL.d</c:v>
                      </c:pt>
                      <c:pt idx="70">
                        <c:v>069SMPL.d</c:v>
                      </c:pt>
                      <c:pt idx="71">
                        <c:v>070SMPL.d</c:v>
                      </c:pt>
                      <c:pt idx="72">
                        <c:v>071SMPL.d</c:v>
                      </c:pt>
                      <c:pt idx="73">
                        <c:v>072SMPL.d</c:v>
                      </c:pt>
                      <c:pt idx="74">
                        <c:v>073SMPL.d</c:v>
                      </c:pt>
                      <c:pt idx="75">
                        <c:v>074SMPL.d</c:v>
                      </c:pt>
                      <c:pt idx="76">
                        <c:v>075SMPL.d</c:v>
                      </c:pt>
                      <c:pt idx="77">
                        <c:v>076SMPL.d</c:v>
                      </c:pt>
                      <c:pt idx="78">
                        <c:v>077SMPL.d</c:v>
                      </c:pt>
                      <c:pt idx="79">
                        <c:v>078SMPL.d</c:v>
                      </c:pt>
                      <c:pt idx="80">
                        <c:v>079SMPL.d</c:v>
                      </c:pt>
                      <c:pt idx="81">
                        <c:v>082SMPL.d</c:v>
                      </c:pt>
                      <c:pt idx="82">
                        <c:v>083SMPL.d</c:v>
                      </c:pt>
                      <c:pt idx="83">
                        <c:v>084SMPL.d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ICP_Internal_Drift!$H$3:$H$86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33.33</c:v>
                      </c:pt>
                      <c:pt idx="1">
                        <c:v>46.67</c:v>
                      </c:pt>
                      <c:pt idx="2">
                        <c:v>6288.22</c:v>
                      </c:pt>
                      <c:pt idx="3">
                        <c:v>2707.03</c:v>
                      </c:pt>
                      <c:pt idx="4">
                        <c:v>2790.38</c:v>
                      </c:pt>
                      <c:pt idx="5">
                        <c:v>3660.59</c:v>
                      </c:pt>
                      <c:pt idx="6">
                        <c:v>4290.7700000000004</c:v>
                      </c:pt>
                      <c:pt idx="7">
                        <c:v>5181.09</c:v>
                      </c:pt>
                      <c:pt idx="8">
                        <c:v>6138.16</c:v>
                      </c:pt>
                      <c:pt idx="9">
                        <c:v>7962.46</c:v>
                      </c:pt>
                      <c:pt idx="10">
                        <c:v>10464.120000000001</c:v>
                      </c:pt>
                      <c:pt idx="11">
                        <c:v>12502.48</c:v>
                      </c:pt>
                      <c:pt idx="12">
                        <c:v>200714.18</c:v>
                      </c:pt>
                      <c:pt idx="13">
                        <c:v>180908.09</c:v>
                      </c:pt>
                      <c:pt idx="14">
                        <c:v>15228.45</c:v>
                      </c:pt>
                      <c:pt idx="15">
                        <c:v>17013.830000000002</c:v>
                      </c:pt>
                      <c:pt idx="16">
                        <c:v>44512.22</c:v>
                      </c:pt>
                      <c:pt idx="17">
                        <c:v>49009.82</c:v>
                      </c:pt>
                      <c:pt idx="18">
                        <c:v>51819.63</c:v>
                      </c:pt>
                      <c:pt idx="19">
                        <c:v>55028.08</c:v>
                      </c:pt>
                      <c:pt idx="20">
                        <c:v>55576.77</c:v>
                      </c:pt>
                      <c:pt idx="21">
                        <c:v>60626.77</c:v>
                      </c:pt>
                      <c:pt idx="22">
                        <c:v>63097.18</c:v>
                      </c:pt>
                      <c:pt idx="23">
                        <c:v>65655.210000000006</c:v>
                      </c:pt>
                      <c:pt idx="24">
                        <c:v>69623.44</c:v>
                      </c:pt>
                      <c:pt idx="25">
                        <c:v>72926.19</c:v>
                      </c:pt>
                      <c:pt idx="26">
                        <c:v>77818.2</c:v>
                      </c:pt>
                      <c:pt idx="27">
                        <c:v>78029.210000000006</c:v>
                      </c:pt>
                      <c:pt idx="28">
                        <c:v>81843.399999999994</c:v>
                      </c:pt>
                      <c:pt idx="29">
                        <c:v>85628.41</c:v>
                      </c:pt>
                      <c:pt idx="30">
                        <c:v>89397.19</c:v>
                      </c:pt>
                      <c:pt idx="31">
                        <c:v>93241.1</c:v>
                      </c:pt>
                      <c:pt idx="32">
                        <c:v>92600.92</c:v>
                      </c:pt>
                      <c:pt idx="33">
                        <c:v>100370.84</c:v>
                      </c:pt>
                      <c:pt idx="34">
                        <c:v>104308.38</c:v>
                      </c:pt>
                      <c:pt idx="35">
                        <c:v>109050.73</c:v>
                      </c:pt>
                      <c:pt idx="36">
                        <c:v>112226.79</c:v>
                      </c:pt>
                      <c:pt idx="37">
                        <c:v>114154.89</c:v>
                      </c:pt>
                      <c:pt idx="38">
                        <c:v>133009.35</c:v>
                      </c:pt>
                      <c:pt idx="39">
                        <c:v>132885.17000000001</c:v>
                      </c:pt>
                      <c:pt idx="40">
                        <c:v>136107.75</c:v>
                      </c:pt>
                      <c:pt idx="41">
                        <c:v>141805.26999999999</c:v>
                      </c:pt>
                      <c:pt idx="42">
                        <c:v>144151.39000000001</c:v>
                      </c:pt>
                      <c:pt idx="43">
                        <c:v>143744.62</c:v>
                      </c:pt>
                      <c:pt idx="44">
                        <c:v>161647.97</c:v>
                      </c:pt>
                      <c:pt idx="45">
                        <c:v>147123.74</c:v>
                      </c:pt>
                      <c:pt idx="46">
                        <c:v>167609.71</c:v>
                      </c:pt>
                      <c:pt idx="47">
                        <c:v>168802.42</c:v>
                      </c:pt>
                      <c:pt idx="48">
                        <c:v>154247.57999999999</c:v>
                      </c:pt>
                      <c:pt idx="49">
                        <c:v>170707.37</c:v>
                      </c:pt>
                      <c:pt idx="50">
                        <c:v>170938.9</c:v>
                      </c:pt>
                      <c:pt idx="51">
                        <c:v>170221.05</c:v>
                      </c:pt>
                      <c:pt idx="52">
                        <c:v>171745.36</c:v>
                      </c:pt>
                      <c:pt idx="53">
                        <c:v>176810.27</c:v>
                      </c:pt>
                      <c:pt idx="54">
                        <c:v>180948.75</c:v>
                      </c:pt>
                      <c:pt idx="55">
                        <c:v>181637.13</c:v>
                      </c:pt>
                      <c:pt idx="56">
                        <c:v>179742.8</c:v>
                      </c:pt>
                      <c:pt idx="57">
                        <c:v>184066.88</c:v>
                      </c:pt>
                      <c:pt idx="58">
                        <c:v>190906.8</c:v>
                      </c:pt>
                      <c:pt idx="59">
                        <c:v>190653.1</c:v>
                      </c:pt>
                      <c:pt idx="60">
                        <c:v>192020.93</c:v>
                      </c:pt>
                      <c:pt idx="61">
                        <c:v>192551.42</c:v>
                      </c:pt>
                      <c:pt idx="62">
                        <c:v>196048.52</c:v>
                      </c:pt>
                      <c:pt idx="63">
                        <c:v>188001.7</c:v>
                      </c:pt>
                      <c:pt idx="64">
                        <c:v>191833.94</c:v>
                      </c:pt>
                      <c:pt idx="65">
                        <c:v>199047.63</c:v>
                      </c:pt>
                      <c:pt idx="66">
                        <c:v>196743.36</c:v>
                      </c:pt>
                      <c:pt idx="67">
                        <c:v>197496.38</c:v>
                      </c:pt>
                      <c:pt idx="68">
                        <c:v>201018.26</c:v>
                      </c:pt>
                      <c:pt idx="69">
                        <c:v>201285.28</c:v>
                      </c:pt>
                      <c:pt idx="70">
                        <c:v>201933.85</c:v>
                      </c:pt>
                      <c:pt idx="71">
                        <c:v>200272.37</c:v>
                      </c:pt>
                      <c:pt idx="72">
                        <c:v>203853.83</c:v>
                      </c:pt>
                      <c:pt idx="73">
                        <c:v>202765.11</c:v>
                      </c:pt>
                      <c:pt idx="74">
                        <c:v>202000.13</c:v>
                      </c:pt>
                      <c:pt idx="75">
                        <c:v>197643.47</c:v>
                      </c:pt>
                      <c:pt idx="76">
                        <c:v>199026.16</c:v>
                      </c:pt>
                      <c:pt idx="77">
                        <c:v>200186.8</c:v>
                      </c:pt>
                      <c:pt idx="78">
                        <c:v>199169.21</c:v>
                      </c:pt>
                      <c:pt idx="79">
                        <c:v>200405.89</c:v>
                      </c:pt>
                      <c:pt idx="80">
                        <c:v>202535.27</c:v>
                      </c:pt>
                      <c:pt idx="81">
                        <c:v>198844.31</c:v>
                      </c:pt>
                      <c:pt idx="82">
                        <c:v>198456.42</c:v>
                      </c:pt>
                      <c:pt idx="83">
                        <c:v>200559.28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F06-4BBE-949E-BCAB59A5041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Rh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ICP_Internal_Drift!$C$3:$C$86</c15:sqref>
                        </c15:formulaRef>
                      </c:ext>
                    </c:extLst>
                    <c:strCache>
                      <c:ptCount val="84"/>
                      <c:pt idx="0">
                        <c:v>001SMPL.d</c:v>
                      </c:pt>
                      <c:pt idx="1">
                        <c:v>002SMPL.d</c:v>
                      </c:pt>
                      <c:pt idx="2">
                        <c:v>003SMPL.d</c:v>
                      </c:pt>
                      <c:pt idx="3">
                        <c:v>004CALB.d</c:v>
                      </c:pt>
                      <c:pt idx="4">
                        <c:v>005CALS.d</c:v>
                      </c:pt>
                      <c:pt idx="5">
                        <c:v>006CALS.d</c:v>
                      </c:pt>
                      <c:pt idx="6">
                        <c:v>007CALS.d</c:v>
                      </c:pt>
                      <c:pt idx="7">
                        <c:v>008CALS.d</c:v>
                      </c:pt>
                      <c:pt idx="8">
                        <c:v>009CALS.d</c:v>
                      </c:pt>
                      <c:pt idx="9">
                        <c:v>010CALS.d</c:v>
                      </c:pt>
                      <c:pt idx="10">
                        <c:v>011CALS.d</c:v>
                      </c:pt>
                      <c:pt idx="11">
                        <c:v>012CALS.d</c:v>
                      </c:pt>
                      <c:pt idx="12">
                        <c:v>080SMPL.d</c:v>
                      </c:pt>
                      <c:pt idx="13">
                        <c:v>081SMPL.d</c:v>
                      </c:pt>
                      <c:pt idx="14">
                        <c:v>013SMPL.d</c:v>
                      </c:pt>
                      <c:pt idx="15">
                        <c:v>014SMPL.d</c:v>
                      </c:pt>
                      <c:pt idx="16">
                        <c:v>015SMPL.d</c:v>
                      </c:pt>
                      <c:pt idx="17">
                        <c:v>016SMPL.d</c:v>
                      </c:pt>
                      <c:pt idx="18">
                        <c:v>017SMPL.d</c:v>
                      </c:pt>
                      <c:pt idx="19">
                        <c:v>018SMPL.d</c:v>
                      </c:pt>
                      <c:pt idx="20">
                        <c:v>019SMPL.d</c:v>
                      </c:pt>
                      <c:pt idx="21">
                        <c:v>020SMPL.d</c:v>
                      </c:pt>
                      <c:pt idx="22">
                        <c:v>021SMPL.d</c:v>
                      </c:pt>
                      <c:pt idx="23">
                        <c:v>022SMPL.d</c:v>
                      </c:pt>
                      <c:pt idx="24">
                        <c:v>023SMPL.d</c:v>
                      </c:pt>
                      <c:pt idx="25">
                        <c:v>024SMPL.d</c:v>
                      </c:pt>
                      <c:pt idx="26">
                        <c:v>025SMPL.d</c:v>
                      </c:pt>
                      <c:pt idx="27">
                        <c:v>026SMPL.d</c:v>
                      </c:pt>
                      <c:pt idx="28">
                        <c:v>027SMPL.d</c:v>
                      </c:pt>
                      <c:pt idx="29">
                        <c:v>028SMPL.d</c:v>
                      </c:pt>
                      <c:pt idx="30">
                        <c:v>029SMPL.d</c:v>
                      </c:pt>
                      <c:pt idx="31">
                        <c:v>030SMPL.d</c:v>
                      </c:pt>
                      <c:pt idx="32">
                        <c:v>031SMPL.d</c:v>
                      </c:pt>
                      <c:pt idx="33">
                        <c:v>032SMPL.d</c:v>
                      </c:pt>
                      <c:pt idx="34">
                        <c:v>033SMPL.d</c:v>
                      </c:pt>
                      <c:pt idx="35">
                        <c:v>034SMPL.d</c:v>
                      </c:pt>
                      <c:pt idx="36">
                        <c:v>035SMPL.d</c:v>
                      </c:pt>
                      <c:pt idx="37">
                        <c:v>036SMPL.d</c:v>
                      </c:pt>
                      <c:pt idx="38">
                        <c:v>037SMPL.d</c:v>
                      </c:pt>
                      <c:pt idx="39">
                        <c:v>038SMPL.d</c:v>
                      </c:pt>
                      <c:pt idx="40">
                        <c:v>039SMPL.d</c:v>
                      </c:pt>
                      <c:pt idx="41">
                        <c:v>040SMPL.d</c:v>
                      </c:pt>
                      <c:pt idx="42">
                        <c:v>041SMPL.d</c:v>
                      </c:pt>
                      <c:pt idx="43">
                        <c:v>042SMPL.d</c:v>
                      </c:pt>
                      <c:pt idx="44">
                        <c:v>043SMPL.d</c:v>
                      </c:pt>
                      <c:pt idx="45">
                        <c:v>044SMPL.d</c:v>
                      </c:pt>
                      <c:pt idx="46">
                        <c:v>045SMPL.d</c:v>
                      </c:pt>
                      <c:pt idx="47">
                        <c:v>046SMPL.d</c:v>
                      </c:pt>
                      <c:pt idx="48">
                        <c:v>047SMPL.d</c:v>
                      </c:pt>
                      <c:pt idx="49">
                        <c:v>048SMPL.d</c:v>
                      </c:pt>
                      <c:pt idx="50">
                        <c:v>049SMPL.d</c:v>
                      </c:pt>
                      <c:pt idx="51">
                        <c:v>050SMPL.d</c:v>
                      </c:pt>
                      <c:pt idx="52">
                        <c:v>051SMPL.d</c:v>
                      </c:pt>
                      <c:pt idx="53">
                        <c:v>052SMPL.d</c:v>
                      </c:pt>
                      <c:pt idx="54">
                        <c:v>053SMPL.d</c:v>
                      </c:pt>
                      <c:pt idx="55">
                        <c:v>054SMPL.d</c:v>
                      </c:pt>
                      <c:pt idx="56">
                        <c:v>055SMPL.d</c:v>
                      </c:pt>
                      <c:pt idx="57">
                        <c:v>056SMPL.d</c:v>
                      </c:pt>
                      <c:pt idx="58">
                        <c:v>057SMPL.d</c:v>
                      </c:pt>
                      <c:pt idx="59">
                        <c:v>058SMPL.d</c:v>
                      </c:pt>
                      <c:pt idx="60">
                        <c:v>059SMPL.d</c:v>
                      </c:pt>
                      <c:pt idx="61">
                        <c:v>060SMPL.d</c:v>
                      </c:pt>
                      <c:pt idx="62">
                        <c:v>061SMPL.d</c:v>
                      </c:pt>
                      <c:pt idx="63">
                        <c:v>062SMPL.d</c:v>
                      </c:pt>
                      <c:pt idx="64">
                        <c:v>063SMPL.d</c:v>
                      </c:pt>
                      <c:pt idx="65">
                        <c:v>064SMPL.d</c:v>
                      </c:pt>
                      <c:pt idx="66">
                        <c:v>065SMPL.d</c:v>
                      </c:pt>
                      <c:pt idx="67">
                        <c:v>066SMPL.d</c:v>
                      </c:pt>
                      <c:pt idx="68">
                        <c:v>067SMPL.d</c:v>
                      </c:pt>
                      <c:pt idx="69">
                        <c:v>068SMPL.d</c:v>
                      </c:pt>
                      <c:pt idx="70">
                        <c:v>069SMPL.d</c:v>
                      </c:pt>
                      <c:pt idx="71">
                        <c:v>070SMPL.d</c:v>
                      </c:pt>
                      <c:pt idx="72">
                        <c:v>071SMPL.d</c:v>
                      </c:pt>
                      <c:pt idx="73">
                        <c:v>072SMPL.d</c:v>
                      </c:pt>
                      <c:pt idx="74">
                        <c:v>073SMPL.d</c:v>
                      </c:pt>
                      <c:pt idx="75">
                        <c:v>074SMPL.d</c:v>
                      </c:pt>
                      <c:pt idx="76">
                        <c:v>075SMPL.d</c:v>
                      </c:pt>
                      <c:pt idx="77">
                        <c:v>076SMPL.d</c:v>
                      </c:pt>
                      <c:pt idx="78">
                        <c:v>077SMPL.d</c:v>
                      </c:pt>
                      <c:pt idx="79">
                        <c:v>078SMPL.d</c:v>
                      </c:pt>
                      <c:pt idx="80">
                        <c:v>079SMPL.d</c:v>
                      </c:pt>
                      <c:pt idx="81">
                        <c:v>082SMPL.d</c:v>
                      </c:pt>
                      <c:pt idx="82">
                        <c:v>083SMPL.d</c:v>
                      </c:pt>
                      <c:pt idx="83">
                        <c:v>084SMPL.d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ICP_Internal_Drift!$J$3:$J$86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110.01</c:v>
                      </c:pt>
                      <c:pt idx="1">
                        <c:v>140</c:v>
                      </c:pt>
                      <c:pt idx="2">
                        <c:v>54600.29</c:v>
                      </c:pt>
                      <c:pt idx="3">
                        <c:v>22608.86</c:v>
                      </c:pt>
                      <c:pt idx="4">
                        <c:v>26562.51</c:v>
                      </c:pt>
                      <c:pt idx="5">
                        <c:v>30998.35</c:v>
                      </c:pt>
                      <c:pt idx="6">
                        <c:v>37624.870000000003</c:v>
                      </c:pt>
                      <c:pt idx="7">
                        <c:v>45672.01</c:v>
                      </c:pt>
                      <c:pt idx="8">
                        <c:v>55741.53</c:v>
                      </c:pt>
                      <c:pt idx="9">
                        <c:v>69284.83</c:v>
                      </c:pt>
                      <c:pt idx="10">
                        <c:v>91541.18</c:v>
                      </c:pt>
                      <c:pt idx="11">
                        <c:v>114602.58</c:v>
                      </c:pt>
                      <c:pt idx="12">
                        <c:v>1697271.9</c:v>
                      </c:pt>
                      <c:pt idx="13">
                        <c:v>1348858.31</c:v>
                      </c:pt>
                      <c:pt idx="14">
                        <c:v>132257.44</c:v>
                      </c:pt>
                      <c:pt idx="15">
                        <c:v>151788.79999999999</c:v>
                      </c:pt>
                      <c:pt idx="16">
                        <c:v>386224.16</c:v>
                      </c:pt>
                      <c:pt idx="17">
                        <c:v>426554.58</c:v>
                      </c:pt>
                      <c:pt idx="18">
                        <c:v>450635.99</c:v>
                      </c:pt>
                      <c:pt idx="19">
                        <c:v>472463.03</c:v>
                      </c:pt>
                      <c:pt idx="20">
                        <c:v>485245.67</c:v>
                      </c:pt>
                      <c:pt idx="21">
                        <c:v>522091.83</c:v>
                      </c:pt>
                      <c:pt idx="22">
                        <c:v>544848.32999999996</c:v>
                      </c:pt>
                      <c:pt idx="23">
                        <c:v>568173.23</c:v>
                      </c:pt>
                      <c:pt idx="24">
                        <c:v>599584.25</c:v>
                      </c:pt>
                      <c:pt idx="25">
                        <c:v>630367.96</c:v>
                      </c:pt>
                      <c:pt idx="26">
                        <c:v>664066.34</c:v>
                      </c:pt>
                      <c:pt idx="27">
                        <c:v>671680.2</c:v>
                      </c:pt>
                      <c:pt idx="28">
                        <c:v>703381.97</c:v>
                      </c:pt>
                      <c:pt idx="29">
                        <c:v>741157.72</c:v>
                      </c:pt>
                      <c:pt idx="30">
                        <c:v>768011.5</c:v>
                      </c:pt>
                      <c:pt idx="31">
                        <c:v>809082.57</c:v>
                      </c:pt>
                      <c:pt idx="32">
                        <c:v>822596.97</c:v>
                      </c:pt>
                      <c:pt idx="33">
                        <c:v>859080.14</c:v>
                      </c:pt>
                      <c:pt idx="34">
                        <c:v>895850.9</c:v>
                      </c:pt>
                      <c:pt idx="35">
                        <c:v>940440.27</c:v>
                      </c:pt>
                      <c:pt idx="36">
                        <c:v>967091.39</c:v>
                      </c:pt>
                      <c:pt idx="37">
                        <c:v>970176.49</c:v>
                      </c:pt>
                      <c:pt idx="38">
                        <c:v>1152294.72</c:v>
                      </c:pt>
                      <c:pt idx="39">
                        <c:v>1158292.53</c:v>
                      </c:pt>
                      <c:pt idx="40">
                        <c:v>1184898.99</c:v>
                      </c:pt>
                      <c:pt idx="41">
                        <c:v>1228359.3600000001</c:v>
                      </c:pt>
                      <c:pt idx="42">
                        <c:v>1242497.5900000001</c:v>
                      </c:pt>
                      <c:pt idx="43">
                        <c:v>1254960.92</c:v>
                      </c:pt>
                      <c:pt idx="44">
                        <c:v>1389508.76</c:v>
                      </c:pt>
                      <c:pt idx="45">
                        <c:v>1058476.3600000001</c:v>
                      </c:pt>
                      <c:pt idx="46">
                        <c:v>1311511.23</c:v>
                      </c:pt>
                      <c:pt idx="47">
                        <c:v>1339476.1299999999</c:v>
                      </c:pt>
                      <c:pt idx="48">
                        <c:v>1257332.06</c:v>
                      </c:pt>
                      <c:pt idx="49">
                        <c:v>1362452.43</c:v>
                      </c:pt>
                      <c:pt idx="50">
                        <c:v>1374854.82</c:v>
                      </c:pt>
                      <c:pt idx="51">
                        <c:v>1370174.62</c:v>
                      </c:pt>
                      <c:pt idx="52">
                        <c:v>1387237.32</c:v>
                      </c:pt>
                      <c:pt idx="53">
                        <c:v>1458086.75</c:v>
                      </c:pt>
                      <c:pt idx="54">
                        <c:v>1555817.11</c:v>
                      </c:pt>
                      <c:pt idx="55">
                        <c:v>1491518.67</c:v>
                      </c:pt>
                      <c:pt idx="56">
                        <c:v>1508387.89</c:v>
                      </c:pt>
                      <c:pt idx="57">
                        <c:v>1584405.6</c:v>
                      </c:pt>
                      <c:pt idx="58">
                        <c:v>1548428.73</c:v>
                      </c:pt>
                      <c:pt idx="59">
                        <c:v>1647582.68</c:v>
                      </c:pt>
                      <c:pt idx="60">
                        <c:v>1670914.14</c:v>
                      </c:pt>
                      <c:pt idx="61">
                        <c:v>1658047.94</c:v>
                      </c:pt>
                      <c:pt idx="62">
                        <c:v>1691485.24</c:v>
                      </c:pt>
                      <c:pt idx="63">
                        <c:v>1646761.64</c:v>
                      </c:pt>
                      <c:pt idx="64">
                        <c:v>1642997.11</c:v>
                      </c:pt>
                      <c:pt idx="65">
                        <c:v>1711979.04</c:v>
                      </c:pt>
                      <c:pt idx="66">
                        <c:v>1703670.96</c:v>
                      </c:pt>
                      <c:pt idx="67">
                        <c:v>1733122.58</c:v>
                      </c:pt>
                      <c:pt idx="68">
                        <c:v>1742151.74</c:v>
                      </c:pt>
                      <c:pt idx="69">
                        <c:v>1746084.45</c:v>
                      </c:pt>
                      <c:pt idx="70">
                        <c:v>1754612.01</c:v>
                      </c:pt>
                      <c:pt idx="71">
                        <c:v>1741981.95</c:v>
                      </c:pt>
                      <c:pt idx="72">
                        <c:v>1766525.81</c:v>
                      </c:pt>
                      <c:pt idx="73">
                        <c:v>1763836.85</c:v>
                      </c:pt>
                      <c:pt idx="74">
                        <c:v>1724379.35</c:v>
                      </c:pt>
                      <c:pt idx="75">
                        <c:v>1745395.86</c:v>
                      </c:pt>
                      <c:pt idx="76">
                        <c:v>1750624.72</c:v>
                      </c:pt>
                      <c:pt idx="77">
                        <c:v>1743629.45</c:v>
                      </c:pt>
                      <c:pt idx="78">
                        <c:v>1779022.84</c:v>
                      </c:pt>
                      <c:pt idx="79">
                        <c:v>1754948.15</c:v>
                      </c:pt>
                      <c:pt idx="80">
                        <c:v>1744522.37</c:v>
                      </c:pt>
                      <c:pt idx="81">
                        <c:v>1831976.22</c:v>
                      </c:pt>
                      <c:pt idx="82">
                        <c:v>1855948.25</c:v>
                      </c:pt>
                      <c:pt idx="83">
                        <c:v>1821425.03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F06-4BBE-949E-BCAB59A5041C}"/>
                  </c:ext>
                </c:extLst>
              </c15:ser>
            </c15:filteredScatterSeries>
          </c:ext>
        </c:extLst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  <c:majorUnit val="1"/>
        <c:minorUnit val="1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</a:t>
            </a:r>
            <a:r>
              <a:rPr lang="en-US" baseline="0"/>
              <a:t> </a:t>
            </a:r>
            <a:r>
              <a:rPr lang="en-US"/>
              <a:t>Cal Check Drift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Mn cal check 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429641526963638"/>
                  <c:y val="3.0237321824023557E-3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ICP_Al!$B$122:$B$127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ICP_Al!$L$122:$L$127</c:f>
              <c:numCache>
                <c:formatCode>General</c:formatCode>
                <c:ptCount val="6"/>
                <c:pt idx="0">
                  <c:v>46356.71</c:v>
                </c:pt>
                <c:pt idx="1">
                  <c:v>47533.62</c:v>
                </c:pt>
                <c:pt idx="2">
                  <c:v>48426.69</c:v>
                </c:pt>
                <c:pt idx="3">
                  <c:v>54671.18</c:v>
                </c:pt>
                <c:pt idx="4">
                  <c:v>55767.7</c:v>
                </c:pt>
                <c:pt idx="5">
                  <c:v>55509.13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D0-4E48-B1F7-BD7202AD009F}"/>
            </c:ext>
          </c:extLst>
        </c:ser>
        <c:ser>
          <c:idx val="1"/>
          <c:order val="1"/>
          <c:tx>
            <c:v>Cal Check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ICP_Al!$B$122:$B$127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ICP_Al!$L$122</c:f>
              <c:numCache>
                <c:formatCode>General</c:formatCode>
                <c:ptCount val="1"/>
                <c:pt idx="0">
                  <c:v>46356.71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D0-4E48-B1F7-BD7202AD0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 Check 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Fe57 calib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Fe56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ICP_Fe_57!$K$6:$K$16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</c:numCache>
            </c:numRef>
          </c:xVal>
          <c:yVal>
            <c:numRef>
              <c:f>ICP_Fe_57!$L$6:$L$16</c:f>
              <c:numCache>
                <c:formatCode>General</c:formatCode>
                <c:ptCount val="11"/>
                <c:pt idx="0">
                  <c:v>1140.0899999999999</c:v>
                </c:pt>
                <c:pt idx="1">
                  <c:v>950.06</c:v>
                </c:pt>
                <c:pt idx="2">
                  <c:v>1130.23</c:v>
                </c:pt>
                <c:pt idx="3">
                  <c:v>2737.01</c:v>
                </c:pt>
                <c:pt idx="4">
                  <c:v>4684.25</c:v>
                </c:pt>
                <c:pt idx="5">
                  <c:v>20154.63</c:v>
                </c:pt>
                <c:pt idx="6">
                  <c:v>38979.96</c:v>
                </c:pt>
                <c:pt idx="7">
                  <c:v>188359.97</c:v>
                </c:pt>
                <c:pt idx="8">
                  <c:v>368734.71999999997</c:v>
                </c:pt>
                <c:pt idx="9">
                  <c:v>3708582.55</c:v>
                </c:pt>
                <c:pt idx="10">
                  <c:v>31921012.02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86-4A50-8D18-D791957C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Fe57</a:t>
            </a:r>
            <a:r>
              <a:rPr lang="en-US" baseline="0"/>
              <a:t> </a:t>
            </a:r>
            <a:r>
              <a:rPr lang="en-US"/>
              <a:t>Cal Check Drift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Mn cal check 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ICP_Fe_57!$B$122:$B$127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ICP_Fe_57!$L$122:$L$127</c:f>
              <c:numCache>
                <c:formatCode>General</c:formatCode>
                <c:ptCount val="6"/>
                <c:pt idx="0">
                  <c:v>38979.96</c:v>
                </c:pt>
                <c:pt idx="1">
                  <c:v>40567.760000000002</c:v>
                </c:pt>
                <c:pt idx="2">
                  <c:v>40410.629999999997</c:v>
                </c:pt>
                <c:pt idx="3">
                  <c:v>42218.99</c:v>
                </c:pt>
                <c:pt idx="4">
                  <c:v>44582.73</c:v>
                </c:pt>
                <c:pt idx="5">
                  <c:v>44015.09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D9-4428-8090-C5D73920DB73}"/>
            </c:ext>
          </c:extLst>
        </c:ser>
        <c:ser>
          <c:idx val="1"/>
          <c:order val="1"/>
          <c:tx>
            <c:v>Cal Check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ICP_Fe_57!$B$122:$B$127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ICP_Fe_57!$L$122</c:f>
              <c:numCache>
                <c:formatCode>General</c:formatCode>
                <c:ptCount val="1"/>
                <c:pt idx="0">
                  <c:v>38979.96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9-4428-8090-C5D73920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 Check 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Fe56 calib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Fe56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ICP_Fe_56!$K$6:$K$16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</c:numCache>
            </c:numRef>
          </c:xVal>
          <c:yVal>
            <c:numRef>
              <c:f>ICP_Fe_56!$L$6:$L$16</c:f>
              <c:numCache>
                <c:formatCode>General</c:formatCode>
                <c:ptCount val="11"/>
                <c:pt idx="0">
                  <c:v>37050.129999999997</c:v>
                </c:pt>
                <c:pt idx="1">
                  <c:v>25336.75</c:v>
                </c:pt>
                <c:pt idx="2">
                  <c:v>34793.449999999997</c:v>
                </c:pt>
                <c:pt idx="3">
                  <c:v>94460.08</c:v>
                </c:pt>
                <c:pt idx="4">
                  <c:v>175602.19</c:v>
                </c:pt>
                <c:pt idx="5">
                  <c:v>788426.84</c:v>
                </c:pt>
                <c:pt idx="6">
                  <c:v>1535866.96</c:v>
                </c:pt>
                <c:pt idx="7">
                  <c:v>7280120.9400000004</c:v>
                </c:pt>
                <c:pt idx="8">
                  <c:v>14282137.699999999</c:v>
                </c:pt>
                <c:pt idx="9">
                  <c:v>147082961.13999999</c:v>
                </c:pt>
                <c:pt idx="10">
                  <c:v>1266659874.46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39-4282-B25D-34473EE82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Fe56 Cal Check Drift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Mn cal check 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ICP_Fe_56!$B$122:$B$127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ICP_Fe_56!$L$122:$L$127</c:f>
              <c:numCache>
                <c:formatCode>General</c:formatCode>
                <c:ptCount val="6"/>
                <c:pt idx="0">
                  <c:v>1535866.96</c:v>
                </c:pt>
                <c:pt idx="1">
                  <c:v>1601132.48</c:v>
                </c:pt>
                <c:pt idx="2">
                  <c:v>1632384.77</c:v>
                </c:pt>
                <c:pt idx="3">
                  <c:v>1685107.79</c:v>
                </c:pt>
                <c:pt idx="4">
                  <c:v>1787597.01</c:v>
                </c:pt>
                <c:pt idx="5">
                  <c:v>1752843.73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D3-4265-8DCE-4151EF6346D0}"/>
            </c:ext>
          </c:extLst>
        </c:ser>
        <c:ser>
          <c:idx val="1"/>
          <c:order val="1"/>
          <c:tx>
            <c:v>Cal Check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ICP_Fe_56!$B$122:$B$127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ICP_Fe_56!$L$122</c:f>
              <c:numCache>
                <c:formatCode>General</c:formatCode>
                <c:ptCount val="1"/>
                <c:pt idx="0">
                  <c:v>1535866.96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D3-4265-8DCE-4151EF634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 Check 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 calib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ICP_As!$K$6:$K$14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ICP_As!$L$6:$L$14</c:f>
              <c:numCache>
                <c:formatCode>General</c:formatCode>
                <c:ptCount val="9"/>
                <c:pt idx="0">
                  <c:v>32.33</c:v>
                </c:pt>
                <c:pt idx="1">
                  <c:v>1315.4</c:v>
                </c:pt>
                <c:pt idx="2">
                  <c:v>2604.2399999999998</c:v>
                </c:pt>
                <c:pt idx="3">
                  <c:v>13001.57</c:v>
                </c:pt>
                <c:pt idx="4">
                  <c:v>25914.34</c:v>
                </c:pt>
                <c:pt idx="5">
                  <c:v>129814.73</c:v>
                </c:pt>
                <c:pt idx="6">
                  <c:v>259551.1</c:v>
                </c:pt>
                <c:pt idx="7">
                  <c:v>1287165.08</c:v>
                </c:pt>
                <c:pt idx="8">
                  <c:v>2574207.08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91-44B0-BA55-7C5B92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 Cal Check Drift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Mn cal check 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ICP_As!$B$122:$B$127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ICP_As!$L$122:$L$127</c:f>
              <c:numCache>
                <c:formatCode>General</c:formatCode>
                <c:ptCount val="6"/>
                <c:pt idx="0">
                  <c:v>259551.1</c:v>
                </c:pt>
                <c:pt idx="1">
                  <c:v>262344.45</c:v>
                </c:pt>
                <c:pt idx="2">
                  <c:v>269436.15999999997</c:v>
                </c:pt>
                <c:pt idx="3">
                  <c:v>279209.90999999997</c:v>
                </c:pt>
                <c:pt idx="4">
                  <c:v>279207.51</c:v>
                </c:pt>
                <c:pt idx="5">
                  <c:v>1051463.1599999999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31-4678-8064-8C2D7999D26E}"/>
            </c:ext>
          </c:extLst>
        </c:ser>
        <c:ser>
          <c:idx val="1"/>
          <c:order val="1"/>
          <c:tx>
            <c:v>Cal Check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ICP_As!$B$122:$B$127</c:f>
              <c:strCache>
                <c:ptCount val="6"/>
                <c:pt idx="0">
                  <c:v>010CALS.d</c:v>
                </c:pt>
                <c:pt idx="1">
                  <c:v>027SMPL.d</c:v>
                </c:pt>
                <c:pt idx="2">
                  <c:v>039SMPL.d</c:v>
                </c:pt>
                <c:pt idx="3">
                  <c:v>051SMPL.d</c:v>
                </c:pt>
                <c:pt idx="4">
                  <c:v>063SMPL.d</c:v>
                </c:pt>
                <c:pt idx="5">
                  <c:v>079SMPL.d</c:v>
                </c:pt>
              </c:strCache>
            </c:strRef>
          </c:xVal>
          <c:yVal>
            <c:numRef>
              <c:f>ICP_As!$L$122</c:f>
              <c:numCache>
                <c:formatCode>General</c:formatCode>
                <c:ptCount val="1"/>
                <c:pt idx="0">
                  <c:v>259551.1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31-4678-8064-8C2D7999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 Check 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166997</xdr:colOff>
      <xdr:row>136</xdr:row>
      <xdr:rowOff>163285</xdr:rowOff>
    </xdr:from>
    <xdr:to>
      <xdr:col>16</xdr:col>
      <xdr:colOff>835911</xdr:colOff>
      <xdr:row>177</xdr:row>
      <xdr:rowOff>153079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38F20C-CDB8-4587-8DFE-E6777BDC2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363681</xdr:colOff>
      <xdr:row>137</xdr:row>
      <xdr:rowOff>180604</xdr:rowOff>
    </xdr:from>
    <xdr:to>
      <xdr:col>54</xdr:col>
      <xdr:colOff>212455</xdr:colOff>
      <xdr:row>178</xdr:row>
      <xdr:rowOff>138546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9D85B3-1386-4D84-A615-6FDD552C3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403265</xdr:colOff>
      <xdr:row>180</xdr:row>
      <xdr:rowOff>95250</xdr:rowOff>
    </xdr:from>
    <xdr:to>
      <xdr:col>54</xdr:col>
      <xdr:colOff>341415</xdr:colOff>
      <xdr:row>220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D9AF01-AC3C-409E-B43E-DE5AB6693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519546</xdr:colOff>
      <xdr:row>137</xdr:row>
      <xdr:rowOff>111330</xdr:rowOff>
    </xdr:from>
    <xdr:to>
      <xdr:col>44</xdr:col>
      <xdr:colOff>853229</xdr:colOff>
      <xdr:row>178</xdr:row>
      <xdr:rowOff>69272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DA4ED7-16C9-4879-9AAA-00D93CB7A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727364</xdr:colOff>
      <xdr:row>179</xdr:row>
      <xdr:rowOff>86590</xdr:rowOff>
    </xdr:from>
    <xdr:to>
      <xdr:col>44</xdr:col>
      <xdr:colOff>443777</xdr:colOff>
      <xdr:row>220</xdr:row>
      <xdr:rowOff>76384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DA4E25-5112-4368-8E2A-7BA3AE2FC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381000</xdr:colOff>
      <xdr:row>137</xdr:row>
      <xdr:rowOff>24740</xdr:rowOff>
    </xdr:from>
    <xdr:to>
      <xdr:col>38</xdr:col>
      <xdr:colOff>56593</xdr:colOff>
      <xdr:row>177</xdr:row>
      <xdr:rowOff>173182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027353-80C0-4BA7-8DDC-145C5BD65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415636</xdr:colOff>
      <xdr:row>179</xdr:row>
      <xdr:rowOff>51955</xdr:rowOff>
    </xdr:from>
    <xdr:to>
      <xdr:col>38</xdr:col>
      <xdr:colOff>80095</xdr:colOff>
      <xdr:row>220</xdr:row>
      <xdr:rowOff>41749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E21359-F22F-4E02-BCF5-81E25D8D5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137</xdr:row>
      <xdr:rowOff>59376</xdr:rowOff>
    </xdr:from>
    <xdr:to>
      <xdr:col>25</xdr:col>
      <xdr:colOff>530368</xdr:colOff>
      <xdr:row>178</xdr:row>
      <xdr:rowOff>49170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701307-C19C-425F-B0BC-EF16FE09B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976003</xdr:colOff>
      <xdr:row>179</xdr:row>
      <xdr:rowOff>86591</xdr:rowOff>
    </xdr:from>
    <xdr:to>
      <xdr:col>25</xdr:col>
      <xdr:colOff>415325</xdr:colOff>
      <xdr:row>220</xdr:row>
      <xdr:rowOff>76385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030230-5F86-426C-AC50-5F2DE3BDA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138545</xdr:colOff>
      <xdr:row>178</xdr:row>
      <xdr:rowOff>69272</xdr:rowOff>
    </xdr:from>
    <xdr:to>
      <xdr:col>16</xdr:col>
      <xdr:colOff>704787</xdr:colOff>
      <xdr:row>219</xdr:row>
      <xdr:rowOff>59066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E9ACC8-128B-4910-910F-2FCDE5665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2279816</xdr:colOff>
      <xdr:row>140</xdr:row>
      <xdr:rowOff>94013</xdr:rowOff>
    </xdr:from>
    <xdr:to>
      <xdr:col>7</xdr:col>
      <xdr:colOff>160502</xdr:colOff>
      <xdr:row>181</xdr:row>
      <xdr:rowOff>83807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F1099-536C-494F-AC8F-751D39C3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140</xdr:row>
      <xdr:rowOff>34637</xdr:rowOff>
    </xdr:from>
    <xdr:to>
      <xdr:col>13</xdr:col>
      <xdr:colOff>876732</xdr:colOff>
      <xdr:row>181</xdr:row>
      <xdr:rowOff>24431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FD471-00AD-4590-B21B-0C4215854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2279816</xdr:colOff>
      <xdr:row>140</xdr:row>
      <xdr:rowOff>94013</xdr:rowOff>
    </xdr:from>
    <xdr:to>
      <xdr:col>7</xdr:col>
      <xdr:colOff>160502</xdr:colOff>
      <xdr:row>181</xdr:row>
      <xdr:rowOff>83807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1C5FE9-9BD1-42F7-A127-3DBBFE948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140</xdr:row>
      <xdr:rowOff>34637</xdr:rowOff>
    </xdr:from>
    <xdr:to>
      <xdr:col>13</xdr:col>
      <xdr:colOff>876732</xdr:colOff>
      <xdr:row>181</xdr:row>
      <xdr:rowOff>24431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62696A-A30E-4339-99DC-028561520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2279816</xdr:colOff>
      <xdr:row>140</xdr:row>
      <xdr:rowOff>94013</xdr:rowOff>
    </xdr:from>
    <xdr:to>
      <xdr:col>7</xdr:col>
      <xdr:colOff>160502</xdr:colOff>
      <xdr:row>181</xdr:row>
      <xdr:rowOff>83807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1723D-263D-481C-957C-CB4DEEA23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140</xdr:row>
      <xdr:rowOff>34637</xdr:rowOff>
    </xdr:from>
    <xdr:to>
      <xdr:col>13</xdr:col>
      <xdr:colOff>876732</xdr:colOff>
      <xdr:row>181</xdr:row>
      <xdr:rowOff>24431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C75925-DCFB-40B9-AC22-FCBE58470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1766455</xdr:colOff>
      <xdr:row>140</xdr:row>
      <xdr:rowOff>94013</xdr:rowOff>
    </xdr:from>
    <xdr:to>
      <xdr:col>7</xdr:col>
      <xdr:colOff>160502</xdr:colOff>
      <xdr:row>181</xdr:row>
      <xdr:rowOff>51955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10C17-DDC1-46AB-B0EA-22E465C1E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140</xdr:row>
      <xdr:rowOff>34637</xdr:rowOff>
    </xdr:from>
    <xdr:to>
      <xdr:col>13</xdr:col>
      <xdr:colOff>876732</xdr:colOff>
      <xdr:row>181</xdr:row>
      <xdr:rowOff>24431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1E04E-09A4-4D8E-918A-76AC96A95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1766455</xdr:colOff>
      <xdr:row>140</xdr:row>
      <xdr:rowOff>94013</xdr:rowOff>
    </xdr:from>
    <xdr:to>
      <xdr:col>7</xdr:col>
      <xdr:colOff>160502</xdr:colOff>
      <xdr:row>181</xdr:row>
      <xdr:rowOff>51955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D5A17-5DFD-475D-89A1-ECE3241EA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140</xdr:row>
      <xdr:rowOff>34637</xdr:rowOff>
    </xdr:from>
    <xdr:to>
      <xdr:col>13</xdr:col>
      <xdr:colOff>876732</xdr:colOff>
      <xdr:row>181</xdr:row>
      <xdr:rowOff>24431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03BD2-D654-4DC3-B74E-DB3378B22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1766455</xdr:colOff>
      <xdr:row>140</xdr:row>
      <xdr:rowOff>94013</xdr:rowOff>
    </xdr:from>
    <xdr:to>
      <xdr:col>7</xdr:col>
      <xdr:colOff>160502</xdr:colOff>
      <xdr:row>181</xdr:row>
      <xdr:rowOff>51955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4E1C2-FDF0-4B82-B3D2-31FEEF807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140</xdr:row>
      <xdr:rowOff>34636</xdr:rowOff>
    </xdr:from>
    <xdr:to>
      <xdr:col>14</xdr:col>
      <xdr:colOff>435429</xdr:colOff>
      <xdr:row>167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8531A-5CCC-4F6D-BBBE-DEE9A5DA0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2881312</xdr:colOff>
      <xdr:row>91</xdr:row>
      <xdr:rowOff>23812</xdr:rowOff>
    </xdr:from>
    <xdr:to>
      <xdr:col>18</xdr:col>
      <xdr:colOff>138545</xdr:colOff>
      <xdr:row>132</xdr:row>
      <xdr:rowOff>13606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C466E-2634-453A-A2E9-E7869005E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2822864</xdr:colOff>
      <xdr:row>132</xdr:row>
      <xdr:rowOff>86591</xdr:rowOff>
    </xdr:from>
    <xdr:to>
      <xdr:col>18</xdr:col>
      <xdr:colOff>80097</xdr:colOff>
      <xdr:row>173</xdr:row>
      <xdr:rowOff>76385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3544A-E702-438B-80F7-101950ED4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2840182</xdr:colOff>
      <xdr:row>174</xdr:row>
      <xdr:rowOff>86591</xdr:rowOff>
    </xdr:from>
    <xdr:to>
      <xdr:col>18</xdr:col>
      <xdr:colOff>97415</xdr:colOff>
      <xdr:row>215</xdr:row>
      <xdr:rowOff>76385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3C70DE-111A-480D-B382-8CC262456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CECC-B507-42B6-A6EC-70C28FF4FBC2}">
  <dimension ref="A1:BD136"/>
  <sheetViews>
    <sheetView topLeftCell="L1" zoomScale="80" zoomScaleNormal="55" workbookViewId="0">
      <selection activeCell="K203" sqref="K203"/>
    </sheetView>
  </sheetViews>
  <sheetFormatPr defaultRowHeight="15" x14ac:dyDescent="0.25"/>
  <cols>
    <col min="1" max="1" width="49.7109375" style="1" customWidth="1"/>
    <col min="2" max="2" width="21.5703125" customWidth="1"/>
    <col min="3" max="3" width="15.140625" customWidth="1"/>
    <col min="4" max="4" width="10" customWidth="1"/>
    <col min="5" max="5" width="16.85546875" bestFit="1" customWidth="1"/>
    <col min="6" max="6" width="8.28515625" customWidth="1"/>
    <col min="7" max="7" width="6.7109375" customWidth="1"/>
    <col min="8" max="8" width="8.85546875" customWidth="1"/>
    <col min="9" max="9" width="19" customWidth="1"/>
    <col min="10" max="10" width="16.85546875" customWidth="1"/>
    <col min="11" max="11" width="21" customWidth="1"/>
    <col min="12" max="12" width="12.7109375" bestFit="1" customWidth="1"/>
    <col min="13" max="13" width="12.28515625" customWidth="1"/>
    <col min="14" max="14" width="21.28515625" customWidth="1"/>
    <col min="15" max="15" width="17.7109375" customWidth="1"/>
    <col min="16" max="16" width="22.5703125" customWidth="1"/>
    <col min="17" max="17" width="12.7109375" bestFit="1" customWidth="1"/>
    <col min="18" max="18" width="14.85546875" customWidth="1"/>
    <col min="19" max="19" width="19.28515625" customWidth="1"/>
    <col min="20" max="20" width="24" customWidth="1"/>
    <col min="39" max="39" width="12.7109375" bestFit="1" customWidth="1"/>
    <col min="40" max="40" width="12.28515625" customWidth="1"/>
    <col min="41" max="41" width="21.28515625" customWidth="1"/>
    <col min="42" max="42" width="17.7109375" customWidth="1"/>
    <col min="43" max="43" width="22.5703125" customWidth="1"/>
    <col min="44" max="44" width="12.7109375" bestFit="1" customWidth="1"/>
    <col min="45" max="45" width="14.85546875" customWidth="1"/>
    <col min="46" max="46" width="19.28515625" customWidth="1"/>
    <col min="47" max="47" width="24" customWidth="1"/>
    <col min="55" max="55" width="14.28515625" customWidth="1"/>
  </cols>
  <sheetData>
    <row r="1" spans="1:56" x14ac:dyDescent="0.25">
      <c r="A1" s="1" t="s">
        <v>0</v>
      </c>
      <c r="L1" t="s">
        <v>1</v>
      </c>
      <c r="Q1" t="s">
        <v>1</v>
      </c>
      <c r="U1" t="s">
        <v>2</v>
      </c>
      <c r="Z1" t="s">
        <v>2</v>
      </c>
      <c r="AD1" t="s">
        <v>313</v>
      </c>
      <c r="AI1" t="s">
        <v>313</v>
      </c>
      <c r="AM1" t="s">
        <v>318</v>
      </c>
      <c r="AR1" t="s">
        <v>318</v>
      </c>
      <c r="AV1" t="s">
        <v>328</v>
      </c>
      <c r="BA1" t="s">
        <v>328</v>
      </c>
    </row>
    <row r="2" spans="1:56" x14ac:dyDescent="0.25">
      <c r="B2" t="s">
        <v>172</v>
      </c>
      <c r="C2" t="s">
        <v>6</v>
      </c>
      <c r="D2" t="s">
        <v>7</v>
      </c>
      <c r="E2" t="s">
        <v>8</v>
      </c>
      <c r="F2" t="s">
        <v>173</v>
      </c>
      <c r="G2" t="s">
        <v>174</v>
      </c>
      <c r="H2" t="s">
        <v>175</v>
      </c>
      <c r="I2" t="s">
        <v>176</v>
      </c>
      <c r="J2" t="s">
        <v>177</v>
      </c>
      <c r="K2" t="s">
        <v>9</v>
      </c>
      <c r="L2" t="s">
        <v>10</v>
      </c>
      <c r="M2" t="s">
        <v>11</v>
      </c>
      <c r="N2" t="s">
        <v>12</v>
      </c>
      <c r="O2" t="s">
        <v>178</v>
      </c>
      <c r="P2" t="s">
        <v>299</v>
      </c>
      <c r="Q2" t="s">
        <v>14</v>
      </c>
      <c r="R2" t="s">
        <v>15</v>
      </c>
      <c r="S2" t="s">
        <v>178</v>
      </c>
      <c r="T2" t="s">
        <v>299</v>
      </c>
      <c r="U2" t="s">
        <v>10</v>
      </c>
      <c r="V2" t="s">
        <v>11</v>
      </c>
      <c r="W2" t="s">
        <v>13</v>
      </c>
      <c r="X2" t="s">
        <v>302</v>
      </c>
      <c r="Y2" t="s">
        <v>303</v>
      </c>
      <c r="Z2" t="s">
        <v>14</v>
      </c>
      <c r="AA2" t="s">
        <v>15</v>
      </c>
      <c r="AB2" t="s">
        <v>302</v>
      </c>
      <c r="AC2" t="s">
        <v>303</v>
      </c>
      <c r="AD2" t="s">
        <v>10</v>
      </c>
      <c r="AE2" t="s">
        <v>11</v>
      </c>
      <c r="AF2" t="s">
        <v>309</v>
      </c>
      <c r="AG2" t="s">
        <v>310</v>
      </c>
      <c r="AH2" t="s">
        <v>311</v>
      </c>
      <c r="AI2" t="s">
        <v>14</v>
      </c>
      <c r="AJ2" t="s">
        <v>15</v>
      </c>
      <c r="AK2" t="s">
        <v>310</v>
      </c>
      <c r="AL2" t="s">
        <v>311</v>
      </c>
      <c r="AM2" t="s">
        <v>10</v>
      </c>
      <c r="AN2" t="s">
        <v>11</v>
      </c>
      <c r="AO2" t="s">
        <v>319</v>
      </c>
      <c r="AP2" t="s">
        <v>320</v>
      </c>
      <c r="AQ2" t="s">
        <v>321</v>
      </c>
      <c r="AR2" t="s">
        <v>14</v>
      </c>
      <c r="AS2" t="s">
        <v>15</v>
      </c>
      <c r="AT2" t="s">
        <v>320</v>
      </c>
      <c r="AU2" t="s">
        <v>321</v>
      </c>
      <c r="AV2" t="s">
        <v>10</v>
      </c>
      <c r="AW2" t="s">
        <v>11</v>
      </c>
      <c r="AX2" t="s">
        <v>327</v>
      </c>
      <c r="AY2" t="s">
        <v>322</v>
      </c>
      <c r="AZ2" t="s">
        <v>323</v>
      </c>
      <c r="BA2" t="s">
        <v>14</v>
      </c>
      <c r="BB2" t="s">
        <v>15</v>
      </c>
      <c r="BC2" t="s">
        <v>322</v>
      </c>
      <c r="BD2" t="s">
        <v>323</v>
      </c>
    </row>
    <row r="3" spans="1:56" x14ac:dyDescent="0.25">
      <c r="B3" t="s">
        <v>182</v>
      </c>
      <c r="C3" t="s">
        <v>0</v>
      </c>
      <c r="E3" t="s">
        <v>16</v>
      </c>
      <c r="I3" s="2">
        <v>45246.480185185188</v>
      </c>
      <c r="L3">
        <v>1360.11</v>
      </c>
      <c r="M3">
        <v>3.2</v>
      </c>
      <c r="U3">
        <v>13</v>
      </c>
      <c r="V3">
        <v>23.1</v>
      </c>
      <c r="AD3">
        <v>17354.310000000001</v>
      </c>
      <c r="AE3">
        <v>1</v>
      </c>
      <c r="AM3">
        <v>823.48</v>
      </c>
      <c r="AN3">
        <v>12.8</v>
      </c>
      <c r="AV3">
        <v>590.48</v>
      </c>
      <c r="AW3">
        <v>32.700000000000003</v>
      </c>
    </row>
    <row r="4" spans="1:56" ht="30" x14ac:dyDescent="0.25">
      <c r="A4" s="1" t="s">
        <v>17</v>
      </c>
      <c r="B4" t="s">
        <v>183</v>
      </c>
      <c r="C4" t="s">
        <v>0</v>
      </c>
      <c r="E4" t="s">
        <v>16</v>
      </c>
      <c r="I4" s="2">
        <v>45246.48133101852</v>
      </c>
      <c r="L4">
        <v>690.04</v>
      </c>
      <c r="M4">
        <v>20.399999999999999</v>
      </c>
      <c r="U4">
        <v>15.67</v>
      </c>
      <c r="V4">
        <v>35.200000000000003</v>
      </c>
      <c r="AD4">
        <v>19800.71</v>
      </c>
      <c r="AE4">
        <v>5</v>
      </c>
      <c r="AM4">
        <v>920.06</v>
      </c>
      <c r="AN4">
        <v>12.3</v>
      </c>
      <c r="AV4">
        <v>464.68</v>
      </c>
      <c r="AW4">
        <v>2.5</v>
      </c>
    </row>
    <row r="5" spans="1:56" x14ac:dyDescent="0.25">
      <c r="B5" t="s">
        <v>184</v>
      </c>
      <c r="C5" t="s">
        <v>0</v>
      </c>
      <c r="E5" t="s">
        <v>16</v>
      </c>
      <c r="I5" s="2">
        <v>45246.482511574075</v>
      </c>
      <c r="L5">
        <v>383.36</v>
      </c>
      <c r="M5">
        <v>15.9</v>
      </c>
      <c r="U5">
        <v>8.67</v>
      </c>
      <c r="V5">
        <v>6.7</v>
      </c>
      <c r="AD5">
        <v>16036.1</v>
      </c>
      <c r="AE5">
        <v>1.6</v>
      </c>
      <c r="AM5">
        <v>636.71</v>
      </c>
      <c r="AN5">
        <v>17.3</v>
      </c>
      <c r="AV5">
        <v>396.34</v>
      </c>
      <c r="AW5">
        <v>1.7</v>
      </c>
    </row>
    <row r="6" spans="1:56" x14ac:dyDescent="0.25">
      <c r="B6" t="s">
        <v>185</v>
      </c>
      <c r="C6" t="s">
        <v>18</v>
      </c>
      <c r="D6">
        <v>1</v>
      </c>
      <c r="E6" t="s">
        <v>19</v>
      </c>
      <c r="I6" s="2">
        <v>45246.483634259261</v>
      </c>
      <c r="K6">
        <v>0</v>
      </c>
      <c r="L6">
        <v>1416.78</v>
      </c>
      <c r="M6">
        <v>12.4</v>
      </c>
      <c r="Q6">
        <v>0</v>
      </c>
      <c r="R6" t="s">
        <v>20</v>
      </c>
      <c r="U6">
        <v>32.33</v>
      </c>
      <c r="V6">
        <v>26.3</v>
      </c>
      <c r="Z6">
        <v>0</v>
      </c>
      <c r="AA6" t="s">
        <v>20</v>
      </c>
      <c r="AD6">
        <v>37050.129999999997</v>
      </c>
      <c r="AE6">
        <v>2.8</v>
      </c>
      <c r="AI6">
        <v>0</v>
      </c>
      <c r="AJ6" t="s">
        <v>20</v>
      </c>
      <c r="AM6">
        <v>1140.0899999999999</v>
      </c>
      <c r="AN6">
        <v>15.9</v>
      </c>
      <c r="AR6">
        <v>0</v>
      </c>
      <c r="AS6" t="s">
        <v>20</v>
      </c>
      <c r="AV6">
        <v>1582.6</v>
      </c>
      <c r="AW6">
        <v>17.100000000000001</v>
      </c>
      <c r="BA6">
        <v>0</v>
      </c>
      <c r="BB6" t="s">
        <v>20</v>
      </c>
    </row>
    <row r="7" spans="1:56" x14ac:dyDescent="0.25">
      <c r="B7" t="s">
        <v>186</v>
      </c>
      <c r="C7" t="s">
        <v>21</v>
      </c>
      <c r="D7">
        <v>2</v>
      </c>
      <c r="E7" t="s">
        <v>22</v>
      </c>
      <c r="I7" s="2">
        <v>45246.484803240739</v>
      </c>
      <c r="K7">
        <v>0.5</v>
      </c>
      <c r="L7">
        <v>5757.99</v>
      </c>
      <c r="M7">
        <v>4.5</v>
      </c>
      <c r="Q7">
        <v>0.48</v>
      </c>
      <c r="R7">
        <v>6</v>
      </c>
      <c r="U7">
        <v>1315.4</v>
      </c>
      <c r="V7">
        <v>5.6</v>
      </c>
      <c r="Z7">
        <v>0.498</v>
      </c>
      <c r="AA7">
        <v>5.8</v>
      </c>
      <c r="AD7">
        <v>25336.75</v>
      </c>
      <c r="AE7">
        <v>2.8</v>
      </c>
      <c r="AI7" t="s">
        <v>41</v>
      </c>
      <c r="AJ7" t="s">
        <v>20</v>
      </c>
      <c r="AM7">
        <v>950.06</v>
      </c>
      <c r="AN7">
        <v>9.1999999999999993</v>
      </c>
      <c r="AR7" t="s">
        <v>41</v>
      </c>
      <c r="AS7" t="s">
        <v>20</v>
      </c>
      <c r="AV7">
        <v>838.36</v>
      </c>
      <c r="AW7">
        <v>3.9</v>
      </c>
      <c r="BA7" t="s">
        <v>41</v>
      </c>
      <c r="BB7" t="s">
        <v>20</v>
      </c>
    </row>
    <row r="8" spans="1:56" ht="60" x14ac:dyDescent="0.25">
      <c r="A8" s="1" t="s">
        <v>23</v>
      </c>
      <c r="B8" t="s">
        <v>187</v>
      </c>
      <c r="C8" t="s">
        <v>21</v>
      </c>
      <c r="D8">
        <v>3</v>
      </c>
      <c r="E8" t="s">
        <v>24</v>
      </c>
      <c r="I8" s="2">
        <v>45246.485972222225</v>
      </c>
      <c r="K8">
        <v>1</v>
      </c>
      <c r="L8">
        <v>10894.51</v>
      </c>
      <c r="M8">
        <v>2.6</v>
      </c>
      <c r="Q8">
        <v>1.0469999999999999</v>
      </c>
      <c r="R8">
        <v>3</v>
      </c>
      <c r="U8">
        <v>2604.2399999999998</v>
      </c>
      <c r="V8">
        <v>3.4</v>
      </c>
      <c r="Z8">
        <v>0.999</v>
      </c>
      <c r="AA8">
        <v>3.5</v>
      </c>
      <c r="AD8">
        <v>34793.449999999997</v>
      </c>
      <c r="AE8">
        <v>2.6</v>
      </c>
      <c r="AI8" t="s">
        <v>41</v>
      </c>
      <c r="AJ8" t="s">
        <v>20</v>
      </c>
      <c r="AM8">
        <v>1130.23</v>
      </c>
      <c r="AN8">
        <v>20</v>
      </c>
      <c r="AR8" t="s">
        <v>41</v>
      </c>
      <c r="AS8" t="s">
        <v>20</v>
      </c>
      <c r="AV8">
        <v>2843.62</v>
      </c>
      <c r="AW8">
        <v>1.6</v>
      </c>
      <c r="BA8">
        <v>2.9630000000000001</v>
      </c>
      <c r="BB8">
        <v>3.6</v>
      </c>
    </row>
    <row r="9" spans="1:56" ht="60" x14ac:dyDescent="0.25">
      <c r="A9" s="1" t="s">
        <v>25</v>
      </c>
      <c r="B9" t="s">
        <v>188</v>
      </c>
      <c r="C9" t="s">
        <v>21</v>
      </c>
      <c r="D9">
        <v>4</v>
      </c>
      <c r="E9" t="s">
        <v>26</v>
      </c>
      <c r="I9" s="2">
        <v>45246.487187500003</v>
      </c>
      <c r="K9">
        <v>5</v>
      </c>
      <c r="L9">
        <v>50599.4</v>
      </c>
      <c r="M9">
        <v>2.6</v>
      </c>
      <c r="Q9">
        <v>5.4329999999999998</v>
      </c>
      <c r="R9">
        <v>2.6</v>
      </c>
      <c r="U9">
        <v>13001.57</v>
      </c>
      <c r="V9">
        <v>0.9</v>
      </c>
      <c r="Z9">
        <v>5.0380000000000003</v>
      </c>
      <c r="AA9">
        <v>0.9</v>
      </c>
      <c r="AD9">
        <v>94460.08</v>
      </c>
      <c r="AE9">
        <v>1.6</v>
      </c>
      <c r="AI9">
        <v>3.9060000000000001</v>
      </c>
      <c r="AJ9">
        <v>2.7</v>
      </c>
      <c r="AM9">
        <v>2737.01</v>
      </c>
      <c r="AN9">
        <v>2.2000000000000002</v>
      </c>
      <c r="AR9">
        <v>4.3079999999999998</v>
      </c>
      <c r="AS9">
        <v>3.8</v>
      </c>
      <c r="AV9">
        <v>2868.62</v>
      </c>
      <c r="AW9">
        <v>1.8</v>
      </c>
      <c r="BA9">
        <v>3.0209999999999999</v>
      </c>
      <c r="BB9">
        <v>4</v>
      </c>
    </row>
    <row r="10" spans="1:56" ht="60" x14ac:dyDescent="0.25">
      <c r="A10" s="1" t="s">
        <v>27</v>
      </c>
      <c r="B10" t="s">
        <v>189</v>
      </c>
      <c r="C10" t="s">
        <v>21</v>
      </c>
      <c r="D10">
        <v>5</v>
      </c>
      <c r="E10" t="s">
        <v>28</v>
      </c>
      <c r="I10" s="2">
        <v>45246.488368055558</v>
      </c>
      <c r="K10">
        <v>10</v>
      </c>
      <c r="L10">
        <v>98558.31</v>
      </c>
      <c r="M10">
        <v>2.5</v>
      </c>
      <c r="Q10">
        <v>10.731</v>
      </c>
      <c r="R10">
        <v>2.5</v>
      </c>
      <c r="U10">
        <v>25914.34</v>
      </c>
      <c r="V10">
        <v>2</v>
      </c>
      <c r="Z10">
        <v>10.054</v>
      </c>
      <c r="AA10">
        <v>2</v>
      </c>
      <c r="AD10">
        <v>175602.19</v>
      </c>
      <c r="AE10">
        <v>1.7</v>
      </c>
      <c r="AI10">
        <v>9.4260000000000002</v>
      </c>
      <c r="AJ10">
        <v>2.2000000000000002</v>
      </c>
      <c r="AM10">
        <v>4684.25</v>
      </c>
      <c r="AN10">
        <v>7.4</v>
      </c>
      <c r="AR10">
        <v>9.56</v>
      </c>
      <c r="AS10">
        <v>9.8000000000000007</v>
      </c>
      <c r="AV10">
        <v>23647.48</v>
      </c>
      <c r="AW10">
        <v>2.4</v>
      </c>
      <c r="BA10">
        <v>51.841000000000001</v>
      </c>
      <c r="BB10">
        <v>2.6</v>
      </c>
    </row>
    <row r="11" spans="1:56" ht="60" x14ac:dyDescent="0.25">
      <c r="A11" s="1" t="s">
        <v>29</v>
      </c>
      <c r="B11" t="s">
        <v>190</v>
      </c>
      <c r="C11" t="s">
        <v>21</v>
      </c>
      <c r="D11">
        <v>6</v>
      </c>
      <c r="E11" t="s">
        <v>30</v>
      </c>
      <c r="I11" s="2">
        <v>45246.48951388889</v>
      </c>
      <c r="K11">
        <v>50</v>
      </c>
      <c r="L11">
        <v>493088.85</v>
      </c>
      <c r="M11">
        <v>1.9</v>
      </c>
      <c r="Q11">
        <v>54.311999999999998</v>
      </c>
      <c r="R11">
        <v>1.9</v>
      </c>
      <c r="U11">
        <v>129814.73</v>
      </c>
      <c r="V11">
        <v>1.4</v>
      </c>
      <c r="Z11">
        <v>50.412999999999997</v>
      </c>
      <c r="AA11">
        <v>1.4</v>
      </c>
      <c r="AD11">
        <v>788426.84</v>
      </c>
      <c r="AE11">
        <v>1.2</v>
      </c>
      <c r="AI11">
        <v>51.116</v>
      </c>
      <c r="AJ11">
        <v>1.3</v>
      </c>
      <c r="AM11">
        <v>20154.63</v>
      </c>
      <c r="AN11">
        <v>1</v>
      </c>
      <c r="AR11">
        <v>51.29</v>
      </c>
      <c r="AS11">
        <v>1.1000000000000001</v>
      </c>
      <c r="AV11">
        <v>23905.89</v>
      </c>
      <c r="AW11">
        <v>2.1</v>
      </c>
      <c r="BA11">
        <v>52.448</v>
      </c>
      <c r="BB11">
        <v>2.2999999999999998</v>
      </c>
    </row>
    <row r="12" spans="1:56" ht="60" x14ac:dyDescent="0.25">
      <c r="A12" s="1" t="s">
        <v>31</v>
      </c>
      <c r="B12" t="s">
        <v>191</v>
      </c>
      <c r="C12" t="s">
        <v>21</v>
      </c>
      <c r="D12">
        <v>7</v>
      </c>
      <c r="E12" t="s">
        <v>32</v>
      </c>
      <c r="I12" s="2">
        <v>45246.490717592591</v>
      </c>
      <c r="K12">
        <v>100</v>
      </c>
      <c r="L12">
        <v>985597.82</v>
      </c>
      <c r="M12">
        <v>1.3</v>
      </c>
      <c r="Q12">
        <v>108.717</v>
      </c>
      <c r="R12">
        <v>1.3</v>
      </c>
      <c r="U12">
        <v>259551.1</v>
      </c>
      <c r="V12">
        <v>1.4</v>
      </c>
      <c r="Z12">
        <v>100.807</v>
      </c>
      <c r="AA12">
        <v>1.4</v>
      </c>
      <c r="AD12">
        <v>1535866.96</v>
      </c>
      <c r="AE12">
        <v>1.4</v>
      </c>
      <c r="AI12">
        <v>101.96299999999999</v>
      </c>
      <c r="AJ12">
        <v>1.4</v>
      </c>
      <c r="AM12">
        <v>38979.96</v>
      </c>
      <c r="AN12">
        <v>4.0999999999999996</v>
      </c>
      <c r="AR12">
        <v>102.07</v>
      </c>
      <c r="AS12">
        <v>4.2</v>
      </c>
      <c r="AV12">
        <v>46356.71</v>
      </c>
      <c r="AW12">
        <v>1.7</v>
      </c>
      <c r="BA12">
        <v>105.196</v>
      </c>
      <c r="BB12">
        <v>1.7</v>
      </c>
    </row>
    <row r="13" spans="1:56" ht="120" x14ac:dyDescent="0.25">
      <c r="A13" s="1" t="s">
        <v>33</v>
      </c>
      <c r="B13" t="s">
        <v>192</v>
      </c>
      <c r="C13" t="s">
        <v>21</v>
      </c>
      <c r="D13">
        <v>8</v>
      </c>
      <c r="E13" t="s">
        <v>34</v>
      </c>
      <c r="I13" s="2">
        <v>45246.491875</v>
      </c>
      <c r="K13">
        <v>500</v>
      </c>
      <c r="L13">
        <v>4656554.62</v>
      </c>
      <c r="M13">
        <v>1.1000000000000001</v>
      </c>
      <c r="Q13">
        <v>514.22699999999998</v>
      </c>
      <c r="R13">
        <v>1.1000000000000001</v>
      </c>
      <c r="U13">
        <v>1287165.08</v>
      </c>
      <c r="V13">
        <v>0.9</v>
      </c>
      <c r="Z13">
        <v>499.97300000000001</v>
      </c>
      <c r="AA13">
        <v>0.9</v>
      </c>
      <c r="AD13">
        <v>7280120.9400000004</v>
      </c>
      <c r="AE13">
        <v>1</v>
      </c>
      <c r="AI13">
        <v>492.74099999999999</v>
      </c>
      <c r="AJ13">
        <v>1</v>
      </c>
      <c r="AM13">
        <v>188359.97</v>
      </c>
      <c r="AN13">
        <v>1.1000000000000001</v>
      </c>
      <c r="AR13">
        <v>505.01299999999998</v>
      </c>
      <c r="AS13">
        <v>1.1000000000000001</v>
      </c>
      <c r="AV13">
        <v>226433.95</v>
      </c>
      <c r="AW13">
        <v>1.2</v>
      </c>
      <c r="BA13">
        <v>528.28499999999997</v>
      </c>
      <c r="BB13">
        <v>1.2</v>
      </c>
    </row>
    <row r="14" spans="1:56" ht="90" x14ac:dyDescent="0.25">
      <c r="A14" s="1" t="s">
        <v>35</v>
      </c>
      <c r="B14" t="s">
        <v>193</v>
      </c>
      <c r="C14" t="s">
        <v>21</v>
      </c>
      <c r="D14">
        <v>9</v>
      </c>
      <c r="E14" t="s">
        <v>36</v>
      </c>
      <c r="I14" s="2">
        <v>45246.493032407408</v>
      </c>
      <c r="K14">
        <v>1000</v>
      </c>
      <c r="L14">
        <v>8979786.3200000003</v>
      </c>
      <c r="M14">
        <v>2.2000000000000002</v>
      </c>
      <c r="Q14">
        <v>991.79</v>
      </c>
      <c r="R14">
        <v>2.2000000000000002</v>
      </c>
      <c r="U14">
        <v>2574207.08</v>
      </c>
      <c r="V14">
        <v>1.8</v>
      </c>
      <c r="Z14">
        <v>999.91099999999994</v>
      </c>
      <c r="AA14">
        <v>1.8</v>
      </c>
      <c r="AD14">
        <v>14282137.699999999</v>
      </c>
      <c r="AE14">
        <v>2.2999999999999998</v>
      </c>
      <c r="AI14">
        <v>969.08299999999997</v>
      </c>
      <c r="AJ14">
        <v>2.2999999999999998</v>
      </c>
      <c r="AM14">
        <v>368734.71999999997</v>
      </c>
      <c r="AN14">
        <v>2.4</v>
      </c>
      <c r="AR14">
        <v>991.56100000000004</v>
      </c>
      <c r="AS14">
        <v>2.4</v>
      </c>
      <c r="AV14">
        <v>442776.91</v>
      </c>
      <c r="AW14">
        <v>1.8</v>
      </c>
      <c r="BA14">
        <v>1036.58</v>
      </c>
      <c r="BB14">
        <v>1.9</v>
      </c>
    </row>
    <row r="15" spans="1:56" ht="105" x14ac:dyDescent="0.25">
      <c r="A15" s="1" t="s">
        <v>37</v>
      </c>
      <c r="B15" t="s">
        <v>194</v>
      </c>
      <c r="C15" t="s">
        <v>21</v>
      </c>
      <c r="D15">
        <v>10</v>
      </c>
      <c r="E15" t="s">
        <v>38</v>
      </c>
      <c r="I15" s="2">
        <v>45246.595393518517</v>
      </c>
      <c r="L15">
        <v>10149657.140000001</v>
      </c>
      <c r="M15">
        <v>1.9</v>
      </c>
      <c r="Q15">
        <v>1121.019</v>
      </c>
      <c r="R15">
        <v>1.9</v>
      </c>
      <c r="U15">
        <v>27317422.670000002</v>
      </c>
      <c r="V15">
        <v>1.1000000000000001</v>
      </c>
      <c r="Z15">
        <v>10611.155000000001</v>
      </c>
      <c r="AA15">
        <v>1.1000000000000001</v>
      </c>
      <c r="AD15">
        <v>147082961.13999999</v>
      </c>
      <c r="AE15">
        <v>1.5</v>
      </c>
      <c r="AI15">
        <v>10003.431</v>
      </c>
      <c r="AJ15">
        <v>1.5</v>
      </c>
      <c r="AM15">
        <v>3708582.55</v>
      </c>
      <c r="AN15">
        <v>1.1000000000000001</v>
      </c>
      <c r="AR15">
        <v>10000.566999999999</v>
      </c>
      <c r="AS15">
        <v>1.1000000000000001</v>
      </c>
      <c r="AV15">
        <v>499922.79</v>
      </c>
      <c r="AW15">
        <v>1.5</v>
      </c>
      <c r="BA15">
        <v>1170.8430000000001</v>
      </c>
      <c r="BB15">
        <v>1.5</v>
      </c>
    </row>
    <row r="16" spans="1:56" x14ac:dyDescent="0.25">
      <c r="B16" t="s">
        <v>196</v>
      </c>
      <c r="C16" t="s">
        <v>21</v>
      </c>
      <c r="D16">
        <v>11</v>
      </c>
      <c r="E16" t="s">
        <v>39</v>
      </c>
      <c r="I16" s="2">
        <v>45246.596516203703</v>
      </c>
      <c r="L16">
        <v>88454685.349999994</v>
      </c>
      <c r="M16">
        <v>0.8</v>
      </c>
      <c r="U16">
        <v>249936965.33000001</v>
      </c>
      <c r="V16">
        <v>0.7</v>
      </c>
      <c r="AD16">
        <v>1266659874.46</v>
      </c>
      <c r="AE16">
        <v>0.8</v>
      </c>
      <c r="AI16">
        <v>86167.467000000004</v>
      </c>
      <c r="AJ16">
        <v>0.8</v>
      </c>
      <c r="AM16">
        <v>31921012.02</v>
      </c>
      <c r="AN16">
        <v>0.5</v>
      </c>
      <c r="AR16">
        <v>86101.625</v>
      </c>
      <c r="AS16">
        <v>0.5</v>
      </c>
      <c r="AV16">
        <v>4255675.33</v>
      </c>
      <c r="AW16">
        <v>0.5</v>
      </c>
      <c r="BA16">
        <v>9994.9290000000001</v>
      </c>
      <c r="BB16">
        <v>0.5</v>
      </c>
    </row>
    <row r="17" spans="1:56" ht="120" x14ac:dyDescent="0.25">
      <c r="A17" s="1" t="s">
        <v>40</v>
      </c>
      <c r="B17" t="s">
        <v>197</v>
      </c>
      <c r="C17" t="s">
        <v>0</v>
      </c>
      <c r="E17" t="s">
        <v>16</v>
      </c>
      <c r="I17" s="2">
        <v>45246.494143518517</v>
      </c>
      <c r="L17">
        <v>850.06</v>
      </c>
      <c r="M17">
        <v>18.899999999999999</v>
      </c>
      <c r="Q17" t="s">
        <v>41</v>
      </c>
      <c r="R17" t="s">
        <v>20</v>
      </c>
      <c r="U17">
        <v>167</v>
      </c>
      <c r="V17">
        <v>2.6</v>
      </c>
      <c r="Z17">
        <v>5.1999999999999998E-2</v>
      </c>
      <c r="AA17">
        <v>3.2</v>
      </c>
      <c r="AD17">
        <v>12582.58</v>
      </c>
      <c r="AE17">
        <v>3.9</v>
      </c>
      <c r="AI17" t="s">
        <v>41</v>
      </c>
      <c r="AJ17" t="s">
        <v>20</v>
      </c>
      <c r="AM17">
        <v>570.04</v>
      </c>
      <c r="AN17">
        <v>23.2</v>
      </c>
      <c r="AR17" t="s">
        <v>41</v>
      </c>
      <c r="AS17" t="s">
        <v>20</v>
      </c>
      <c r="AV17">
        <v>358.67</v>
      </c>
      <c r="AW17">
        <v>9.8000000000000007</v>
      </c>
      <c r="BA17" t="s">
        <v>41</v>
      </c>
      <c r="BB17" t="s">
        <v>20</v>
      </c>
    </row>
    <row r="18" spans="1:56" ht="150" x14ac:dyDescent="0.25">
      <c r="A18" s="1" t="s">
        <v>42</v>
      </c>
      <c r="B18" t="s">
        <v>198</v>
      </c>
      <c r="C18" t="s">
        <v>0</v>
      </c>
      <c r="E18" t="s">
        <v>43</v>
      </c>
      <c r="I18" s="2">
        <v>45246.495312500003</v>
      </c>
      <c r="L18">
        <v>11368.11</v>
      </c>
      <c r="M18">
        <v>4.8</v>
      </c>
      <c r="Q18">
        <v>1.099</v>
      </c>
      <c r="R18">
        <v>5.5</v>
      </c>
      <c r="U18">
        <v>25775.4</v>
      </c>
      <c r="V18">
        <v>1.6</v>
      </c>
      <c r="Z18">
        <v>10</v>
      </c>
      <c r="AA18">
        <v>1.6</v>
      </c>
      <c r="AD18">
        <v>173578.07</v>
      </c>
      <c r="AE18">
        <v>1.3</v>
      </c>
      <c r="AI18">
        <v>9.2880000000000003</v>
      </c>
      <c r="AJ18">
        <v>1.7</v>
      </c>
      <c r="AM18">
        <v>4824.32</v>
      </c>
      <c r="AN18">
        <v>3.3</v>
      </c>
      <c r="AR18">
        <v>9.9380000000000006</v>
      </c>
      <c r="AS18">
        <v>4.3</v>
      </c>
      <c r="AV18">
        <v>1474.78</v>
      </c>
      <c r="AW18">
        <v>3</v>
      </c>
      <c r="BA18" t="s">
        <v>41</v>
      </c>
      <c r="BB18" t="s">
        <v>20</v>
      </c>
    </row>
    <row r="19" spans="1:56" ht="105" x14ac:dyDescent="0.25">
      <c r="A19" s="1" t="s">
        <v>44</v>
      </c>
      <c r="B19" t="s">
        <v>199</v>
      </c>
      <c r="C19" t="s">
        <v>0</v>
      </c>
      <c r="E19" t="s">
        <v>16</v>
      </c>
      <c r="I19" s="2">
        <v>45246.508993055555</v>
      </c>
      <c r="L19">
        <v>2974.82</v>
      </c>
      <c r="M19">
        <v>157.19999999999999</v>
      </c>
      <c r="Q19">
        <v>0.17199999999999999</v>
      </c>
      <c r="R19">
        <v>300.10000000000002</v>
      </c>
      <c r="U19">
        <v>16.670000000000002</v>
      </c>
      <c r="V19">
        <v>30.2</v>
      </c>
      <c r="Z19" t="s">
        <v>41</v>
      </c>
      <c r="AA19" t="s">
        <v>20</v>
      </c>
      <c r="AD19">
        <v>13316.49</v>
      </c>
      <c r="AE19">
        <v>1.5</v>
      </c>
      <c r="AI19" t="s">
        <v>41</v>
      </c>
      <c r="AJ19" t="s">
        <v>20</v>
      </c>
      <c r="AM19">
        <v>663.37</v>
      </c>
      <c r="AN19">
        <v>22</v>
      </c>
      <c r="AR19" t="s">
        <v>41</v>
      </c>
      <c r="AS19" t="s">
        <v>20</v>
      </c>
      <c r="AV19">
        <v>365.34</v>
      </c>
      <c r="AW19">
        <v>5.4</v>
      </c>
      <c r="BA19" t="s">
        <v>41</v>
      </c>
      <c r="BB19" t="s">
        <v>20</v>
      </c>
    </row>
    <row r="20" spans="1:56" ht="105" x14ac:dyDescent="0.25">
      <c r="A20" s="1" t="s">
        <v>45</v>
      </c>
      <c r="B20" t="s">
        <v>200</v>
      </c>
      <c r="C20" t="s">
        <v>0</v>
      </c>
      <c r="E20" t="s">
        <v>46</v>
      </c>
      <c r="F20">
        <v>0</v>
      </c>
      <c r="G20">
        <v>10</v>
      </c>
      <c r="H20" t="s">
        <v>294</v>
      </c>
      <c r="I20" s="2">
        <v>45246.510115740741</v>
      </c>
      <c r="J20">
        <v>5</v>
      </c>
      <c r="L20">
        <v>712110.22</v>
      </c>
      <c r="M20">
        <v>2.4</v>
      </c>
      <c r="N20">
        <v>75.828439554951103</v>
      </c>
      <c r="O20">
        <v>379.14219777475552</v>
      </c>
      <c r="P20">
        <v>0.3791421977747555</v>
      </c>
      <c r="Q20">
        <v>78.506</v>
      </c>
      <c r="R20">
        <v>2.4</v>
      </c>
      <c r="S20">
        <v>392.53</v>
      </c>
      <c r="T20">
        <v>0.39252999999999999</v>
      </c>
      <c r="U20">
        <v>3737.17</v>
      </c>
      <c r="V20">
        <v>1.4</v>
      </c>
      <c r="W20">
        <v>1.2639247722896383</v>
      </c>
      <c r="X20">
        <v>6.319623861448191</v>
      </c>
      <c r="Y20">
        <v>6.3196238614481913E-3</v>
      </c>
      <c r="Z20">
        <v>1.4390000000000001</v>
      </c>
      <c r="AA20">
        <v>1.4</v>
      </c>
      <c r="AB20">
        <v>7.1950000000000003</v>
      </c>
      <c r="AC20">
        <v>7.195E-3</v>
      </c>
      <c r="AD20">
        <v>10692970.26</v>
      </c>
      <c r="AE20">
        <v>0.4</v>
      </c>
      <c r="AF20">
        <v>672.33600815912223</v>
      </c>
      <c r="AG20">
        <v>3361.6800407956111</v>
      </c>
      <c r="AH20">
        <v>3.3616800407956111</v>
      </c>
      <c r="AI20">
        <v>724.91499999999996</v>
      </c>
      <c r="AJ20">
        <v>0.4</v>
      </c>
      <c r="AK20">
        <v>3624.5749999999998</v>
      </c>
      <c r="AL20">
        <v>3.6245749999999997</v>
      </c>
      <c r="AM20">
        <v>276623.07</v>
      </c>
      <c r="AN20">
        <v>1.4</v>
      </c>
      <c r="AO20">
        <f>(AM20-$B$90)/$B$89</f>
        <v>27.532952905232243</v>
      </c>
      <c r="AP20">
        <f>AO20*AK20</f>
        <v>99795.252776482157</v>
      </c>
      <c r="AQ20">
        <f>AP20/1000</f>
        <v>99.795252776482158</v>
      </c>
      <c r="AR20">
        <v>743.096</v>
      </c>
      <c r="AS20">
        <v>1.4</v>
      </c>
      <c r="AT20">
        <f>AR20*AK20</f>
        <v>2693407.1842</v>
      </c>
      <c r="AU20">
        <f>AT20/1000</f>
        <v>2693.4071841999998</v>
      </c>
      <c r="AV20">
        <v>124383.24</v>
      </c>
      <c r="AW20">
        <v>0.3</v>
      </c>
      <c r="AX20">
        <v>261.75616371040775</v>
      </c>
      <c r="AY20">
        <v>1308.7808185520387</v>
      </c>
      <c r="AZ20">
        <v>1.3087808185520386</v>
      </c>
      <c r="BA20">
        <v>288.51799999999997</v>
      </c>
      <c r="BB20">
        <v>0.3</v>
      </c>
      <c r="BC20">
        <v>1442.59</v>
      </c>
      <c r="BD20">
        <v>1.4425899999999998</v>
      </c>
    </row>
    <row r="21" spans="1:56" ht="135" x14ac:dyDescent="0.25">
      <c r="A21" s="1" t="s">
        <v>47</v>
      </c>
      <c r="B21" t="s">
        <v>202</v>
      </c>
      <c r="C21" t="s">
        <v>0</v>
      </c>
      <c r="E21" t="s">
        <v>48</v>
      </c>
      <c r="F21">
        <v>0</v>
      </c>
      <c r="G21">
        <v>20</v>
      </c>
      <c r="H21" t="s">
        <v>294</v>
      </c>
      <c r="I21" s="2">
        <v>45246.511261574073</v>
      </c>
      <c r="J21">
        <v>5</v>
      </c>
      <c r="L21">
        <v>1922096.74</v>
      </c>
      <c r="M21">
        <v>1.2</v>
      </c>
      <c r="N21">
        <v>210.01583824857454</v>
      </c>
      <c r="O21">
        <v>1050.0791912428726</v>
      </c>
      <c r="P21">
        <v>1.0500791912428726</v>
      </c>
      <c r="Q21">
        <v>212.167</v>
      </c>
      <c r="R21">
        <v>1.2</v>
      </c>
      <c r="S21">
        <v>1060.835</v>
      </c>
      <c r="T21">
        <v>1.060835</v>
      </c>
      <c r="U21">
        <v>8398.14</v>
      </c>
      <c r="V21">
        <v>2.4</v>
      </c>
      <c r="W21">
        <v>3.0748492825938105</v>
      </c>
      <c r="X21">
        <v>15.374246412969052</v>
      </c>
      <c r="Y21">
        <v>1.5374246412969052E-2</v>
      </c>
      <c r="Z21">
        <v>3.25</v>
      </c>
      <c r="AA21">
        <v>2.4</v>
      </c>
      <c r="AB21">
        <v>16.25</v>
      </c>
      <c r="AC21">
        <v>1.6250000000000001E-2</v>
      </c>
      <c r="AD21">
        <v>24942317.129999999</v>
      </c>
      <c r="AE21">
        <v>2.2000000000000002</v>
      </c>
      <c r="AF21">
        <v>1797.616349662376</v>
      </c>
      <c r="AG21">
        <v>8988.0817483118808</v>
      </c>
      <c r="AH21">
        <v>8.9880817483118811</v>
      </c>
      <c r="AI21">
        <v>1694.288</v>
      </c>
      <c r="AJ21">
        <v>2.2000000000000002</v>
      </c>
      <c r="AK21">
        <v>8471.44</v>
      </c>
      <c r="AL21">
        <v>8.4714400000000012</v>
      </c>
      <c r="AM21">
        <v>643767.06000000006</v>
      </c>
      <c r="AN21">
        <v>1.7</v>
      </c>
      <c r="AO21">
        <f t="shared" ref="AO21:AO83" si="0">(AM21-$B$90)/$B$89</f>
        <v>68.249189119250318</v>
      </c>
      <c r="AP21">
        <f t="shared" ref="AP21:AP80" si="1">AO21*AK21</f>
        <v>578168.91067238199</v>
      </c>
      <c r="AQ21">
        <f t="shared" ref="AQ21:AQ29" si="2">AP21/1000</f>
        <v>578.16891067238203</v>
      </c>
      <c r="AR21">
        <v>1733.441</v>
      </c>
      <c r="AS21">
        <v>1.7</v>
      </c>
      <c r="AT21">
        <f t="shared" ref="AT21:AT80" si="3">AR21*AK21</f>
        <v>14684741.425040001</v>
      </c>
      <c r="AU21">
        <f t="shared" ref="AU21:AU29" si="4">AT21/1000</f>
        <v>14684.741425040002</v>
      </c>
      <c r="AV21">
        <v>189711.42</v>
      </c>
      <c r="AW21">
        <v>1.5</v>
      </c>
      <c r="AX21">
        <v>415.50338898166751</v>
      </c>
      <c r="AY21">
        <v>2077.5169449083378</v>
      </c>
      <c r="AZ21">
        <v>2.0775169449083379</v>
      </c>
      <c r="BA21">
        <v>442.00599999999997</v>
      </c>
      <c r="BB21">
        <v>1.5</v>
      </c>
      <c r="BC21">
        <v>2210.0299999999997</v>
      </c>
      <c r="BD21">
        <v>2.2100299999999997</v>
      </c>
    </row>
    <row r="22" spans="1:56" ht="105" x14ac:dyDescent="0.25">
      <c r="A22" s="1" t="s">
        <v>49</v>
      </c>
      <c r="B22" t="s">
        <v>203</v>
      </c>
      <c r="C22" t="s">
        <v>0</v>
      </c>
      <c r="E22" t="s">
        <v>50</v>
      </c>
      <c r="F22">
        <v>0</v>
      </c>
      <c r="G22">
        <v>30</v>
      </c>
      <c r="H22" t="s">
        <v>294</v>
      </c>
      <c r="I22" s="2">
        <v>45246.512361111112</v>
      </c>
      <c r="J22">
        <v>5</v>
      </c>
      <c r="L22">
        <v>132889.63</v>
      </c>
      <c r="M22">
        <v>2.7</v>
      </c>
      <c r="N22">
        <v>11.592927045368944</v>
      </c>
      <c r="O22">
        <v>57.96463522684472</v>
      </c>
      <c r="P22">
        <v>5.7964635226844717E-2</v>
      </c>
      <c r="Q22">
        <v>14.523</v>
      </c>
      <c r="R22">
        <v>2.7</v>
      </c>
      <c r="S22">
        <v>72.614999999999995</v>
      </c>
      <c r="T22">
        <v>7.2614999999999999E-2</v>
      </c>
      <c r="U22">
        <v>1000.37</v>
      </c>
      <c r="V22">
        <v>4.0999999999999996</v>
      </c>
      <c r="W22">
        <v>0.20059713881410449</v>
      </c>
      <c r="X22">
        <v>1.0029856940705224</v>
      </c>
      <c r="Y22">
        <v>1.0029856940705225E-3</v>
      </c>
      <c r="Z22">
        <v>0.376</v>
      </c>
      <c r="AA22">
        <v>4.2</v>
      </c>
      <c r="AB22">
        <v>1.88</v>
      </c>
      <c r="AC22">
        <v>1.8799999999999999E-3</v>
      </c>
      <c r="AD22">
        <v>4860461.91</v>
      </c>
      <c r="AE22">
        <v>1.4</v>
      </c>
      <c r="AF22">
        <v>211.73896832380967</v>
      </c>
      <c r="AG22">
        <v>1058.6948416190485</v>
      </c>
      <c r="AH22">
        <v>1.0586948416190485</v>
      </c>
      <c r="AI22">
        <v>328.13299999999998</v>
      </c>
      <c r="AJ22">
        <v>1.4</v>
      </c>
      <c r="AK22">
        <v>1640.665</v>
      </c>
      <c r="AL22">
        <v>1.640665</v>
      </c>
      <c r="AM22">
        <v>125131.42</v>
      </c>
      <c r="AN22">
        <v>1.5</v>
      </c>
      <c r="AO22">
        <f t="shared" si="0"/>
        <v>10.732542238421791</v>
      </c>
      <c r="AP22">
        <f t="shared" si="1"/>
        <v>17608.506411600287</v>
      </c>
      <c r="AQ22">
        <f t="shared" si="2"/>
        <v>17.608506411600288</v>
      </c>
      <c r="AR22">
        <v>334.45800000000003</v>
      </c>
      <c r="AS22">
        <v>1.5</v>
      </c>
      <c r="AT22">
        <f t="shared" si="3"/>
        <v>548733.53457000002</v>
      </c>
      <c r="AU22">
        <f t="shared" si="4"/>
        <v>548.73353457000007</v>
      </c>
      <c r="AV22">
        <v>81549.64</v>
      </c>
      <c r="AW22">
        <v>1.1000000000000001</v>
      </c>
      <c r="AX22">
        <v>160.94902124326674</v>
      </c>
      <c r="AY22">
        <v>804.74510621633374</v>
      </c>
      <c r="AZ22">
        <v>0.80474510621633377</v>
      </c>
      <c r="BA22">
        <v>187.881</v>
      </c>
      <c r="BB22">
        <v>1.1000000000000001</v>
      </c>
      <c r="BC22">
        <v>939.40499999999997</v>
      </c>
      <c r="BD22">
        <v>0.93940499999999993</v>
      </c>
    </row>
    <row r="23" spans="1:56" ht="120" x14ac:dyDescent="0.25">
      <c r="A23" s="1" t="s">
        <v>51</v>
      </c>
      <c r="B23" t="s">
        <v>204</v>
      </c>
      <c r="C23" t="s">
        <v>0</v>
      </c>
      <c r="E23" t="s">
        <v>52</v>
      </c>
      <c r="F23">
        <v>0</v>
      </c>
      <c r="G23">
        <v>40</v>
      </c>
      <c r="H23" t="s">
        <v>294</v>
      </c>
      <c r="I23" s="2">
        <v>45246.513541666667</v>
      </c>
      <c r="J23">
        <v>5</v>
      </c>
      <c r="L23">
        <v>85485.96</v>
      </c>
      <c r="M23">
        <v>5.0999999999999996</v>
      </c>
      <c r="N23">
        <v>6.3358642098003664</v>
      </c>
      <c r="O23">
        <v>31.679321049001832</v>
      </c>
      <c r="P23">
        <v>3.1679321049001834E-2</v>
      </c>
      <c r="Q23">
        <v>9.2870000000000008</v>
      </c>
      <c r="R23">
        <v>5.2</v>
      </c>
      <c r="S23">
        <v>46.435000000000002</v>
      </c>
      <c r="T23">
        <v>4.6435000000000004E-2</v>
      </c>
      <c r="U23">
        <v>1559.76</v>
      </c>
      <c r="V23">
        <v>1.4</v>
      </c>
      <c r="W23">
        <v>0.41793667582443733</v>
      </c>
      <c r="X23">
        <v>2.0896833791221865</v>
      </c>
      <c r="Y23">
        <v>2.0896833791221865E-3</v>
      </c>
      <c r="Z23">
        <v>0.59299999999999997</v>
      </c>
      <c r="AA23">
        <v>1.4</v>
      </c>
      <c r="AB23">
        <v>2.9649999999999999</v>
      </c>
      <c r="AC23">
        <v>2.9649999999999998E-3</v>
      </c>
      <c r="AD23">
        <v>5968376.1600000001</v>
      </c>
      <c r="AE23">
        <v>0.7</v>
      </c>
      <c r="AF23">
        <v>299.231689005703</v>
      </c>
      <c r="AG23">
        <v>1496.158445028515</v>
      </c>
      <c r="AH23">
        <v>1.496158445028515</v>
      </c>
      <c r="AI23">
        <v>403.50400000000002</v>
      </c>
      <c r="AJ23">
        <v>0.7</v>
      </c>
      <c r="AK23">
        <v>2017.52</v>
      </c>
      <c r="AL23">
        <v>2.0175200000000002</v>
      </c>
      <c r="AM23">
        <v>153702.78</v>
      </c>
      <c r="AN23">
        <v>1.2</v>
      </c>
      <c r="AO23">
        <f t="shared" si="0"/>
        <v>13.901103550608182</v>
      </c>
      <c r="AP23">
        <f t="shared" si="1"/>
        <v>28045.754435423019</v>
      </c>
      <c r="AQ23">
        <f t="shared" si="2"/>
        <v>28.045754435423021</v>
      </c>
      <c r="AR23">
        <v>411.52699999999999</v>
      </c>
      <c r="AS23">
        <v>1.2</v>
      </c>
      <c r="AT23">
        <f t="shared" si="3"/>
        <v>830263.95303999993</v>
      </c>
      <c r="AU23">
        <f t="shared" si="4"/>
        <v>830.26395303999993</v>
      </c>
      <c r="AV23">
        <v>155242.21</v>
      </c>
      <c r="AW23">
        <v>0.5</v>
      </c>
      <c r="AX23">
        <v>334.38149954907709</v>
      </c>
      <c r="AY23">
        <v>1671.9074977453854</v>
      </c>
      <c r="AZ23">
        <v>1.6719074977453854</v>
      </c>
      <c r="BA23">
        <v>361.02100000000002</v>
      </c>
      <c r="BB23">
        <v>0.5</v>
      </c>
      <c r="BC23">
        <v>1805.105</v>
      </c>
      <c r="BD23">
        <v>1.805105</v>
      </c>
    </row>
    <row r="24" spans="1:56" ht="105" x14ac:dyDescent="0.25">
      <c r="A24" s="1" t="s">
        <v>53</v>
      </c>
      <c r="B24" t="s">
        <v>205</v>
      </c>
      <c r="C24" t="s">
        <v>0</v>
      </c>
      <c r="E24" t="s">
        <v>54</v>
      </c>
      <c r="F24">
        <v>0</v>
      </c>
      <c r="G24">
        <v>60</v>
      </c>
      <c r="H24" t="s">
        <v>294</v>
      </c>
      <c r="I24" s="2">
        <v>45246.514664351853</v>
      </c>
      <c r="J24">
        <v>5</v>
      </c>
      <c r="L24">
        <v>35828.400000000001</v>
      </c>
      <c r="M24">
        <v>3</v>
      </c>
      <c r="N24">
        <v>0.82884517137956759</v>
      </c>
      <c r="O24">
        <v>4.1442258568978376</v>
      </c>
      <c r="P24">
        <v>4.1442258568978379E-3</v>
      </c>
      <c r="Q24">
        <v>3.8010000000000002</v>
      </c>
      <c r="R24">
        <v>3.1</v>
      </c>
      <c r="S24">
        <v>19.005000000000003</v>
      </c>
      <c r="T24">
        <v>1.9005000000000001E-2</v>
      </c>
      <c r="U24">
        <v>1950.47</v>
      </c>
      <c r="V24">
        <v>1.5</v>
      </c>
      <c r="W24">
        <v>0.56973905074230702</v>
      </c>
      <c r="X24">
        <v>2.8486952537115351</v>
      </c>
      <c r="Y24">
        <v>2.8486952537115349E-3</v>
      </c>
      <c r="Z24">
        <v>0.745</v>
      </c>
      <c r="AA24">
        <v>1.5</v>
      </c>
      <c r="AB24">
        <v>3.7250000000000001</v>
      </c>
      <c r="AC24">
        <v>3.725E-3</v>
      </c>
      <c r="AD24">
        <v>3021591.83</v>
      </c>
      <c r="AE24">
        <v>2.7</v>
      </c>
      <c r="AF24">
        <v>66.522182566490585</v>
      </c>
      <c r="AG24">
        <v>332.61091283245293</v>
      </c>
      <c r="AH24">
        <v>0.33261091283245292</v>
      </c>
      <c r="AI24">
        <v>203.036</v>
      </c>
      <c r="AJ24">
        <v>2.7</v>
      </c>
      <c r="AK24">
        <v>1015.1800000000001</v>
      </c>
      <c r="AL24">
        <v>1.01518</v>
      </c>
      <c r="AM24">
        <v>77729.649999999994</v>
      </c>
      <c r="AN24">
        <v>2.9</v>
      </c>
      <c r="AO24">
        <f t="shared" si="0"/>
        <v>5.475690112686177</v>
      </c>
      <c r="AP24">
        <f t="shared" si="1"/>
        <v>5558.8110885967535</v>
      </c>
      <c r="AQ24">
        <f t="shared" si="2"/>
        <v>5.5588110885967534</v>
      </c>
      <c r="AR24">
        <v>206.595</v>
      </c>
      <c r="AS24">
        <v>2.9</v>
      </c>
      <c r="AT24">
        <f t="shared" si="3"/>
        <v>209731.1121</v>
      </c>
      <c r="AU24">
        <f t="shared" si="4"/>
        <v>209.73111209999999</v>
      </c>
      <c r="AV24">
        <v>106203.48</v>
      </c>
      <c r="AW24">
        <v>1.1000000000000001</v>
      </c>
      <c r="AX24">
        <v>218.97083498859982</v>
      </c>
      <c r="AY24">
        <v>1094.8541749429992</v>
      </c>
      <c r="AZ24">
        <v>1.0948541749429992</v>
      </c>
      <c r="BA24">
        <v>245.80500000000001</v>
      </c>
      <c r="BB24">
        <v>1.2</v>
      </c>
      <c r="BC24">
        <v>1229.0250000000001</v>
      </c>
      <c r="BD24">
        <v>1.229025</v>
      </c>
    </row>
    <row r="25" spans="1:56" ht="105" x14ac:dyDescent="0.25">
      <c r="A25" s="1" t="s">
        <v>55</v>
      </c>
      <c r="B25" t="s">
        <v>206</v>
      </c>
      <c r="C25" t="s">
        <v>0</v>
      </c>
      <c r="E25" t="s">
        <v>56</v>
      </c>
      <c r="F25">
        <v>0</v>
      </c>
      <c r="G25">
        <v>70</v>
      </c>
      <c r="H25" t="s">
        <v>294</v>
      </c>
      <c r="I25" s="2">
        <v>45246.515787037039</v>
      </c>
      <c r="J25">
        <v>5</v>
      </c>
      <c r="L25">
        <v>41437.019999999997</v>
      </c>
      <c r="M25">
        <v>4.9000000000000004</v>
      </c>
      <c r="N25">
        <v>1.4508406363051021</v>
      </c>
      <c r="O25">
        <v>7.2542031815255106</v>
      </c>
      <c r="P25">
        <v>7.2542031815255106E-3</v>
      </c>
      <c r="Q25">
        <v>4.4210000000000003</v>
      </c>
      <c r="R25">
        <v>5.0999999999999996</v>
      </c>
      <c r="S25">
        <v>22.105</v>
      </c>
      <c r="T25">
        <v>2.2105E-2</v>
      </c>
      <c r="U25">
        <v>3229.7</v>
      </c>
      <c r="V25">
        <v>4</v>
      </c>
      <c r="W25">
        <v>1.0667576887761081</v>
      </c>
      <c r="X25">
        <v>5.3337884438805405</v>
      </c>
      <c r="Y25">
        <v>5.3337884438805407E-3</v>
      </c>
      <c r="Z25">
        <v>1.242</v>
      </c>
      <c r="AA25">
        <v>4</v>
      </c>
      <c r="AB25">
        <v>6.21</v>
      </c>
      <c r="AC25">
        <v>6.2100000000000002E-3</v>
      </c>
      <c r="AD25">
        <v>10662821.09</v>
      </c>
      <c r="AE25">
        <v>0.8</v>
      </c>
      <c r="AF25">
        <v>669.95510827485714</v>
      </c>
      <c r="AG25">
        <v>3349.7755413742857</v>
      </c>
      <c r="AH25">
        <v>3.3497755413742856</v>
      </c>
      <c r="AI25">
        <v>722.86400000000003</v>
      </c>
      <c r="AJ25">
        <v>0.8</v>
      </c>
      <c r="AK25">
        <v>3614.32</v>
      </c>
      <c r="AL25">
        <v>3.6143200000000002</v>
      </c>
      <c r="AM25">
        <v>274321.94</v>
      </c>
      <c r="AN25">
        <v>0.3</v>
      </c>
      <c r="AO25">
        <f t="shared" si="0"/>
        <v>27.277757790533066</v>
      </c>
      <c r="AP25">
        <f t="shared" si="1"/>
        <v>98590.545537479469</v>
      </c>
      <c r="AQ25">
        <f t="shared" si="2"/>
        <v>98.590545537479471</v>
      </c>
      <c r="AR25">
        <v>736.88900000000001</v>
      </c>
      <c r="AS25">
        <v>0.3</v>
      </c>
      <c r="AT25">
        <f t="shared" si="3"/>
        <v>2663352.6504800003</v>
      </c>
      <c r="AU25">
        <f t="shared" si="4"/>
        <v>2663.3526504800002</v>
      </c>
      <c r="AV25">
        <v>84503.32</v>
      </c>
      <c r="AW25">
        <v>1.3</v>
      </c>
      <c r="AX25">
        <v>167.90038747357065</v>
      </c>
      <c r="AY25">
        <v>839.5019373678532</v>
      </c>
      <c r="AZ25">
        <v>0.83950193736785317</v>
      </c>
      <c r="BA25">
        <v>194.821</v>
      </c>
      <c r="BB25">
        <v>1.3</v>
      </c>
      <c r="BC25">
        <v>974.10500000000002</v>
      </c>
      <c r="BD25">
        <v>0.974105</v>
      </c>
    </row>
    <row r="26" spans="1:56" ht="105" x14ac:dyDescent="0.25">
      <c r="A26" s="1" t="s">
        <v>57</v>
      </c>
      <c r="B26" t="s">
        <v>207</v>
      </c>
      <c r="C26" t="s">
        <v>0</v>
      </c>
      <c r="E26" t="s">
        <v>58</v>
      </c>
      <c r="F26">
        <v>0</v>
      </c>
      <c r="G26">
        <v>80</v>
      </c>
      <c r="H26" t="s">
        <v>294</v>
      </c>
      <c r="I26" s="2">
        <v>45246.516909722224</v>
      </c>
      <c r="J26">
        <v>5</v>
      </c>
      <c r="L26">
        <v>41684.29</v>
      </c>
      <c r="M26">
        <v>2.2000000000000002</v>
      </c>
      <c r="N26">
        <v>1.4782628575666852</v>
      </c>
      <c r="O26">
        <v>7.3913142878334259</v>
      </c>
      <c r="P26">
        <v>7.3913142878334259E-3</v>
      </c>
      <c r="Q26">
        <v>4.4480000000000004</v>
      </c>
      <c r="R26">
        <v>2.2999999999999998</v>
      </c>
      <c r="S26">
        <v>22.240000000000002</v>
      </c>
      <c r="T26">
        <v>2.2240000000000003E-2</v>
      </c>
      <c r="U26">
        <v>2666.93</v>
      </c>
      <c r="V26">
        <v>2.9</v>
      </c>
      <c r="W26">
        <v>0.84810492193489728</v>
      </c>
      <c r="X26">
        <v>4.2405246096744866</v>
      </c>
      <c r="Y26">
        <v>4.240524609674487E-3</v>
      </c>
      <c r="Z26">
        <v>1.0229999999999999</v>
      </c>
      <c r="AA26">
        <v>2.9</v>
      </c>
      <c r="AB26">
        <v>5.1149999999999993</v>
      </c>
      <c r="AC26">
        <v>5.1149999999999998E-3</v>
      </c>
      <c r="AD26">
        <v>11722978.99</v>
      </c>
      <c r="AE26">
        <v>0.5</v>
      </c>
      <c r="AF26">
        <v>753.67647842909287</v>
      </c>
      <c r="AG26">
        <v>3768.3823921454641</v>
      </c>
      <c r="AH26">
        <v>3.768382392145464</v>
      </c>
      <c r="AI26">
        <v>794.98599999999999</v>
      </c>
      <c r="AJ26">
        <v>0.5</v>
      </c>
      <c r="AK26">
        <v>3974.93</v>
      </c>
      <c r="AL26">
        <v>3.9749299999999996</v>
      </c>
      <c r="AM26">
        <v>302113.40000000002</v>
      </c>
      <c r="AN26">
        <v>1.1000000000000001</v>
      </c>
      <c r="AO26">
        <f t="shared" si="0"/>
        <v>30.359828261283344</v>
      </c>
      <c r="AP26">
        <f t="shared" si="1"/>
        <v>120678.192150623</v>
      </c>
      <c r="AQ26">
        <f t="shared" si="2"/>
        <v>120.678192150623</v>
      </c>
      <c r="AR26">
        <v>811.85400000000004</v>
      </c>
      <c r="AS26">
        <v>1.1000000000000001</v>
      </c>
      <c r="AT26">
        <f t="shared" si="3"/>
        <v>3227062.8202200001</v>
      </c>
      <c r="AU26">
        <f t="shared" si="4"/>
        <v>3227.06282022</v>
      </c>
      <c r="AV26">
        <v>63265.78</v>
      </c>
      <c r="AW26">
        <v>0.7</v>
      </c>
      <c r="AX26">
        <v>117.91869738841305</v>
      </c>
      <c r="AY26">
        <v>589.59348694206528</v>
      </c>
      <c r="AZ26">
        <v>0.58959348694206526</v>
      </c>
      <c r="BA26">
        <v>144.92400000000001</v>
      </c>
      <c r="BB26">
        <v>0.7</v>
      </c>
      <c r="BC26">
        <v>724.62</v>
      </c>
      <c r="BD26">
        <v>0.72462000000000004</v>
      </c>
    </row>
    <row r="27" spans="1:56" ht="135" x14ac:dyDescent="0.25">
      <c r="A27" s="1" t="s">
        <v>59</v>
      </c>
      <c r="B27" t="s">
        <v>209</v>
      </c>
      <c r="C27" t="s">
        <v>0</v>
      </c>
      <c r="E27" t="s">
        <v>60</v>
      </c>
      <c r="F27">
        <v>0</v>
      </c>
      <c r="G27">
        <v>90</v>
      </c>
      <c r="H27" t="s">
        <v>294</v>
      </c>
      <c r="I27" s="2">
        <v>45246.518078703702</v>
      </c>
      <c r="J27">
        <v>5</v>
      </c>
      <c r="L27">
        <v>675683.27</v>
      </c>
      <c r="M27">
        <v>2.4</v>
      </c>
      <c r="N27">
        <v>71.788694002378605</v>
      </c>
      <c r="O27">
        <v>358.94347001189306</v>
      </c>
      <c r="P27">
        <v>0.35894347001189303</v>
      </c>
      <c r="Q27">
        <v>74.481999999999999</v>
      </c>
      <c r="R27">
        <v>2.4</v>
      </c>
      <c r="S27">
        <v>372.40999999999997</v>
      </c>
      <c r="T27">
        <v>0.37240999999999996</v>
      </c>
      <c r="U27">
        <v>5504.07</v>
      </c>
      <c r="V27">
        <v>2.4</v>
      </c>
      <c r="W27">
        <v>1.9504176090288665</v>
      </c>
      <c r="X27">
        <v>9.7520880451443333</v>
      </c>
      <c r="Y27">
        <v>9.7520880451443335E-3</v>
      </c>
      <c r="Z27">
        <v>2.125</v>
      </c>
      <c r="AA27">
        <v>2.4</v>
      </c>
      <c r="AB27">
        <v>10.625</v>
      </c>
      <c r="AC27">
        <v>1.0625000000000001E-2</v>
      </c>
      <c r="AD27">
        <v>18505157.640000001</v>
      </c>
      <c r="AE27">
        <v>1.3</v>
      </c>
      <c r="AF27">
        <v>1289.2696096115383</v>
      </c>
      <c r="AG27">
        <v>6446.3480480576909</v>
      </c>
      <c r="AH27">
        <v>6.4463480480576907</v>
      </c>
      <c r="AI27">
        <v>1256.3720000000001</v>
      </c>
      <c r="AJ27">
        <v>1.3</v>
      </c>
      <c r="AK27">
        <v>6281.8600000000006</v>
      </c>
      <c r="AL27">
        <v>6.2818600000000009</v>
      </c>
      <c r="AM27">
        <v>482050.75</v>
      </c>
      <c r="AN27">
        <v>2.2000000000000002</v>
      </c>
      <c r="AO27">
        <f t="shared" si="0"/>
        <v>50.314864557327418</v>
      </c>
      <c r="AP27">
        <f t="shared" si="1"/>
        <v>316070.93506809283</v>
      </c>
      <c r="AQ27">
        <f t="shared" si="2"/>
        <v>316.07093506809281</v>
      </c>
      <c r="AR27">
        <v>1297.223</v>
      </c>
      <c r="AS27">
        <v>2.2000000000000002</v>
      </c>
      <c r="AT27">
        <f t="shared" si="3"/>
        <v>8148973.2747800006</v>
      </c>
      <c r="AU27">
        <f t="shared" si="4"/>
        <v>8148.9732747800008</v>
      </c>
      <c r="AV27">
        <v>241415.81</v>
      </c>
      <c r="AW27">
        <v>1.7</v>
      </c>
      <c r="AX27">
        <v>537.18757636976045</v>
      </c>
      <c r="AY27">
        <v>2685.9378818488021</v>
      </c>
      <c r="AZ27">
        <v>2.685937881848802</v>
      </c>
      <c r="BA27">
        <v>563.48500000000001</v>
      </c>
      <c r="BB27">
        <v>1.8</v>
      </c>
      <c r="BC27">
        <v>2817.4250000000002</v>
      </c>
      <c r="BD27">
        <v>2.8174250000000001</v>
      </c>
    </row>
    <row r="28" spans="1:56" ht="105" x14ac:dyDescent="0.25">
      <c r="A28" s="1" t="s">
        <v>61</v>
      </c>
      <c r="B28" t="s">
        <v>210</v>
      </c>
      <c r="C28" t="s">
        <v>0</v>
      </c>
      <c r="E28" t="s">
        <v>62</v>
      </c>
      <c r="F28">
        <v>0</v>
      </c>
      <c r="G28">
        <v>100</v>
      </c>
      <c r="H28" t="s">
        <v>294</v>
      </c>
      <c r="I28" s="2">
        <v>45246.519201388888</v>
      </c>
      <c r="J28">
        <v>5</v>
      </c>
      <c r="L28">
        <v>1602179.87</v>
      </c>
      <c r="M28">
        <v>2</v>
      </c>
      <c r="N28">
        <v>174.53708549064623</v>
      </c>
      <c r="O28">
        <v>872.68542745323111</v>
      </c>
      <c r="P28">
        <v>0.87268542745323108</v>
      </c>
      <c r="Q28">
        <v>176.827</v>
      </c>
      <c r="R28">
        <v>2</v>
      </c>
      <c r="S28">
        <v>884.13499999999999</v>
      </c>
      <c r="T28">
        <v>0.884135</v>
      </c>
      <c r="U28">
        <v>3232.04</v>
      </c>
      <c r="V28">
        <v>1.6</v>
      </c>
      <c r="W28">
        <v>1.067666847889793</v>
      </c>
      <c r="X28">
        <v>5.3383342394489652</v>
      </c>
      <c r="Y28">
        <v>5.3383342394489651E-3</v>
      </c>
      <c r="Z28">
        <v>1.2430000000000001</v>
      </c>
      <c r="AA28">
        <v>1.6</v>
      </c>
      <c r="AB28">
        <v>6.2150000000000007</v>
      </c>
      <c r="AC28">
        <v>6.2150000000000009E-3</v>
      </c>
      <c r="AD28">
        <v>11314747.33</v>
      </c>
      <c r="AE28">
        <v>1.2</v>
      </c>
      <c r="AF28">
        <v>721.43815438742115</v>
      </c>
      <c r="AG28">
        <v>3607.1907719371056</v>
      </c>
      <c r="AH28">
        <v>3.6071907719371055</v>
      </c>
      <c r="AI28">
        <v>767.21400000000006</v>
      </c>
      <c r="AJ28">
        <v>1.2</v>
      </c>
      <c r="AK28">
        <v>3836.07</v>
      </c>
      <c r="AL28">
        <v>3.8360700000000003</v>
      </c>
      <c r="AM28">
        <v>292973.7</v>
      </c>
      <c r="AN28">
        <v>1</v>
      </c>
      <c r="AO28">
        <f t="shared" si="0"/>
        <v>29.34623633478807</v>
      </c>
      <c r="AP28">
        <f t="shared" si="1"/>
        <v>112574.21681679047</v>
      </c>
      <c r="AQ28">
        <f t="shared" si="2"/>
        <v>112.57421681679047</v>
      </c>
      <c r="AR28">
        <v>787.20100000000002</v>
      </c>
      <c r="AS28">
        <v>1</v>
      </c>
      <c r="AT28">
        <f t="shared" si="3"/>
        <v>3019758.1400700002</v>
      </c>
      <c r="AU28">
        <f t="shared" si="4"/>
        <v>3019.7581400700001</v>
      </c>
      <c r="AV28">
        <v>143570.18</v>
      </c>
      <c r="AW28">
        <v>0.9</v>
      </c>
      <c r="AX28">
        <v>306.91184976267709</v>
      </c>
      <c r="AY28">
        <v>1534.5592488133855</v>
      </c>
      <c r="AZ28">
        <v>1.5345592488133855</v>
      </c>
      <c r="BA28">
        <v>333.59800000000001</v>
      </c>
      <c r="BB28">
        <v>0.9</v>
      </c>
      <c r="BC28">
        <v>1667.99</v>
      </c>
      <c r="BD28">
        <v>1.6679900000000001</v>
      </c>
    </row>
    <row r="29" spans="1:56" ht="165" x14ac:dyDescent="0.25">
      <c r="A29" s="1" t="s">
        <v>63</v>
      </c>
      <c r="B29" t="s">
        <v>212</v>
      </c>
      <c r="C29" t="s">
        <v>0</v>
      </c>
      <c r="E29" t="s">
        <v>64</v>
      </c>
      <c r="F29">
        <v>0</v>
      </c>
      <c r="G29">
        <v>10</v>
      </c>
      <c r="H29" t="s">
        <v>295</v>
      </c>
      <c r="I29" s="2">
        <v>45246.520312499997</v>
      </c>
      <c r="J29">
        <v>5</v>
      </c>
      <c r="L29">
        <v>1347252.22</v>
      </c>
      <c r="M29">
        <v>1.9</v>
      </c>
      <c r="N29">
        <v>146.26563151727592</v>
      </c>
      <c r="O29">
        <v>731.32815758637958</v>
      </c>
      <c r="P29">
        <v>0.73132815758637959</v>
      </c>
      <c r="Q29">
        <v>148.667</v>
      </c>
      <c r="R29">
        <v>1.9</v>
      </c>
      <c r="S29">
        <v>743.33500000000004</v>
      </c>
      <c r="T29">
        <v>0.74333500000000008</v>
      </c>
      <c r="U29">
        <v>9727.64</v>
      </c>
      <c r="V29">
        <v>2</v>
      </c>
      <c r="W29">
        <v>3.5913993003904059</v>
      </c>
      <c r="X29">
        <v>17.95699650195203</v>
      </c>
      <c r="Y29">
        <v>1.7956996501952031E-2</v>
      </c>
      <c r="Z29">
        <v>3.766</v>
      </c>
      <c r="AA29">
        <v>2.1</v>
      </c>
      <c r="AB29">
        <v>18.829999999999998</v>
      </c>
      <c r="AC29">
        <v>1.883E-2</v>
      </c>
      <c r="AD29">
        <v>15709529.77</v>
      </c>
      <c r="AE29">
        <v>1.1000000000000001</v>
      </c>
      <c r="AF29">
        <v>1068.497028736776</v>
      </c>
      <c r="AG29">
        <v>5342.4851436838799</v>
      </c>
      <c r="AH29">
        <v>5.3424851436838798</v>
      </c>
      <c r="AI29">
        <v>1066.1880000000001</v>
      </c>
      <c r="AJ29">
        <v>1.1000000000000001</v>
      </c>
      <c r="AK29">
        <v>5330.9400000000005</v>
      </c>
      <c r="AL29">
        <v>5.3309400000000009</v>
      </c>
      <c r="AM29">
        <v>409028.99</v>
      </c>
      <c r="AN29">
        <v>1.1000000000000001</v>
      </c>
      <c r="AO29">
        <f t="shared" si="0"/>
        <v>42.216757792939596</v>
      </c>
      <c r="AP29">
        <f t="shared" si="1"/>
        <v>225055.00278869344</v>
      </c>
      <c r="AQ29">
        <f t="shared" si="2"/>
        <v>225.05500278869343</v>
      </c>
      <c r="AR29">
        <v>1100.252</v>
      </c>
      <c r="AS29">
        <v>1.1000000000000001</v>
      </c>
      <c r="AT29">
        <f t="shared" si="3"/>
        <v>5865377.3968799999</v>
      </c>
      <c r="AU29">
        <f t="shared" si="4"/>
        <v>5865.3773968799997</v>
      </c>
      <c r="AV29">
        <v>768789.44</v>
      </c>
      <c r="AW29">
        <v>0.7</v>
      </c>
      <c r="AX29">
        <v>1778.3400513618997</v>
      </c>
      <c r="AY29">
        <v>8891.7002568094977</v>
      </c>
      <c r="AZ29">
        <v>8.8917002568094983</v>
      </c>
      <c r="BA29">
        <v>1802.5409999999999</v>
      </c>
      <c r="BB29">
        <v>0.7</v>
      </c>
      <c r="BC29">
        <v>9012.7049999999999</v>
      </c>
      <c r="BD29">
        <v>9.0127050000000004</v>
      </c>
    </row>
    <row r="30" spans="1:56" ht="105" x14ac:dyDescent="0.25">
      <c r="A30" s="1" t="s">
        <v>65</v>
      </c>
      <c r="B30" t="s">
        <v>213</v>
      </c>
      <c r="C30" t="s">
        <v>0</v>
      </c>
      <c r="E30" t="s">
        <v>66</v>
      </c>
      <c r="I30" s="2">
        <v>45246.521423611113</v>
      </c>
      <c r="L30">
        <v>910.06</v>
      </c>
      <c r="M30">
        <v>7.2</v>
      </c>
      <c r="Q30" t="s">
        <v>41</v>
      </c>
      <c r="R30" t="s">
        <v>20</v>
      </c>
      <c r="U30">
        <v>37.67</v>
      </c>
      <c r="V30">
        <v>10.7</v>
      </c>
      <c r="Z30">
        <v>2E-3</v>
      </c>
      <c r="AA30">
        <v>75.8</v>
      </c>
      <c r="AD30">
        <v>73514.63</v>
      </c>
      <c r="AE30">
        <v>2.8</v>
      </c>
      <c r="AI30">
        <v>2.4809999999999999</v>
      </c>
      <c r="AJ30">
        <v>5.7</v>
      </c>
      <c r="AM30">
        <v>2176.9</v>
      </c>
      <c r="AN30">
        <v>1.4</v>
      </c>
      <c r="AR30">
        <v>2.7970000000000002</v>
      </c>
      <c r="AS30">
        <v>2.9</v>
      </c>
      <c r="AV30">
        <v>2595.9</v>
      </c>
      <c r="AW30">
        <v>2.2999999999999998</v>
      </c>
      <c r="BA30">
        <v>2.3809999999999998</v>
      </c>
      <c r="BB30">
        <v>5.9</v>
      </c>
    </row>
    <row r="31" spans="1:56" ht="105" x14ac:dyDescent="0.25">
      <c r="A31" s="1" t="s">
        <v>67</v>
      </c>
      <c r="B31" t="s">
        <v>214</v>
      </c>
      <c r="C31" t="s">
        <v>0</v>
      </c>
      <c r="E31" t="s">
        <v>68</v>
      </c>
      <c r="I31" s="2">
        <v>45246.522592592592</v>
      </c>
      <c r="L31">
        <v>982640.22</v>
      </c>
      <c r="M31">
        <v>1.3</v>
      </c>
      <c r="N31">
        <v>105.83019277166129</v>
      </c>
      <c r="Q31">
        <v>108.39</v>
      </c>
      <c r="R31">
        <v>1.3</v>
      </c>
      <c r="U31">
        <v>262344.45</v>
      </c>
      <c r="V31">
        <v>1.5</v>
      </c>
      <c r="W31">
        <v>101.74049121556089</v>
      </c>
      <c r="Z31">
        <v>101.892</v>
      </c>
      <c r="AA31">
        <v>1.5</v>
      </c>
      <c r="AD31">
        <v>1601132.48</v>
      </c>
      <c r="AE31">
        <v>2.1</v>
      </c>
      <c r="AF31">
        <v>-45.652431262633627</v>
      </c>
      <c r="AI31">
        <v>106.40300000000001</v>
      </c>
      <c r="AJ31">
        <v>2.1</v>
      </c>
      <c r="AM31">
        <v>40567.760000000002</v>
      </c>
      <c r="AN31">
        <v>1.9</v>
      </c>
      <c r="AO31">
        <f t="shared" si="0"/>
        <v>1.3544397787249545</v>
      </c>
      <c r="AR31">
        <v>106.35299999999999</v>
      </c>
      <c r="AS31">
        <v>1.9</v>
      </c>
      <c r="AV31">
        <v>47533.62</v>
      </c>
      <c r="AW31">
        <v>1.3</v>
      </c>
      <c r="AX31">
        <v>80.893696117544962</v>
      </c>
      <c r="BA31">
        <v>107.961</v>
      </c>
      <c r="BB31">
        <v>1.3</v>
      </c>
    </row>
    <row r="32" spans="1:56" ht="105" x14ac:dyDescent="0.25">
      <c r="A32" s="1" t="s">
        <v>69</v>
      </c>
      <c r="B32" t="s">
        <v>215</v>
      </c>
      <c r="C32" t="s">
        <v>0</v>
      </c>
      <c r="E32" t="s">
        <v>70</v>
      </c>
      <c r="F32">
        <v>0</v>
      </c>
      <c r="G32">
        <v>50</v>
      </c>
      <c r="H32" t="s">
        <v>294</v>
      </c>
      <c r="I32" s="2">
        <v>45246.5237037037</v>
      </c>
      <c r="J32">
        <v>10</v>
      </c>
      <c r="L32">
        <v>73942.179999999993</v>
      </c>
      <c r="M32">
        <v>3.4</v>
      </c>
      <c r="N32">
        <v>5.0556600226566299</v>
      </c>
      <c r="O32">
        <v>50.556600226566303</v>
      </c>
      <c r="P32">
        <v>5.0556600226566301E-2</v>
      </c>
      <c r="Q32">
        <v>8.0109999999999992</v>
      </c>
      <c r="R32">
        <v>3.5</v>
      </c>
      <c r="S32">
        <v>80.109999999999985</v>
      </c>
      <c r="T32">
        <v>8.0109999999999987E-2</v>
      </c>
      <c r="U32">
        <v>956.04</v>
      </c>
      <c r="V32">
        <v>2.4</v>
      </c>
      <c r="W32">
        <v>0.18337362449374114</v>
      </c>
      <c r="X32">
        <v>1.8337362449374115</v>
      </c>
      <c r="Y32">
        <v>1.8337362449374116E-3</v>
      </c>
      <c r="Z32">
        <v>0.35899999999999999</v>
      </c>
      <c r="AA32">
        <v>2.5</v>
      </c>
      <c r="AB32">
        <v>3.59</v>
      </c>
      <c r="AC32">
        <v>3.5899999999999999E-3</v>
      </c>
      <c r="AD32">
        <v>4085948.06</v>
      </c>
      <c r="AE32">
        <v>0.5</v>
      </c>
      <c r="AF32">
        <v>150.57509761602896</v>
      </c>
      <c r="AG32">
        <v>1505.7509761602896</v>
      </c>
      <c r="AH32">
        <v>1.5057509761602896</v>
      </c>
      <c r="AI32">
        <v>275.44400000000002</v>
      </c>
      <c r="AJ32">
        <v>0.5</v>
      </c>
      <c r="AK32">
        <v>2754.44</v>
      </c>
      <c r="AL32">
        <v>2.7544400000000002</v>
      </c>
      <c r="AM32">
        <v>103343.92</v>
      </c>
      <c r="AN32">
        <v>1.4</v>
      </c>
      <c r="AO32">
        <f t="shared" si="0"/>
        <v>8.3163104038412534</v>
      </c>
      <c r="AP32">
        <f t="shared" si="1"/>
        <v>22906.778028756504</v>
      </c>
      <c r="AQ32">
        <f t="shared" ref="AQ32:AQ41" si="5">AP32/1000</f>
        <v>22.906778028756502</v>
      </c>
      <c r="AR32">
        <v>275.68799999999999</v>
      </c>
      <c r="AS32">
        <v>1.4</v>
      </c>
      <c r="AT32">
        <f t="shared" si="3"/>
        <v>759366.05472000001</v>
      </c>
      <c r="AU32">
        <f t="shared" ref="AU32:AU41" si="6">AT32/1000</f>
        <v>759.36605471999997</v>
      </c>
      <c r="AV32">
        <v>50963.11</v>
      </c>
      <c r="AW32">
        <v>0.2</v>
      </c>
      <c r="AX32">
        <v>88.964861908410882</v>
      </c>
      <c r="AY32">
        <v>889.64861908410876</v>
      </c>
      <c r="AZ32">
        <v>0.88964861908410875</v>
      </c>
      <c r="BA32">
        <v>116.01900000000001</v>
      </c>
      <c r="BB32">
        <v>0.2</v>
      </c>
      <c r="BC32">
        <v>1160.19</v>
      </c>
      <c r="BD32">
        <v>1.1601900000000001</v>
      </c>
    </row>
    <row r="33" spans="1:56" ht="120" x14ac:dyDescent="0.25">
      <c r="A33" s="1" t="s">
        <v>71</v>
      </c>
      <c r="B33" t="s">
        <v>216</v>
      </c>
      <c r="C33" t="s">
        <v>0</v>
      </c>
      <c r="E33" t="s">
        <v>72</v>
      </c>
      <c r="F33">
        <v>0</v>
      </c>
      <c r="G33">
        <v>60</v>
      </c>
      <c r="H33" t="s">
        <v>295</v>
      </c>
      <c r="I33" s="2">
        <v>45246.524826388886</v>
      </c>
      <c r="J33">
        <v>5</v>
      </c>
      <c r="L33">
        <v>25406.39</v>
      </c>
      <c r="M33">
        <v>6.2</v>
      </c>
      <c r="N33">
        <v>-0.32695482138310444</v>
      </c>
      <c r="O33">
        <v>-1.6347741069155222</v>
      </c>
      <c r="P33">
        <v>-1.6347741069155221E-3</v>
      </c>
      <c r="Q33">
        <v>2.65</v>
      </c>
      <c r="R33">
        <v>6.6</v>
      </c>
      <c r="S33">
        <v>13.25</v>
      </c>
      <c r="T33">
        <v>1.325E-2</v>
      </c>
      <c r="U33">
        <v>1599.1</v>
      </c>
      <c r="V33">
        <v>1.8</v>
      </c>
      <c r="W33">
        <v>0.43322142776134448</v>
      </c>
      <c r="X33">
        <v>2.1661071388067223</v>
      </c>
      <c r="Y33">
        <v>2.1661071388067222E-3</v>
      </c>
      <c r="Z33">
        <v>0.60899999999999999</v>
      </c>
      <c r="AA33">
        <v>1.8</v>
      </c>
      <c r="AB33">
        <v>3.0449999999999999</v>
      </c>
      <c r="AC33">
        <v>3.045E-3</v>
      </c>
      <c r="AD33">
        <v>1607634.56</v>
      </c>
      <c r="AE33">
        <v>0.4</v>
      </c>
      <c r="AF33">
        <v>-45.138957706993985</v>
      </c>
      <c r="AG33">
        <v>-225.69478853496992</v>
      </c>
      <c r="AH33">
        <v>-0.22569478853496991</v>
      </c>
      <c r="AI33">
        <v>106.846</v>
      </c>
      <c r="AJ33">
        <v>0.4</v>
      </c>
      <c r="AK33">
        <v>534.23</v>
      </c>
      <c r="AL33">
        <v>0.53422999999999998</v>
      </c>
      <c r="AM33">
        <v>40931.97</v>
      </c>
      <c r="AN33">
        <v>1.3</v>
      </c>
      <c r="AO33">
        <f t="shared" si="0"/>
        <v>1.3948306357059104</v>
      </c>
      <c r="AP33">
        <f t="shared" si="1"/>
        <v>745.16037051316857</v>
      </c>
      <c r="AQ33">
        <f t="shared" si="5"/>
        <v>0.74516037051316852</v>
      </c>
      <c r="AR33">
        <v>107.336</v>
      </c>
      <c r="AS33">
        <v>1.3</v>
      </c>
      <c r="AT33">
        <f t="shared" si="3"/>
        <v>57342.111280000005</v>
      </c>
      <c r="AU33">
        <f t="shared" si="6"/>
        <v>57.342111280000005</v>
      </c>
      <c r="AV33">
        <v>94534.26</v>
      </c>
      <c r="AW33">
        <v>0.3</v>
      </c>
      <c r="AX33">
        <v>191.50779842337039</v>
      </c>
      <c r="AY33">
        <v>957.53899211685189</v>
      </c>
      <c r="AZ33">
        <v>0.95753899211685189</v>
      </c>
      <c r="BA33">
        <v>218.38900000000001</v>
      </c>
      <c r="BB33">
        <v>0.3</v>
      </c>
      <c r="BC33">
        <v>1091.9450000000002</v>
      </c>
      <c r="BD33">
        <v>1.0919450000000002</v>
      </c>
    </row>
    <row r="34" spans="1:56" ht="105" x14ac:dyDescent="0.25">
      <c r="A34" s="1" t="s">
        <v>73</v>
      </c>
      <c r="B34" t="s">
        <v>217</v>
      </c>
      <c r="C34" t="s">
        <v>0</v>
      </c>
      <c r="E34" t="s">
        <v>74</v>
      </c>
      <c r="F34">
        <v>0</v>
      </c>
      <c r="G34">
        <v>100</v>
      </c>
      <c r="H34" t="s">
        <v>295</v>
      </c>
      <c r="I34" s="2">
        <v>45246.525949074072</v>
      </c>
      <c r="J34">
        <v>5</v>
      </c>
      <c r="L34">
        <v>795398.92</v>
      </c>
      <c r="M34">
        <v>3.3</v>
      </c>
      <c r="N34">
        <v>85.065149062734392</v>
      </c>
      <c r="O34">
        <v>425.32574531367197</v>
      </c>
      <c r="P34">
        <v>0.42532574531367195</v>
      </c>
      <c r="Q34">
        <v>87.706999999999994</v>
      </c>
      <c r="R34">
        <v>3.3</v>
      </c>
      <c r="S34">
        <v>438.53499999999997</v>
      </c>
      <c r="T34">
        <v>0.43853499999999995</v>
      </c>
      <c r="U34">
        <v>1733.11</v>
      </c>
      <c r="V34">
        <v>1.4</v>
      </c>
      <c r="W34">
        <v>0.48528827084891252</v>
      </c>
      <c r="X34">
        <v>2.4264413542445626</v>
      </c>
      <c r="Y34">
        <v>2.4264413542445626E-3</v>
      </c>
      <c r="Z34">
        <v>0.66100000000000003</v>
      </c>
      <c r="AA34">
        <v>1.4</v>
      </c>
      <c r="AB34">
        <v>3.3050000000000002</v>
      </c>
      <c r="AC34">
        <v>3.3050000000000002E-3</v>
      </c>
      <c r="AD34">
        <v>7774978.8399999999</v>
      </c>
      <c r="AE34">
        <v>0.5</v>
      </c>
      <c r="AF34">
        <v>441.90029685545301</v>
      </c>
      <c r="AG34">
        <v>2209.5014842772653</v>
      </c>
      <c r="AH34">
        <v>2.2095014842772653</v>
      </c>
      <c r="AI34">
        <v>526.40599999999995</v>
      </c>
      <c r="AJ34">
        <v>0.5</v>
      </c>
      <c r="AK34">
        <v>2632.0299999999997</v>
      </c>
      <c r="AL34">
        <v>2.6320299999999999</v>
      </c>
      <c r="AM34">
        <v>202763.9</v>
      </c>
      <c r="AN34">
        <v>0.5</v>
      </c>
      <c r="AO34">
        <f t="shared" si="0"/>
        <v>19.34197744546422</v>
      </c>
      <c r="AP34">
        <f t="shared" si="1"/>
        <v>50908.664895785187</v>
      </c>
      <c r="AQ34">
        <f t="shared" si="5"/>
        <v>50.908664895785186</v>
      </c>
      <c r="AR34">
        <v>543.86599999999999</v>
      </c>
      <c r="AS34">
        <v>0.5</v>
      </c>
      <c r="AT34">
        <f t="shared" si="3"/>
        <v>1431471.6279799999</v>
      </c>
      <c r="AU34">
        <f t="shared" si="6"/>
        <v>1431.4716279799998</v>
      </c>
      <c r="AV34">
        <v>120450.97</v>
      </c>
      <c r="AW34">
        <v>1</v>
      </c>
      <c r="AX34">
        <v>252.50172555649903</v>
      </c>
      <c r="AY34">
        <v>1262.5086277824951</v>
      </c>
      <c r="AZ34">
        <v>1.2625086277824951</v>
      </c>
      <c r="BA34">
        <v>279.27999999999997</v>
      </c>
      <c r="BB34">
        <v>1</v>
      </c>
      <c r="BC34">
        <v>1396.3999999999999</v>
      </c>
      <c r="BD34">
        <v>1.3963999999999999</v>
      </c>
    </row>
    <row r="35" spans="1:56" ht="105" x14ac:dyDescent="0.25">
      <c r="A35" s="1" t="s">
        <v>75</v>
      </c>
      <c r="B35" t="s">
        <v>218</v>
      </c>
      <c r="C35" t="s">
        <v>0</v>
      </c>
      <c r="E35" t="s">
        <v>76</v>
      </c>
      <c r="F35">
        <v>0</v>
      </c>
      <c r="G35">
        <v>70</v>
      </c>
      <c r="H35" t="s">
        <v>295</v>
      </c>
      <c r="I35" s="2">
        <v>45246.527129629627</v>
      </c>
      <c r="J35">
        <v>10</v>
      </c>
      <c r="L35">
        <v>28131.54</v>
      </c>
      <c r="M35">
        <v>3.2</v>
      </c>
      <c r="N35">
        <v>-2.4735925961089231E-2</v>
      </c>
      <c r="O35">
        <v>-0.24735925961089231</v>
      </c>
      <c r="P35">
        <v>-2.473592596108923E-4</v>
      </c>
      <c r="Q35">
        <v>2.9510000000000001</v>
      </c>
      <c r="R35">
        <v>3.4</v>
      </c>
      <c r="S35">
        <v>29.51</v>
      </c>
      <c r="T35">
        <v>2.9510000000000002E-2</v>
      </c>
      <c r="U35">
        <v>679.35</v>
      </c>
      <c r="V35">
        <v>4.0999999999999996</v>
      </c>
      <c r="W35">
        <v>7.5871387243541852E-2</v>
      </c>
      <c r="X35">
        <v>0.75871387243541855</v>
      </c>
      <c r="Y35">
        <v>7.5871387243541856E-4</v>
      </c>
      <c r="Z35">
        <v>0.251</v>
      </c>
      <c r="AA35">
        <v>4.3</v>
      </c>
      <c r="AB35">
        <v>2.5099999999999998</v>
      </c>
      <c r="AC35">
        <v>2.5099999999999996E-3</v>
      </c>
      <c r="AD35">
        <v>485914.6</v>
      </c>
      <c r="AE35">
        <v>3.9</v>
      </c>
      <c r="AF35">
        <v>-133.72192443351145</v>
      </c>
      <c r="AG35">
        <v>-1337.2192443351146</v>
      </c>
      <c r="AH35">
        <v>-1.3372192443351145</v>
      </c>
      <c r="AI35">
        <v>30.536000000000001</v>
      </c>
      <c r="AJ35">
        <v>4.3</v>
      </c>
      <c r="AK35">
        <v>305.36</v>
      </c>
      <c r="AL35">
        <v>0.30536000000000002</v>
      </c>
      <c r="AM35">
        <v>12789.41</v>
      </c>
      <c r="AN35">
        <v>3.4</v>
      </c>
      <c r="AO35">
        <f t="shared" si="0"/>
        <v>-1.7261767941778698</v>
      </c>
      <c r="AP35">
        <f t="shared" si="1"/>
        <v>-527.10534587015434</v>
      </c>
      <c r="AQ35">
        <f t="shared" si="5"/>
        <v>-0.52710534587015434</v>
      </c>
      <c r="AR35">
        <v>31.422999999999998</v>
      </c>
      <c r="AS35">
        <v>3.7</v>
      </c>
      <c r="AT35">
        <f t="shared" si="3"/>
        <v>9595.3272799999995</v>
      </c>
      <c r="AU35">
        <f t="shared" si="6"/>
        <v>9.5953272799999993</v>
      </c>
      <c r="AV35">
        <v>30521.31</v>
      </c>
      <c r="AW35">
        <v>1.6</v>
      </c>
      <c r="AX35">
        <v>40.855913678871396</v>
      </c>
      <c r="AY35">
        <v>408.55913678871394</v>
      </c>
      <c r="AZ35">
        <v>0.40855913678871392</v>
      </c>
      <c r="BA35">
        <v>67.991</v>
      </c>
      <c r="BB35">
        <v>1.7</v>
      </c>
      <c r="BC35">
        <v>679.91</v>
      </c>
      <c r="BD35">
        <v>0.67991000000000001</v>
      </c>
    </row>
    <row r="36" spans="1:56" ht="105" x14ac:dyDescent="0.25">
      <c r="A36" s="1" t="s">
        <v>77</v>
      </c>
      <c r="B36" t="s">
        <v>219</v>
      </c>
      <c r="C36" t="s">
        <v>0</v>
      </c>
      <c r="E36" t="s">
        <v>78</v>
      </c>
      <c r="F36">
        <v>20</v>
      </c>
      <c r="G36">
        <v>100</v>
      </c>
      <c r="H36" t="s">
        <v>294</v>
      </c>
      <c r="I36" s="2">
        <v>45246.528263888889</v>
      </c>
      <c r="J36">
        <v>5</v>
      </c>
      <c r="L36">
        <v>1109670.17</v>
      </c>
      <c r="M36">
        <v>1.9</v>
      </c>
      <c r="N36">
        <v>119.91780305898997</v>
      </c>
      <c r="O36">
        <v>599.58901529494983</v>
      </c>
      <c r="P36">
        <v>0.59958901529494979</v>
      </c>
      <c r="Q36">
        <v>122.422</v>
      </c>
      <c r="R36">
        <v>1.9</v>
      </c>
      <c r="S36">
        <v>612.11</v>
      </c>
      <c r="T36">
        <v>0.61211000000000004</v>
      </c>
      <c r="U36">
        <v>5747.16</v>
      </c>
      <c r="V36">
        <v>0.7</v>
      </c>
      <c r="W36">
        <v>2.044865253877437</v>
      </c>
      <c r="X36">
        <v>10.224326269387184</v>
      </c>
      <c r="Y36">
        <v>1.0224326269387183E-2</v>
      </c>
      <c r="Z36">
        <v>2.2200000000000002</v>
      </c>
      <c r="AA36">
        <v>0.7</v>
      </c>
      <c r="AB36">
        <v>11.100000000000001</v>
      </c>
      <c r="AC36">
        <v>1.1100000000000002E-2</v>
      </c>
      <c r="AD36">
        <v>8791549.8699999992</v>
      </c>
      <c r="AE36">
        <v>1.4</v>
      </c>
      <c r="AF36">
        <v>522.1795830737633</v>
      </c>
      <c r="AG36">
        <v>2610.8979153688165</v>
      </c>
      <c r="AH36">
        <v>2.6108979153688163</v>
      </c>
      <c r="AI36">
        <v>595.56299999999999</v>
      </c>
      <c r="AJ36">
        <v>1.4</v>
      </c>
      <c r="AK36">
        <v>2977.8150000000001</v>
      </c>
      <c r="AL36">
        <v>2.9778150000000001</v>
      </c>
      <c r="AM36">
        <v>227278.2</v>
      </c>
      <c r="AN36">
        <v>2.2999999999999998</v>
      </c>
      <c r="AO36">
        <f t="shared" si="0"/>
        <v>22.060611160321717</v>
      </c>
      <c r="AP36">
        <f t="shared" si="1"/>
        <v>65692.418822373409</v>
      </c>
      <c r="AQ36">
        <f t="shared" si="5"/>
        <v>65.692418822373412</v>
      </c>
      <c r="AR36">
        <v>609.99199999999996</v>
      </c>
      <c r="AS36">
        <v>2.2999999999999998</v>
      </c>
      <c r="AT36">
        <f t="shared" si="3"/>
        <v>1816443.32748</v>
      </c>
      <c r="AU36">
        <f t="shared" si="6"/>
        <v>1816.4433274799999</v>
      </c>
      <c r="AV36">
        <v>250119.96</v>
      </c>
      <c r="AW36">
        <v>1.4</v>
      </c>
      <c r="AX36">
        <v>557.67244080107992</v>
      </c>
      <c r="AY36">
        <v>2788.3622040053997</v>
      </c>
      <c r="AZ36">
        <v>2.7883622040053995</v>
      </c>
      <c r="BA36">
        <v>583.93499999999995</v>
      </c>
      <c r="BB36">
        <v>1.5</v>
      </c>
      <c r="BC36">
        <v>2919.6749999999997</v>
      </c>
      <c r="BD36">
        <v>2.9196749999999998</v>
      </c>
    </row>
    <row r="37" spans="1:56" ht="105" x14ac:dyDescent="0.25">
      <c r="A37" s="1" t="s">
        <v>79</v>
      </c>
      <c r="B37" t="s">
        <v>220</v>
      </c>
      <c r="C37" t="s">
        <v>0</v>
      </c>
      <c r="E37" t="s">
        <v>80</v>
      </c>
      <c r="F37">
        <v>20</v>
      </c>
      <c r="G37">
        <v>80</v>
      </c>
      <c r="H37" t="s">
        <v>294</v>
      </c>
      <c r="I37" s="2">
        <v>45246.529386574075</v>
      </c>
      <c r="J37">
        <v>5</v>
      </c>
      <c r="L37">
        <v>241642.72</v>
      </c>
      <c r="M37">
        <v>3.1</v>
      </c>
      <c r="N37">
        <v>23.653635165483799</v>
      </c>
      <c r="O37">
        <v>118.26817582741899</v>
      </c>
      <c r="P37">
        <v>0.11826817582741898</v>
      </c>
      <c r="Q37">
        <v>26.536000000000001</v>
      </c>
      <c r="R37">
        <v>3.2</v>
      </c>
      <c r="S37">
        <v>132.68</v>
      </c>
      <c r="T37">
        <v>0.13268000000000002</v>
      </c>
      <c r="U37">
        <v>5426.04</v>
      </c>
      <c r="V37">
        <v>0.4</v>
      </c>
      <c r="W37">
        <v>1.9201006493532982</v>
      </c>
      <c r="X37">
        <v>9.6005032467664915</v>
      </c>
      <c r="Y37">
        <v>9.6005032467664907E-3</v>
      </c>
      <c r="Z37">
        <v>2.0950000000000002</v>
      </c>
      <c r="AA37">
        <v>0.4</v>
      </c>
      <c r="AB37">
        <v>10.475000000000001</v>
      </c>
      <c r="AC37">
        <v>1.0475000000000002E-2</v>
      </c>
      <c r="AD37">
        <v>9305723.8200000003</v>
      </c>
      <c r="AE37">
        <v>1.1000000000000001</v>
      </c>
      <c r="AF37">
        <v>562.78423978727335</v>
      </c>
      <c r="AG37">
        <v>2813.9211989363666</v>
      </c>
      <c r="AH37">
        <v>2.8139211989363666</v>
      </c>
      <c r="AI37">
        <v>630.54100000000005</v>
      </c>
      <c r="AJ37">
        <v>1.1000000000000001</v>
      </c>
      <c r="AK37">
        <v>3152.7050000000004</v>
      </c>
      <c r="AL37">
        <v>3.1527050000000005</v>
      </c>
      <c r="AM37">
        <v>242456.83</v>
      </c>
      <c r="AN37">
        <v>0.9</v>
      </c>
      <c r="AO37">
        <f t="shared" si="0"/>
        <v>23.743919892912384</v>
      </c>
      <c r="AP37">
        <f t="shared" si="1"/>
        <v>74857.574965984342</v>
      </c>
      <c r="AQ37">
        <f t="shared" si="5"/>
        <v>74.857574965984341</v>
      </c>
      <c r="AR37">
        <v>650.93499999999995</v>
      </c>
      <c r="AS37">
        <v>0.9</v>
      </c>
      <c r="AT37">
        <f t="shared" si="3"/>
        <v>2052206.029175</v>
      </c>
      <c r="AU37">
        <f t="shared" si="6"/>
        <v>2052.2060291749999</v>
      </c>
      <c r="AV37">
        <v>218508.67</v>
      </c>
      <c r="AW37">
        <v>0.3</v>
      </c>
      <c r="AX37">
        <v>483.27655031790533</v>
      </c>
      <c r="AY37">
        <v>2416.3827515895268</v>
      </c>
      <c r="AZ37">
        <v>2.4163827515895266</v>
      </c>
      <c r="BA37">
        <v>509.66500000000002</v>
      </c>
      <c r="BB37">
        <v>0.3</v>
      </c>
      <c r="BC37">
        <v>2548.3250000000003</v>
      </c>
      <c r="BD37">
        <v>2.5483250000000002</v>
      </c>
    </row>
    <row r="38" spans="1:56" ht="105" x14ac:dyDescent="0.25">
      <c r="A38" s="1" t="s">
        <v>81</v>
      </c>
      <c r="B38" t="s">
        <v>221</v>
      </c>
      <c r="C38" t="s">
        <v>0</v>
      </c>
      <c r="E38" t="s">
        <v>82</v>
      </c>
      <c r="F38">
        <v>20</v>
      </c>
      <c r="G38">
        <v>30</v>
      </c>
      <c r="H38" t="s">
        <v>295</v>
      </c>
      <c r="I38" s="2">
        <v>45246.530509259261</v>
      </c>
      <c r="J38">
        <v>5</v>
      </c>
      <c r="L38">
        <v>941214.41</v>
      </c>
      <c r="M38">
        <v>3</v>
      </c>
      <c r="N38">
        <v>101.23607408455699</v>
      </c>
      <c r="O38">
        <v>506.18037042278496</v>
      </c>
      <c r="P38">
        <v>0.50618037042278496</v>
      </c>
      <c r="Q38">
        <v>103.81399999999999</v>
      </c>
      <c r="R38">
        <v>3</v>
      </c>
      <c r="S38">
        <v>519.06999999999994</v>
      </c>
      <c r="T38">
        <v>0.51906999999999992</v>
      </c>
      <c r="U38">
        <v>12727.99</v>
      </c>
      <c r="V38">
        <v>1.4</v>
      </c>
      <c r="W38">
        <v>4.7571238930162165</v>
      </c>
      <c r="X38">
        <v>23.785619465081083</v>
      </c>
      <c r="Y38">
        <v>2.3785619465081082E-2</v>
      </c>
      <c r="Z38">
        <v>4.931</v>
      </c>
      <c r="AA38">
        <v>1.5</v>
      </c>
      <c r="AB38">
        <v>24.655000000000001</v>
      </c>
      <c r="AC38">
        <v>2.4655E-2</v>
      </c>
      <c r="AD38">
        <v>12653300.23</v>
      </c>
      <c r="AE38">
        <v>0.5</v>
      </c>
      <c r="AF38">
        <v>827.1445617178066</v>
      </c>
      <c r="AG38">
        <v>4135.7228085890329</v>
      </c>
      <c r="AH38">
        <v>4.1357228085890325</v>
      </c>
      <c r="AI38">
        <v>858.27499999999998</v>
      </c>
      <c r="AJ38">
        <v>0.5</v>
      </c>
      <c r="AK38">
        <v>4291.375</v>
      </c>
      <c r="AL38">
        <v>4.2913750000000004</v>
      </c>
      <c r="AM38">
        <v>326773.74</v>
      </c>
      <c r="AN38">
        <v>0.8</v>
      </c>
      <c r="AO38">
        <f t="shared" si="0"/>
        <v>33.09465779930192</v>
      </c>
      <c r="AP38">
        <f t="shared" si="1"/>
        <v>142021.58711347927</v>
      </c>
      <c r="AQ38">
        <f t="shared" si="5"/>
        <v>142.02158711347926</v>
      </c>
      <c r="AR38">
        <v>878.37400000000002</v>
      </c>
      <c r="AS38">
        <v>0.8</v>
      </c>
      <c r="AT38">
        <f t="shared" si="3"/>
        <v>3769432.22425</v>
      </c>
      <c r="AU38">
        <f t="shared" si="6"/>
        <v>3769.4322242499998</v>
      </c>
      <c r="AV38">
        <v>228408.43</v>
      </c>
      <c r="AW38">
        <v>0.8</v>
      </c>
      <c r="AX38">
        <v>506.57523445163446</v>
      </c>
      <c r="AY38">
        <v>2532.8761722581721</v>
      </c>
      <c r="AZ38">
        <v>2.5328761722581721</v>
      </c>
      <c r="BA38">
        <v>532.92399999999998</v>
      </c>
      <c r="BB38">
        <v>0.8</v>
      </c>
      <c r="BC38">
        <v>2664.62</v>
      </c>
      <c r="BD38">
        <v>2.6646199999999998</v>
      </c>
    </row>
    <row r="39" spans="1:56" ht="105" x14ac:dyDescent="0.25">
      <c r="A39" s="1" t="s">
        <v>83</v>
      </c>
      <c r="B39" t="s">
        <v>222</v>
      </c>
      <c r="C39" t="s">
        <v>0</v>
      </c>
      <c r="E39" t="s">
        <v>84</v>
      </c>
      <c r="F39">
        <v>20</v>
      </c>
      <c r="G39">
        <v>70</v>
      </c>
      <c r="H39" t="s">
        <v>294</v>
      </c>
      <c r="I39" s="2">
        <v>45246.531678240739</v>
      </c>
      <c r="J39">
        <v>5</v>
      </c>
      <c r="L39">
        <v>990565.4</v>
      </c>
      <c r="M39">
        <v>1.8</v>
      </c>
      <c r="N39">
        <v>106.7090945369295</v>
      </c>
      <c r="O39">
        <v>533.54547268464751</v>
      </c>
      <c r="P39">
        <v>0.53354547268464747</v>
      </c>
      <c r="Q39">
        <v>109.26600000000001</v>
      </c>
      <c r="R39">
        <v>1.8</v>
      </c>
      <c r="S39">
        <v>546.33000000000004</v>
      </c>
      <c r="T39">
        <v>0.54633000000000009</v>
      </c>
      <c r="U39">
        <v>3822.18</v>
      </c>
      <c r="V39">
        <v>1.3</v>
      </c>
      <c r="W39">
        <v>1.2969536681248308</v>
      </c>
      <c r="X39">
        <v>6.4847683406241536</v>
      </c>
      <c r="Y39">
        <v>6.484768340624154E-3</v>
      </c>
      <c r="Z39">
        <v>1.472</v>
      </c>
      <c r="AA39">
        <v>1.4</v>
      </c>
      <c r="AB39">
        <v>7.3599999999999994</v>
      </c>
      <c r="AC39">
        <v>7.3599999999999994E-3</v>
      </c>
      <c r="AD39">
        <v>12017286.07</v>
      </c>
      <c r="AE39">
        <v>0.8</v>
      </c>
      <c r="AF39">
        <v>776.91810308113054</v>
      </c>
      <c r="AG39">
        <v>3884.5905154056527</v>
      </c>
      <c r="AH39">
        <v>3.8845905154056526</v>
      </c>
      <c r="AI39">
        <v>815.00699999999995</v>
      </c>
      <c r="AJ39">
        <v>0.8</v>
      </c>
      <c r="AK39">
        <v>4075.0349999999999</v>
      </c>
      <c r="AL39">
        <v>4.0750349999999997</v>
      </c>
      <c r="AM39">
        <v>310379.21999999997</v>
      </c>
      <c r="AN39">
        <v>0.5</v>
      </c>
      <c r="AO39">
        <f t="shared" si="0"/>
        <v>31.276506972604626</v>
      </c>
      <c r="AP39">
        <f t="shared" si="1"/>
        <v>127452.86059110789</v>
      </c>
      <c r="AQ39">
        <f t="shared" si="5"/>
        <v>127.45286059110789</v>
      </c>
      <c r="AR39">
        <v>834.15099999999995</v>
      </c>
      <c r="AS39">
        <v>0.5</v>
      </c>
      <c r="AT39">
        <f t="shared" si="3"/>
        <v>3399194.5202849996</v>
      </c>
      <c r="AU39">
        <f t="shared" si="6"/>
        <v>3399.1945202849997</v>
      </c>
      <c r="AV39">
        <v>211030.94</v>
      </c>
      <c r="AW39">
        <v>0.3</v>
      </c>
      <c r="AX39">
        <v>465.67801567592295</v>
      </c>
      <c r="AY39">
        <v>2328.3900783796148</v>
      </c>
      <c r="AZ39">
        <v>2.328390078379615</v>
      </c>
      <c r="BA39">
        <v>492.096</v>
      </c>
      <c r="BB39">
        <v>0.3</v>
      </c>
      <c r="BC39">
        <v>2460.48</v>
      </c>
      <c r="BD39">
        <v>2.46048</v>
      </c>
    </row>
    <row r="40" spans="1:56" ht="105" x14ac:dyDescent="0.25">
      <c r="A40" s="1" t="s">
        <v>85</v>
      </c>
      <c r="B40" t="s">
        <v>223</v>
      </c>
      <c r="C40" t="s">
        <v>0</v>
      </c>
      <c r="E40" t="s">
        <v>86</v>
      </c>
      <c r="F40">
        <v>20</v>
      </c>
      <c r="G40">
        <v>60</v>
      </c>
      <c r="H40" t="s">
        <v>294</v>
      </c>
      <c r="I40" s="2">
        <v>45246.532812500001</v>
      </c>
      <c r="J40">
        <v>5</v>
      </c>
      <c r="L40">
        <v>710318.66</v>
      </c>
      <c r="M40">
        <v>2.2999999999999998</v>
      </c>
      <c r="N40">
        <v>75.629755708453757</v>
      </c>
      <c r="O40">
        <v>378.14877854226881</v>
      </c>
      <c r="P40">
        <v>0.3781487785422688</v>
      </c>
      <c r="Q40">
        <v>78.308000000000007</v>
      </c>
      <c r="R40">
        <v>2.2999999999999998</v>
      </c>
      <c r="S40">
        <v>391.54</v>
      </c>
      <c r="T40">
        <v>0.39154</v>
      </c>
      <c r="U40">
        <v>9102.23</v>
      </c>
      <c r="V40">
        <v>0.6</v>
      </c>
      <c r="W40">
        <v>3.3484090434290152</v>
      </c>
      <c r="X40">
        <v>16.742045217145076</v>
      </c>
      <c r="Y40">
        <v>1.6742045217145077E-2</v>
      </c>
      <c r="Z40">
        <v>3.5230000000000001</v>
      </c>
      <c r="AA40">
        <v>0.6</v>
      </c>
      <c r="AB40">
        <v>17.615000000000002</v>
      </c>
      <c r="AC40">
        <v>1.7615000000000002E-2</v>
      </c>
      <c r="AD40">
        <v>11274821.08</v>
      </c>
      <c r="AE40">
        <v>0.2</v>
      </c>
      <c r="AF40">
        <v>718.28515203265817</v>
      </c>
      <c r="AG40">
        <v>3591.4257601632908</v>
      </c>
      <c r="AH40">
        <v>3.5914257601632906</v>
      </c>
      <c r="AI40">
        <v>764.49800000000005</v>
      </c>
      <c r="AJ40">
        <v>0.2</v>
      </c>
      <c r="AK40">
        <v>3822.4900000000002</v>
      </c>
      <c r="AL40">
        <v>3.8224900000000002</v>
      </c>
      <c r="AM40">
        <v>289814.81</v>
      </c>
      <c r="AN40">
        <v>0.6</v>
      </c>
      <c r="AO40">
        <f t="shared" si="0"/>
        <v>28.995915711497737</v>
      </c>
      <c r="AP40">
        <f t="shared" si="1"/>
        <v>110836.59784804299</v>
      </c>
      <c r="AQ40">
        <f t="shared" si="5"/>
        <v>110.83659784804298</v>
      </c>
      <c r="AR40">
        <v>778.68</v>
      </c>
      <c r="AS40">
        <v>0.6</v>
      </c>
      <c r="AT40">
        <f t="shared" si="3"/>
        <v>2976496.5131999999</v>
      </c>
      <c r="AU40">
        <f t="shared" si="6"/>
        <v>2976.4965131999998</v>
      </c>
      <c r="AV40">
        <v>150605.29999999999</v>
      </c>
      <c r="AW40">
        <v>0.3</v>
      </c>
      <c r="AX40">
        <v>323.46871969920898</v>
      </c>
      <c r="AY40">
        <v>1617.3435984960449</v>
      </c>
      <c r="AZ40">
        <v>1.6173435984960449</v>
      </c>
      <c r="BA40">
        <v>350.12700000000001</v>
      </c>
      <c r="BB40">
        <v>0.3</v>
      </c>
      <c r="BC40">
        <v>1750.635</v>
      </c>
      <c r="BD40">
        <v>1.7506349999999999</v>
      </c>
    </row>
    <row r="41" spans="1:56" ht="105" x14ac:dyDescent="0.25">
      <c r="A41" s="1" t="s">
        <v>87</v>
      </c>
      <c r="B41" t="s">
        <v>224</v>
      </c>
      <c r="C41" t="s">
        <v>0</v>
      </c>
      <c r="E41" t="s">
        <v>88</v>
      </c>
      <c r="F41">
        <v>20</v>
      </c>
      <c r="G41">
        <v>90</v>
      </c>
      <c r="H41" t="s">
        <v>295</v>
      </c>
      <c r="I41" s="2">
        <v>45246.542581018519</v>
      </c>
      <c r="J41">
        <v>5</v>
      </c>
      <c r="L41">
        <v>355340.85</v>
      </c>
      <c r="M41">
        <v>2.8</v>
      </c>
      <c r="N41">
        <v>36.262747786861944</v>
      </c>
      <c r="O41">
        <v>181.31373893430973</v>
      </c>
      <c r="P41">
        <v>0.18131373893430972</v>
      </c>
      <c r="Q41">
        <v>39.095999999999997</v>
      </c>
      <c r="R41">
        <v>2.8</v>
      </c>
      <c r="S41">
        <v>195.48</v>
      </c>
      <c r="T41">
        <v>0.19547999999999999</v>
      </c>
      <c r="U41">
        <v>3088.67</v>
      </c>
      <c r="V41">
        <v>2.2999999999999998</v>
      </c>
      <c r="W41">
        <v>1.0119633683474856</v>
      </c>
      <c r="X41">
        <v>5.0598168417374279</v>
      </c>
      <c r="Y41">
        <v>5.059816841737428E-3</v>
      </c>
      <c r="Z41">
        <v>1.1870000000000001</v>
      </c>
      <c r="AA41">
        <v>2.4</v>
      </c>
      <c r="AB41">
        <v>5.9350000000000005</v>
      </c>
      <c r="AC41">
        <v>5.9350000000000002E-3</v>
      </c>
      <c r="AD41">
        <v>5268141.4800000004</v>
      </c>
      <c r="AE41">
        <v>1.1000000000000001</v>
      </c>
      <c r="AF41">
        <v>243.93369345323589</v>
      </c>
      <c r="AG41">
        <v>1219.6684672661795</v>
      </c>
      <c r="AH41">
        <v>1.2196684672661795</v>
      </c>
      <c r="AI41">
        <v>355.86700000000002</v>
      </c>
      <c r="AJ41">
        <v>1.1000000000000001</v>
      </c>
      <c r="AK41">
        <v>1779.335</v>
      </c>
      <c r="AL41">
        <v>1.7793350000000001</v>
      </c>
      <c r="AM41">
        <v>137848.43</v>
      </c>
      <c r="AN41">
        <v>1.9</v>
      </c>
      <c r="AO41">
        <f t="shared" si="0"/>
        <v>12.14285752942255</v>
      </c>
      <c r="AP41">
        <f t="shared" si="1"/>
        <v>21606.211402115074</v>
      </c>
      <c r="AQ41">
        <f t="shared" si="5"/>
        <v>21.606211402115072</v>
      </c>
      <c r="AR41">
        <v>368.76100000000002</v>
      </c>
      <c r="AS41">
        <v>1.9</v>
      </c>
      <c r="AT41">
        <f t="shared" si="3"/>
        <v>656149.35393500002</v>
      </c>
      <c r="AU41">
        <f t="shared" si="6"/>
        <v>656.14935393500002</v>
      </c>
      <c r="AV41">
        <v>253590.49</v>
      </c>
      <c r="AW41">
        <v>1.3</v>
      </c>
      <c r="AX41">
        <v>565.84019256946931</v>
      </c>
      <c r="AY41">
        <v>2829.2009628473465</v>
      </c>
      <c r="AZ41">
        <v>2.8292009628473465</v>
      </c>
      <c r="BA41">
        <v>592.08900000000006</v>
      </c>
      <c r="BB41">
        <v>1.3</v>
      </c>
      <c r="BC41">
        <v>2960.4450000000002</v>
      </c>
      <c r="BD41">
        <v>2.960445</v>
      </c>
    </row>
    <row r="42" spans="1:56" ht="105" x14ac:dyDescent="0.25">
      <c r="A42" s="1" t="s">
        <v>89</v>
      </c>
      <c r="B42" t="s">
        <v>225</v>
      </c>
      <c r="C42" t="s">
        <v>0</v>
      </c>
      <c r="E42" t="s">
        <v>66</v>
      </c>
      <c r="I42" s="2">
        <v>45246.543715277781</v>
      </c>
      <c r="L42">
        <v>1013.4</v>
      </c>
      <c r="M42">
        <v>10.6</v>
      </c>
      <c r="Q42" t="s">
        <v>41</v>
      </c>
      <c r="R42" t="s">
        <v>20</v>
      </c>
      <c r="U42">
        <v>26</v>
      </c>
      <c r="V42">
        <v>3.8</v>
      </c>
      <c r="Z42" t="s">
        <v>41</v>
      </c>
      <c r="AA42" t="s">
        <v>20</v>
      </c>
      <c r="AD42">
        <v>71993.009999999995</v>
      </c>
      <c r="AE42">
        <v>2.8</v>
      </c>
      <c r="AI42">
        <v>2.3769999999999998</v>
      </c>
      <c r="AJ42">
        <v>5.8</v>
      </c>
      <c r="AM42">
        <v>2033.54</v>
      </c>
      <c r="AN42">
        <v>6.6</v>
      </c>
      <c r="AR42">
        <v>2.41</v>
      </c>
      <c r="AS42">
        <v>15</v>
      </c>
      <c r="AV42">
        <v>2078.15</v>
      </c>
      <c r="AW42">
        <v>5.8</v>
      </c>
      <c r="BA42">
        <v>1.1639999999999999</v>
      </c>
      <c r="BB42">
        <v>24.3</v>
      </c>
    </row>
    <row r="43" spans="1:56" ht="105" x14ac:dyDescent="0.25">
      <c r="A43" s="1" t="s">
        <v>90</v>
      </c>
      <c r="B43" t="s">
        <v>226</v>
      </c>
      <c r="C43" t="s">
        <v>0</v>
      </c>
      <c r="E43" t="s">
        <v>68</v>
      </c>
      <c r="I43" s="2">
        <v>45246.544849537036</v>
      </c>
      <c r="L43">
        <v>997681.26</v>
      </c>
      <c r="M43">
        <v>1.8</v>
      </c>
      <c r="N43">
        <v>107.498242785348</v>
      </c>
      <c r="Q43">
        <v>110.05200000000001</v>
      </c>
      <c r="R43">
        <v>1.8</v>
      </c>
      <c r="U43">
        <v>269436.15999999997</v>
      </c>
      <c r="V43">
        <v>2.1</v>
      </c>
      <c r="W43">
        <v>104.49583000962504</v>
      </c>
      <c r="Z43">
        <v>104.64700000000001</v>
      </c>
      <c r="AA43">
        <v>2.1</v>
      </c>
      <c r="AD43">
        <v>1632384.77</v>
      </c>
      <c r="AE43">
        <v>2.5</v>
      </c>
      <c r="AF43">
        <v>-43.18441726277802</v>
      </c>
      <c r="AI43">
        <v>108.53</v>
      </c>
      <c r="AJ43">
        <v>2.6</v>
      </c>
      <c r="AM43">
        <v>40410.629999999997</v>
      </c>
      <c r="AN43">
        <v>3.5</v>
      </c>
      <c r="AO43">
        <f t="shared" si="0"/>
        <v>1.3370140755388318</v>
      </c>
      <c r="AR43">
        <v>105.93</v>
      </c>
      <c r="AS43">
        <v>3.6</v>
      </c>
      <c r="AV43">
        <v>48426.69</v>
      </c>
      <c r="AW43">
        <v>2.6</v>
      </c>
      <c r="AX43">
        <v>82.995500185452599</v>
      </c>
      <c r="BA43">
        <v>110.06</v>
      </c>
      <c r="BB43">
        <v>2.7</v>
      </c>
    </row>
    <row r="44" spans="1:56" ht="105" x14ac:dyDescent="0.25">
      <c r="A44" s="1" t="s">
        <v>91</v>
      </c>
      <c r="B44" t="s">
        <v>227</v>
      </c>
      <c r="C44" t="s">
        <v>0</v>
      </c>
      <c r="E44" t="s">
        <v>92</v>
      </c>
      <c r="F44">
        <v>0</v>
      </c>
      <c r="G44">
        <v>50</v>
      </c>
      <c r="H44" t="s">
        <v>295</v>
      </c>
      <c r="I44" s="2">
        <v>45246.545972222222</v>
      </c>
      <c r="J44">
        <v>5</v>
      </c>
      <c r="L44">
        <v>11448.25</v>
      </c>
      <c r="M44">
        <v>4.5</v>
      </c>
      <c r="N44">
        <v>-1.8749113202715491</v>
      </c>
      <c r="O44">
        <v>-9.3745566013577459</v>
      </c>
      <c r="P44">
        <v>-9.3745566013577458E-3</v>
      </c>
      <c r="Q44">
        <v>1.1080000000000001</v>
      </c>
      <c r="R44">
        <v>5.0999999999999996</v>
      </c>
      <c r="S44">
        <v>5.5400000000000009</v>
      </c>
      <c r="T44">
        <v>5.5400000000000007E-3</v>
      </c>
      <c r="U44">
        <v>962.04</v>
      </c>
      <c r="V44">
        <v>2.8</v>
      </c>
      <c r="W44">
        <v>0.18570480170831771</v>
      </c>
      <c r="X44">
        <v>0.92852400854158856</v>
      </c>
      <c r="Y44">
        <v>9.2852400854158857E-4</v>
      </c>
      <c r="Z44">
        <v>0.36099999999999999</v>
      </c>
      <c r="AA44">
        <v>2.9</v>
      </c>
      <c r="AB44">
        <v>1.8049999999999999</v>
      </c>
      <c r="AC44">
        <v>1.805E-3</v>
      </c>
      <c r="AD44">
        <v>3310391.72</v>
      </c>
      <c r="AE44">
        <v>1.2</v>
      </c>
      <c r="AF44">
        <v>89.328900783835948</v>
      </c>
      <c r="AG44">
        <v>446.64450391917973</v>
      </c>
      <c r="AH44">
        <v>0.4466445039191797</v>
      </c>
      <c r="AI44">
        <v>222.68299999999999</v>
      </c>
      <c r="AJ44">
        <v>1.2</v>
      </c>
      <c r="AK44">
        <v>1113.415</v>
      </c>
      <c r="AL44">
        <v>1.113415</v>
      </c>
      <c r="AM44">
        <v>85446.6</v>
      </c>
      <c r="AN44">
        <v>0.3</v>
      </c>
      <c r="AO44">
        <f>(AM44-$B$90)/$B$89</f>
        <v>6.3314991892606489</v>
      </c>
      <c r="AP44">
        <f t="shared" si="1"/>
        <v>7049.5861698106455</v>
      </c>
      <c r="AQ44">
        <f t="shared" ref="AQ44:AQ53" si="7">AP44/1000</f>
        <v>7.0495861698106452</v>
      </c>
      <c r="AR44">
        <v>227.411</v>
      </c>
      <c r="AS44">
        <v>0.4</v>
      </c>
      <c r="AT44">
        <f t="shared" si="3"/>
        <v>253202.81856499999</v>
      </c>
      <c r="AU44">
        <f t="shared" ref="AU44:AU53" si="8">AT44/1000</f>
        <v>253.202818565</v>
      </c>
      <c r="AV44">
        <v>137848.79999999999</v>
      </c>
      <c r="AW44">
        <v>0.5</v>
      </c>
      <c r="AX44">
        <v>293.44681369826384</v>
      </c>
      <c r="AY44">
        <v>1467.2340684913192</v>
      </c>
      <c r="AZ44">
        <v>1.4672340684913192</v>
      </c>
      <c r="BA44">
        <v>320.15499999999997</v>
      </c>
      <c r="BB44">
        <v>0.5</v>
      </c>
      <c r="BC44">
        <v>1600.7749999999999</v>
      </c>
      <c r="BD44">
        <v>1.6007749999999998</v>
      </c>
    </row>
    <row r="45" spans="1:56" ht="165" x14ac:dyDescent="0.25">
      <c r="A45" s="1" t="s">
        <v>93</v>
      </c>
      <c r="B45" t="s">
        <v>229</v>
      </c>
      <c r="C45" t="s">
        <v>0</v>
      </c>
      <c r="E45" t="s">
        <v>94</v>
      </c>
      <c r="F45">
        <v>0</v>
      </c>
      <c r="G45">
        <v>90</v>
      </c>
      <c r="H45" t="s">
        <v>295</v>
      </c>
      <c r="I45" s="2">
        <v>45246.547164351854</v>
      </c>
      <c r="J45">
        <v>5</v>
      </c>
      <c r="L45">
        <v>1303082.0900000001</v>
      </c>
      <c r="M45">
        <v>1.6</v>
      </c>
      <c r="N45">
        <v>141.36716798343494</v>
      </c>
      <c r="O45">
        <v>706.83583991717467</v>
      </c>
      <c r="P45">
        <v>0.70683583991717469</v>
      </c>
      <c r="Q45">
        <v>143.78800000000001</v>
      </c>
      <c r="R45">
        <v>1.6</v>
      </c>
      <c r="S45">
        <v>718.94</v>
      </c>
      <c r="T45">
        <v>0.71894000000000002</v>
      </c>
      <c r="U45">
        <v>79350.570000000007</v>
      </c>
      <c r="V45">
        <v>3.4</v>
      </c>
      <c r="W45">
        <v>30.641963971733858</v>
      </c>
      <c r="X45">
        <v>153.20981985866928</v>
      </c>
      <c r="Y45">
        <v>0.15320981985866927</v>
      </c>
      <c r="Z45">
        <v>30.81</v>
      </c>
      <c r="AA45">
        <v>3.4</v>
      </c>
      <c r="AB45">
        <v>154.04999999999998</v>
      </c>
      <c r="AC45">
        <v>0.15404999999999999</v>
      </c>
      <c r="AD45">
        <v>163574574.22999999</v>
      </c>
      <c r="AE45">
        <v>2.5</v>
      </c>
      <c r="AF45">
        <v>12745.497332284203</v>
      </c>
      <c r="AG45">
        <v>63727.486661421019</v>
      </c>
      <c r="AH45">
        <v>63.727486661421018</v>
      </c>
      <c r="AI45">
        <v>11125.343999999999</v>
      </c>
      <c r="AJ45">
        <v>2.5</v>
      </c>
      <c r="AK45">
        <v>55626.719999999994</v>
      </c>
      <c r="AL45">
        <v>55.626719999999992</v>
      </c>
      <c r="AM45">
        <v>4026003.07</v>
      </c>
      <c r="AN45">
        <v>3</v>
      </c>
      <c r="AO45">
        <f t="shared" si="0"/>
        <v>443.33886528341134</v>
      </c>
      <c r="AP45">
        <f t="shared" si="1"/>
        <v>24661486.924238041</v>
      </c>
      <c r="AQ45">
        <f t="shared" si="7"/>
        <v>24661.486924238041</v>
      </c>
      <c r="AR45">
        <v>10856.787</v>
      </c>
      <c r="AS45">
        <v>3</v>
      </c>
      <c r="AT45">
        <f t="shared" si="3"/>
        <v>603927450.54863989</v>
      </c>
      <c r="AU45">
        <f t="shared" si="8"/>
        <v>603927.45054863987</v>
      </c>
      <c r="AV45">
        <v>1046738.79</v>
      </c>
      <c r="AW45">
        <v>3</v>
      </c>
      <c r="AX45">
        <v>2432.4825872239157</v>
      </c>
      <c r="AY45">
        <v>12162.412936119579</v>
      </c>
      <c r="AZ45">
        <v>12.16241293611958</v>
      </c>
      <c r="BA45">
        <v>2455.5790000000002</v>
      </c>
      <c r="BB45">
        <v>3</v>
      </c>
      <c r="BC45">
        <v>12277.895</v>
      </c>
      <c r="BD45">
        <v>12.277895000000001</v>
      </c>
    </row>
    <row r="46" spans="1:56" ht="105" x14ac:dyDescent="0.25">
      <c r="A46" s="1" t="s">
        <v>95</v>
      </c>
      <c r="B46" t="s">
        <v>230</v>
      </c>
      <c r="C46" t="s">
        <v>0</v>
      </c>
      <c r="E46" t="s">
        <v>96</v>
      </c>
      <c r="F46">
        <v>20</v>
      </c>
      <c r="G46">
        <v>40</v>
      </c>
      <c r="H46" t="s">
        <v>294</v>
      </c>
      <c r="I46" s="2">
        <v>45246.548414351855</v>
      </c>
      <c r="J46">
        <v>5</v>
      </c>
      <c r="L46">
        <v>181331.42</v>
      </c>
      <c r="M46">
        <v>2.2000000000000002</v>
      </c>
      <c r="N46">
        <v>16.965117297672567</v>
      </c>
      <c r="O46">
        <v>84.825586488362831</v>
      </c>
      <c r="P46">
        <v>8.4825586488362831E-2</v>
      </c>
      <c r="Q46">
        <v>19.873999999999999</v>
      </c>
      <c r="R46">
        <v>2.2999999999999998</v>
      </c>
      <c r="S46">
        <v>99.36999999999999</v>
      </c>
      <c r="T46">
        <v>9.9369999999999986E-2</v>
      </c>
      <c r="U46">
        <v>8579.91</v>
      </c>
      <c r="V46">
        <v>2</v>
      </c>
      <c r="W46">
        <v>3.1454722963094084</v>
      </c>
      <c r="X46">
        <v>15.727361481547042</v>
      </c>
      <c r="Y46">
        <v>1.5727361481547044E-2</v>
      </c>
      <c r="Z46">
        <v>3.32</v>
      </c>
      <c r="AA46">
        <v>2</v>
      </c>
      <c r="AB46">
        <v>16.599999999999998</v>
      </c>
      <c r="AC46">
        <v>1.6599999999999997E-2</v>
      </c>
      <c r="AD46">
        <v>13643520.630000001</v>
      </c>
      <c r="AE46">
        <v>1.2</v>
      </c>
      <c r="AF46">
        <v>905.34292126658261</v>
      </c>
      <c r="AG46">
        <v>4526.7146063329128</v>
      </c>
      <c r="AH46">
        <v>4.5267146063329129</v>
      </c>
      <c r="AI46">
        <v>925.63900000000001</v>
      </c>
      <c r="AJ46">
        <v>1.3</v>
      </c>
      <c r="AK46">
        <v>4628.1949999999997</v>
      </c>
      <c r="AL46">
        <v>4.6281949999999998</v>
      </c>
      <c r="AM46">
        <v>352097.82</v>
      </c>
      <c r="AN46">
        <v>0.7</v>
      </c>
      <c r="AO46">
        <f t="shared" si="0"/>
        <v>35.90309604496867</v>
      </c>
      <c r="AP46">
        <f t="shared" si="1"/>
        <v>166166.52959984375</v>
      </c>
      <c r="AQ46">
        <f t="shared" si="7"/>
        <v>166.16652959984376</v>
      </c>
      <c r="AR46">
        <v>946.68399999999997</v>
      </c>
      <c r="AS46">
        <v>0.7</v>
      </c>
      <c r="AT46">
        <f t="shared" si="3"/>
        <v>4381438.1553799994</v>
      </c>
      <c r="AU46">
        <f t="shared" si="8"/>
        <v>4381.4381553799994</v>
      </c>
      <c r="AV46">
        <v>161297.22</v>
      </c>
      <c r="AW46">
        <v>0.4</v>
      </c>
      <c r="AX46">
        <v>348.63172030357742</v>
      </c>
      <c r="AY46">
        <v>1743.1586015178871</v>
      </c>
      <c r="AZ46">
        <v>1.743158601517887</v>
      </c>
      <c r="BA46">
        <v>375.24700000000001</v>
      </c>
      <c r="BB46">
        <v>0.4</v>
      </c>
      <c r="BC46">
        <v>1876.2350000000001</v>
      </c>
      <c r="BD46">
        <v>1.8762350000000001</v>
      </c>
    </row>
    <row r="47" spans="1:56" ht="300" x14ac:dyDescent="0.25">
      <c r="A47" s="1" t="s">
        <v>97</v>
      </c>
      <c r="B47" t="s">
        <v>232</v>
      </c>
      <c r="C47" t="s">
        <v>0</v>
      </c>
      <c r="E47" t="s">
        <v>98</v>
      </c>
      <c r="F47">
        <v>20</v>
      </c>
      <c r="G47">
        <v>20</v>
      </c>
      <c r="H47" t="s">
        <v>294</v>
      </c>
      <c r="I47" s="2">
        <v>45246.54954861111</v>
      </c>
      <c r="J47">
        <v>5</v>
      </c>
      <c r="L47">
        <v>2006588.36</v>
      </c>
      <c r="M47">
        <v>3.9</v>
      </c>
      <c r="N47">
        <v>219.38595147860471</v>
      </c>
      <c r="O47">
        <v>1096.9297573930235</v>
      </c>
      <c r="P47">
        <v>1.0969297573930235</v>
      </c>
      <c r="Q47">
        <v>221.5</v>
      </c>
      <c r="R47">
        <v>3.9</v>
      </c>
      <c r="S47">
        <v>1107.5</v>
      </c>
      <c r="T47">
        <v>1.1074999999999999</v>
      </c>
      <c r="U47">
        <v>11757.64</v>
      </c>
      <c r="V47">
        <v>19.600000000000001</v>
      </c>
      <c r="W47">
        <v>4.3801142579888177</v>
      </c>
      <c r="X47">
        <v>21.900571289944089</v>
      </c>
      <c r="Y47">
        <v>2.190057128994409E-2</v>
      </c>
      <c r="Z47">
        <v>4.5549999999999997</v>
      </c>
      <c r="AA47">
        <v>19.600000000000001</v>
      </c>
      <c r="AB47">
        <v>22.774999999999999</v>
      </c>
      <c r="AC47">
        <v>2.2775E-2</v>
      </c>
      <c r="AD47">
        <v>23980995.059999999</v>
      </c>
      <c r="AE47">
        <v>19.100000000000001</v>
      </c>
      <c r="AF47">
        <v>1721.7001103362281</v>
      </c>
      <c r="AG47">
        <v>8608.5005516811398</v>
      </c>
      <c r="AH47">
        <v>8.6085005516811393</v>
      </c>
      <c r="AI47">
        <v>1628.89</v>
      </c>
      <c r="AJ47">
        <v>19.2</v>
      </c>
      <c r="AK47">
        <v>8144.4500000000007</v>
      </c>
      <c r="AL47">
        <v>8.1444500000000009</v>
      </c>
      <c r="AM47">
        <v>616591.14</v>
      </c>
      <c r="AN47">
        <v>19.600000000000001</v>
      </c>
      <c r="AO47">
        <f t="shared" si="0"/>
        <v>65.23538198038564</v>
      </c>
      <c r="AP47">
        <f t="shared" si="1"/>
        <v>531306.30677015183</v>
      </c>
      <c r="AQ47">
        <f t="shared" si="7"/>
        <v>531.30630677015188</v>
      </c>
      <c r="AR47">
        <v>1660.136</v>
      </c>
      <c r="AS47">
        <v>19.600000000000001</v>
      </c>
      <c r="AT47">
        <f t="shared" si="3"/>
        <v>13520894.645200001</v>
      </c>
      <c r="AU47">
        <f t="shared" si="8"/>
        <v>13520.894645200002</v>
      </c>
      <c r="AV47">
        <v>289197.51</v>
      </c>
      <c r="AW47">
        <v>17.600000000000001</v>
      </c>
      <c r="AX47">
        <v>649.63987174587157</v>
      </c>
      <c r="AY47">
        <v>3248.1993587293578</v>
      </c>
      <c r="AZ47">
        <v>3.2481993587293578</v>
      </c>
      <c r="BA47">
        <v>675.74699999999996</v>
      </c>
      <c r="BB47">
        <v>17.7</v>
      </c>
      <c r="BC47">
        <v>3378.7349999999997</v>
      </c>
      <c r="BD47">
        <v>3.3787349999999998</v>
      </c>
    </row>
    <row r="48" spans="1:56" ht="105" x14ac:dyDescent="0.25">
      <c r="A48" s="1" t="s">
        <v>99</v>
      </c>
      <c r="B48" t="s">
        <v>233</v>
      </c>
      <c r="C48" t="s">
        <v>0</v>
      </c>
      <c r="E48" t="s">
        <v>100</v>
      </c>
      <c r="F48">
        <v>20</v>
      </c>
      <c r="G48">
        <v>100</v>
      </c>
      <c r="H48" t="s">
        <v>295</v>
      </c>
      <c r="I48" s="2">
        <v>45246.550740740742</v>
      </c>
      <c r="J48">
        <v>5</v>
      </c>
      <c r="L48">
        <v>633111.06000000006</v>
      </c>
      <c r="M48">
        <v>3.3</v>
      </c>
      <c r="N48">
        <v>67.067439656058568</v>
      </c>
      <c r="O48">
        <v>335.33719828029285</v>
      </c>
      <c r="P48">
        <v>0.33533719828029285</v>
      </c>
      <c r="Q48">
        <v>69.78</v>
      </c>
      <c r="R48">
        <v>3.3</v>
      </c>
      <c r="S48">
        <v>348.9</v>
      </c>
      <c r="T48">
        <v>0.34889999999999999</v>
      </c>
      <c r="U48">
        <v>9841.39</v>
      </c>
      <c r="V48">
        <v>1.6</v>
      </c>
      <c r="W48">
        <v>3.63559453508342</v>
      </c>
      <c r="X48">
        <v>18.177972675417099</v>
      </c>
      <c r="Y48">
        <v>1.8177972675417098E-2</v>
      </c>
      <c r="Z48">
        <v>3.81</v>
      </c>
      <c r="AA48">
        <v>1.6</v>
      </c>
      <c r="AB48">
        <v>19.05</v>
      </c>
      <c r="AC48">
        <v>1.9050000000000001E-2</v>
      </c>
      <c r="AD48">
        <v>6622863.4500000002</v>
      </c>
      <c r="AE48">
        <v>0.5</v>
      </c>
      <c r="AF48">
        <v>350.91698292968613</v>
      </c>
      <c r="AG48">
        <v>1754.5849146484306</v>
      </c>
      <c r="AH48">
        <v>1.7545849146484307</v>
      </c>
      <c r="AI48">
        <v>448.02800000000002</v>
      </c>
      <c r="AJ48">
        <v>0.5</v>
      </c>
      <c r="AK48">
        <v>2240.1400000000003</v>
      </c>
      <c r="AL48">
        <v>2.2401400000000002</v>
      </c>
      <c r="AM48">
        <v>170043.4</v>
      </c>
      <c r="AN48">
        <v>0.7</v>
      </c>
      <c r="AO48">
        <f t="shared" si="0"/>
        <v>15.713276872044027</v>
      </c>
      <c r="AP48">
        <f t="shared" si="1"/>
        <v>35199.940052140708</v>
      </c>
      <c r="AQ48">
        <f t="shared" si="7"/>
        <v>35.199940052140711</v>
      </c>
      <c r="AR48">
        <v>455.60500000000002</v>
      </c>
      <c r="AS48">
        <v>0.7</v>
      </c>
      <c r="AT48">
        <f t="shared" si="3"/>
        <v>1020618.9847000001</v>
      </c>
      <c r="AU48">
        <f t="shared" si="8"/>
        <v>1020.6189847000002</v>
      </c>
      <c r="AV48">
        <v>386817</v>
      </c>
      <c r="AW48">
        <v>0.8</v>
      </c>
      <c r="AX48">
        <v>879.38338702358919</v>
      </c>
      <c r="AY48">
        <v>4396.9169351179462</v>
      </c>
      <c r="AZ48">
        <v>4.3969169351179458</v>
      </c>
      <c r="BA48">
        <v>905.10299999999995</v>
      </c>
      <c r="BB48">
        <v>0.8</v>
      </c>
      <c r="BC48">
        <v>4525.5149999999994</v>
      </c>
      <c r="BD48">
        <v>4.5255149999999995</v>
      </c>
    </row>
    <row r="49" spans="1:56" ht="165" x14ac:dyDescent="0.25">
      <c r="A49" s="1" t="s">
        <v>101</v>
      </c>
      <c r="B49" t="s">
        <v>235</v>
      </c>
      <c r="C49" t="s">
        <v>0</v>
      </c>
      <c r="E49" t="s">
        <v>102</v>
      </c>
      <c r="F49">
        <v>20</v>
      </c>
      <c r="G49">
        <v>10</v>
      </c>
      <c r="H49" t="s">
        <v>295</v>
      </c>
      <c r="I49" s="2">
        <v>45246.551874999997</v>
      </c>
      <c r="J49">
        <v>5</v>
      </c>
      <c r="L49">
        <v>382672.59</v>
      </c>
      <c r="M49">
        <v>1.4</v>
      </c>
      <c r="N49">
        <v>39.293835350027905</v>
      </c>
      <c r="O49">
        <v>196.46917675013952</v>
      </c>
      <c r="P49">
        <v>0.19646917675013953</v>
      </c>
      <c r="Q49">
        <v>42.115000000000002</v>
      </c>
      <c r="R49">
        <v>1.4</v>
      </c>
      <c r="S49">
        <v>210.57500000000002</v>
      </c>
      <c r="T49">
        <v>0.21057500000000001</v>
      </c>
      <c r="U49">
        <v>10004.5</v>
      </c>
      <c r="V49">
        <v>0.8</v>
      </c>
      <c r="W49">
        <v>3.6989675876616848</v>
      </c>
      <c r="X49">
        <v>18.494837938308425</v>
      </c>
      <c r="Y49">
        <v>1.8494837938308424E-2</v>
      </c>
      <c r="Z49">
        <v>3.8740000000000001</v>
      </c>
      <c r="AA49">
        <v>0.8</v>
      </c>
      <c r="AB49">
        <v>19.37</v>
      </c>
      <c r="AC49">
        <v>1.9370000000000002E-2</v>
      </c>
      <c r="AD49">
        <v>126778201.44</v>
      </c>
      <c r="AE49">
        <v>0.6</v>
      </c>
      <c r="AF49">
        <v>9839.6634497230825</v>
      </c>
      <c r="AG49">
        <v>49198.317248615414</v>
      </c>
      <c r="AH49">
        <v>49.198317248615417</v>
      </c>
      <c r="AI49">
        <v>8622.1119999999992</v>
      </c>
      <c r="AJ49">
        <v>0.6</v>
      </c>
      <c r="AK49">
        <v>43110.559999999998</v>
      </c>
      <c r="AL49">
        <v>43.11056</v>
      </c>
      <c r="AM49">
        <v>3182503.29</v>
      </c>
      <c r="AN49">
        <v>0.9</v>
      </c>
      <c r="AO49">
        <f t="shared" si="0"/>
        <v>349.79481383658725</v>
      </c>
      <c r="AP49">
        <f t="shared" si="1"/>
        <v>15079850.309591023</v>
      </c>
      <c r="AQ49">
        <f t="shared" si="7"/>
        <v>15079.850309591024</v>
      </c>
      <c r="AR49">
        <v>8581.5049999999992</v>
      </c>
      <c r="AS49">
        <v>0.9</v>
      </c>
      <c r="AT49">
        <f t="shared" si="3"/>
        <v>369953486.19279993</v>
      </c>
      <c r="AU49">
        <f t="shared" si="8"/>
        <v>369953.48619279993</v>
      </c>
      <c r="AV49">
        <v>1376813.71</v>
      </c>
      <c r="AW49">
        <v>1</v>
      </c>
      <c r="AX49">
        <v>3209.3005405425761</v>
      </c>
      <c r="AY49">
        <v>16046.50270271288</v>
      </c>
      <c r="AZ49">
        <v>16.046502702712878</v>
      </c>
      <c r="BA49">
        <v>3231.085</v>
      </c>
      <c r="BB49">
        <v>1</v>
      </c>
      <c r="BC49">
        <v>16155.424999999999</v>
      </c>
      <c r="BD49">
        <v>16.155425000000001</v>
      </c>
    </row>
    <row r="50" spans="1:56" ht="135" x14ac:dyDescent="0.25">
      <c r="A50" s="1" t="s">
        <v>103</v>
      </c>
      <c r="B50" t="s">
        <v>237</v>
      </c>
      <c r="C50" t="s">
        <v>0</v>
      </c>
      <c r="E50" t="s">
        <v>104</v>
      </c>
      <c r="F50">
        <v>20</v>
      </c>
      <c r="G50">
        <v>30</v>
      </c>
      <c r="H50" t="s">
        <v>294</v>
      </c>
      <c r="I50" s="2">
        <v>45246.552974537037</v>
      </c>
      <c r="J50">
        <v>5</v>
      </c>
      <c r="L50">
        <v>2653753.87</v>
      </c>
      <c r="M50">
        <v>1.7</v>
      </c>
      <c r="N50">
        <v>291.15654964289843</v>
      </c>
      <c r="O50">
        <v>1455.7827482144921</v>
      </c>
      <c r="P50">
        <v>1.4557827482144921</v>
      </c>
      <c r="Q50">
        <v>292.98899999999998</v>
      </c>
      <c r="R50">
        <v>1.7</v>
      </c>
      <c r="S50">
        <v>1464.9449999999999</v>
      </c>
      <c r="T50">
        <v>1.4649449999999999</v>
      </c>
      <c r="U50">
        <v>14344.51</v>
      </c>
      <c r="V50">
        <v>0.4</v>
      </c>
      <c r="W50">
        <v>5.3851896581674401</v>
      </c>
      <c r="X50">
        <v>26.925948290837201</v>
      </c>
      <c r="Y50">
        <v>2.69259482908372E-2</v>
      </c>
      <c r="Z50">
        <v>5.5590000000000002</v>
      </c>
      <c r="AA50">
        <v>0.4</v>
      </c>
      <c r="AB50">
        <v>27.795000000000002</v>
      </c>
      <c r="AC50">
        <v>2.7795E-2</v>
      </c>
      <c r="AD50">
        <v>40333449.399999999</v>
      </c>
      <c r="AE50">
        <v>1</v>
      </c>
      <c r="AF50">
        <v>3013.0642389527115</v>
      </c>
      <c r="AG50">
        <v>15065.321194763557</v>
      </c>
      <c r="AH50">
        <v>15.065321194763557</v>
      </c>
      <c r="AI50">
        <v>2741.3359999999998</v>
      </c>
      <c r="AJ50">
        <v>1</v>
      </c>
      <c r="AK50">
        <v>13706.679999999998</v>
      </c>
      <c r="AL50">
        <v>13.706679999999999</v>
      </c>
      <c r="AM50">
        <v>1035174.78</v>
      </c>
      <c r="AN50">
        <v>0.8</v>
      </c>
      <c r="AO50">
        <f t="shared" si="0"/>
        <v>111.65627085715441</v>
      </c>
      <c r="AP50">
        <f t="shared" si="1"/>
        <v>1530436.774632341</v>
      </c>
      <c r="AQ50">
        <f t="shared" si="7"/>
        <v>1530.436774632341</v>
      </c>
      <c r="AR50">
        <v>2789.2359999999999</v>
      </c>
      <c r="AS50">
        <v>0.8</v>
      </c>
      <c r="AT50">
        <f t="shared" si="3"/>
        <v>38231165.296479993</v>
      </c>
      <c r="AU50">
        <f t="shared" si="8"/>
        <v>38231.165296479994</v>
      </c>
      <c r="AV50">
        <v>289432.62</v>
      </c>
      <c r="AW50">
        <v>1.2</v>
      </c>
      <c r="AX50">
        <v>650.19319360687439</v>
      </c>
      <c r="AY50">
        <v>3250.9659680343721</v>
      </c>
      <c r="AZ50">
        <v>3.2509659680343721</v>
      </c>
      <c r="BA50">
        <v>676.29899999999998</v>
      </c>
      <c r="BB50">
        <v>1.2</v>
      </c>
      <c r="BC50">
        <v>3381.4949999999999</v>
      </c>
      <c r="BD50">
        <v>3.3814949999999997</v>
      </c>
    </row>
    <row r="51" spans="1:56" ht="240" x14ac:dyDescent="0.25">
      <c r="A51" s="1" t="s">
        <v>105</v>
      </c>
      <c r="B51" t="s">
        <v>239</v>
      </c>
      <c r="C51" t="s">
        <v>0</v>
      </c>
      <c r="E51" t="s">
        <v>106</v>
      </c>
      <c r="F51">
        <v>10</v>
      </c>
      <c r="G51">
        <v>0</v>
      </c>
      <c r="H51" t="s">
        <v>294</v>
      </c>
      <c r="I51" s="2">
        <v>45246.554108796299</v>
      </c>
      <c r="J51">
        <v>5</v>
      </c>
      <c r="L51">
        <v>6872950.1100000003</v>
      </c>
      <c r="M51">
        <v>3.6</v>
      </c>
      <c r="N51">
        <v>759.0650417337996</v>
      </c>
      <c r="O51">
        <v>3795.3252086689981</v>
      </c>
      <c r="P51">
        <v>3.7953252086689981</v>
      </c>
      <c r="Q51">
        <v>759.05899999999997</v>
      </c>
      <c r="R51">
        <v>3.6</v>
      </c>
      <c r="S51">
        <v>3795.2950000000001</v>
      </c>
      <c r="T51">
        <v>3.7952949999999999</v>
      </c>
      <c r="U51">
        <v>15652.21</v>
      </c>
      <c r="V51">
        <v>1.7</v>
      </c>
      <c r="W51">
        <v>5.8932697320844074</v>
      </c>
      <c r="X51">
        <v>29.466348660422035</v>
      </c>
      <c r="Y51">
        <v>2.9466348660422036E-2</v>
      </c>
      <c r="Z51">
        <v>6.0670000000000002</v>
      </c>
      <c r="AA51">
        <v>1.7</v>
      </c>
      <c r="AB51">
        <v>30.335000000000001</v>
      </c>
      <c r="AC51">
        <v>3.0335000000000001E-2</v>
      </c>
      <c r="AD51">
        <v>57486320.810000002</v>
      </c>
      <c r="AE51">
        <v>1.9</v>
      </c>
      <c r="AF51">
        <v>4367.63783268306</v>
      </c>
      <c r="AG51">
        <v>21838.1891634153</v>
      </c>
      <c r="AH51">
        <v>21.838189163415301</v>
      </c>
      <c r="AI51">
        <v>3908.2339999999999</v>
      </c>
      <c r="AJ51">
        <v>1.9</v>
      </c>
      <c r="AK51">
        <v>19541.169999999998</v>
      </c>
      <c r="AL51">
        <v>19.541169999999997</v>
      </c>
      <c r="AM51">
        <v>1473543.36</v>
      </c>
      <c r="AN51">
        <v>1.3</v>
      </c>
      <c r="AO51">
        <f t="shared" si="0"/>
        <v>160.27130784055615</v>
      </c>
      <c r="AP51">
        <f t="shared" si="1"/>
        <v>3131888.8726346404</v>
      </c>
      <c r="AQ51">
        <f t="shared" si="7"/>
        <v>3131.8888726346404</v>
      </c>
      <c r="AR51">
        <v>3971.7049999999999</v>
      </c>
      <c r="AS51">
        <v>1.3</v>
      </c>
      <c r="AT51">
        <f t="shared" si="3"/>
        <v>77611762.594849989</v>
      </c>
      <c r="AU51">
        <f t="shared" si="8"/>
        <v>77611.762594849992</v>
      </c>
      <c r="AV51">
        <v>457339.98</v>
      </c>
      <c r="AW51">
        <v>1.6</v>
      </c>
      <c r="AX51">
        <v>1045.356363660326</v>
      </c>
      <c r="AY51">
        <v>5226.7818183016298</v>
      </c>
      <c r="AZ51">
        <v>5.2267818183016299</v>
      </c>
      <c r="BA51">
        <v>1070.7950000000001</v>
      </c>
      <c r="BB51">
        <v>1.6</v>
      </c>
      <c r="BC51">
        <v>5353.9750000000004</v>
      </c>
      <c r="BD51">
        <v>5.3539750000000002</v>
      </c>
    </row>
    <row r="52" spans="1:56" ht="180" x14ac:dyDescent="0.25">
      <c r="A52" s="1" t="s">
        <v>107</v>
      </c>
      <c r="B52" t="s">
        <v>241</v>
      </c>
      <c r="C52" t="s">
        <v>0</v>
      </c>
      <c r="E52" t="s">
        <v>108</v>
      </c>
      <c r="F52">
        <v>10</v>
      </c>
      <c r="G52">
        <v>10</v>
      </c>
      <c r="H52" t="s">
        <v>294</v>
      </c>
      <c r="I52" s="2">
        <v>45246.555289351854</v>
      </c>
      <c r="J52">
        <v>5</v>
      </c>
      <c r="L52">
        <v>12363584.82</v>
      </c>
      <c r="M52">
        <v>1</v>
      </c>
      <c r="N52">
        <v>1367.9759483708565</v>
      </c>
      <c r="O52">
        <v>6839.8797418542827</v>
      </c>
      <c r="P52">
        <v>6.8398797418542827</v>
      </c>
      <c r="Q52">
        <v>1365.579</v>
      </c>
      <c r="R52">
        <v>1</v>
      </c>
      <c r="S52">
        <v>6827.8949999999995</v>
      </c>
      <c r="T52">
        <v>6.8278949999999998</v>
      </c>
      <c r="U52">
        <v>37412.18</v>
      </c>
      <c r="V52">
        <v>1.6</v>
      </c>
      <c r="W52">
        <v>14.34766077439609</v>
      </c>
      <c r="X52">
        <v>71.738303871980449</v>
      </c>
      <c r="Y52">
        <v>7.1738303871980449E-2</v>
      </c>
      <c r="Z52">
        <v>14.52</v>
      </c>
      <c r="AA52">
        <v>1.6</v>
      </c>
      <c r="AB52">
        <v>72.599999999999994</v>
      </c>
      <c r="AC52">
        <v>7.2599999999999998E-2</v>
      </c>
      <c r="AD52">
        <v>86846285.370000005</v>
      </c>
      <c r="AE52">
        <v>0.3</v>
      </c>
      <c r="AF52">
        <v>6686.2136416668036</v>
      </c>
      <c r="AG52">
        <v>33431.068208334022</v>
      </c>
      <c r="AH52">
        <v>33.431068208334018</v>
      </c>
      <c r="AI52">
        <v>5905.5720000000001</v>
      </c>
      <c r="AJ52">
        <v>0.3</v>
      </c>
      <c r="AK52">
        <v>29527.86</v>
      </c>
      <c r="AL52">
        <v>29.52786</v>
      </c>
      <c r="AM52">
        <v>2196965.44</v>
      </c>
      <c r="AN52">
        <v>0.7</v>
      </c>
      <c r="AO52">
        <f t="shared" si="0"/>
        <v>240.49875291385362</v>
      </c>
      <c r="AP52">
        <f t="shared" si="1"/>
        <v>7101413.5062148618</v>
      </c>
      <c r="AQ52">
        <f t="shared" si="7"/>
        <v>7101.4135062148616</v>
      </c>
      <c r="AR52">
        <v>5923.085</v>
      </c>
      <c r="AS52">
        <v>0.7</v>
      </c>
      <c r="AT52">
        <f t="shared" si="3"/>
        <v>174896024.64810002</v>
      </c>
      <c r="AU52">
        <f t="shared" si="8"/>
        <v>174896.02464810002</v>
      </c>
      <c r="AV52">
        <v>674425.63</v>
      </c>
      <c r="AW52">
        <v>0.5</v>
      </c>
      <c r="AX52">
        <v>1556.2586470808628</v>
      </c>
      <c r="AY52">
        <v>7781.2932354043141</v>
      </c>
      <c r="AZ52">
        <v>7.7812932354043145</v>
      </c>
      <c r="BA52">
        <v>1580.835</v>
      </c>
      <c r="BB52">
        <v>0.5</v>
      </c>
      <c r="BC52">
        <v>7904.1750000000002</v>
      </c>
      <c r="BD52">
        <v>7.9041750000000004</v>
      </c>
    </row>
    <row r="53" spans="1:56" ht="105" x14ac:dyDescent="0.25">
      <c r="A53" s="1" t="s">
        <v>109</v>
      </c>
      <c r="B53" t="s">
        <v>242</v>
      </c>
      <c r="C53" t="s">
        <v>0</v>
      </c>
      <c r="E53" t="s">
        <v>110</v>
      </c>
      <c r="F53">
        <v>10</v>
      </c>
      <c r="G53">
        <v>20</v>
      </c>
      <c r="H53" t="s">
        <v>294</v>
      </c>
      <c r="I53" s="2">
        <v>45246.556423611109</v>
      </c>
      <c r="J53">
        <v>5</v>
      </c>
      <c r="L53">
        <v>1836635.13</v>
      </c>
      <c r="M53">
        <v>3</v>
      </c>
      <c r="N53">
        <v>200.53815321281979</v>
      </c>
      <c r="O53">
        <v>1002.690766064099</v>
      </c>
      <c r="P53">
        <v>1.0026907660640989</v>
      </c>
      <c r="Q53">
        <v>202.726</v>
      </c>
      <c r="R53">
        <v>3</v>
      </c>
      <c r="S53">
        <v>1013.63</v>
      </c>
      <c r="T53">
        <v>1.01363</v>
      </c>
      <c r="U53">
        <v>1759.11</v>
      </c>
      <c r="V53">
        <v>0.9</v>
      </c>
      <c r="W53">
        <v>0.49539003877874438</v>
      </c>
      <c r="X53">
        <v>2.476950193893722</v>
      </c>
      <c r="Y53">
        <v>2.4769501938937222E-3</v>
      </c>
      <c r="Z53">
        <v>0.67100000000000004</v>
      </c>
      <c r="AA53">
        <v>1</v>
      </c>
      <c r="AB53">
        <v>3.3550000000000004</v>
      </c>
      <c r="AC53">
        <v>3.3550000000000003E-3</v>
      </c>
      <c r="AD53">
        <v>4534087.0199999996</v>
      </c>
      <c r="AE53">
        <v>0.5</v>
      </c>
      <c r="AF53">
        <v>185.96492751843712</v>
      </c>
      <c r="AG53">
        <v>929.82463759218558</v>
      </c>
      <c r="AH53">
        <v>0.92982463759218559</v>
      </c>
      <c r="AI53">
        <v>305.93</v>
      </c>
      <c r="AJ53">
        <v>0.6</v>
      </c>
      <c r="AK53">
        <v>1529.65</v>
      </c>
      <c r="AL53">
        <v>1.5296500000000002</v>
      </c>
      <c r="AM53">
        <v>116349.48</v>
      </c>
      <c r="AN53">
        <v>0.6</v>
      </c>
      <c r="AO53">
        <f t="shared" si="0"/>
        <v>9.758625864474519</v>
      </c>
      <c r="AP53">
        <f t="shared" si="1"/>
        <v>14927.282053593448</v>
      </c>
      <c r="AQ53">
        <f t="shared" si="7"/>
        <v>14.927282053593448</v>
      </c>
      <c r="AR53">
        <v>310.76900000000001</v>
      </c>
      <c r="AS53">
        <v>0.6</v>
      </c>
      <c r="AT53">
        <f t="shared" si="3"/>
        <v>475367.80085000006</v>
      </c>
      <c r="AU53">
        <f t="shared" si="8"/>
        <v>475.36780085000004</v>
      </c>
      <c r="AV53">
        <v>63459.59</v>
      </c>
      <c r="AW53">
        <v>0.8</v>
      </c>
      <c r="AX53">
        <v>118.37482137242459</v>
      </c>
      <c r="AY53">
        <v>591.87410686212297</v>
      </c>
      <c r="AZ53">
        <v>0.59187410686212294</v>
      </c>
      <c r="BA53">
        <v>145.37899999999999</v>
      </c>
      <c r="BB53">
        <v>0.9</v>
      </c>
      <c r="BC53">
        <v>726.89499999999998</v>
      </c>
      <c r="BD53">
        <v>0.72689499999999996</v>
      </c>
    </row>
    <row r="54" spans="1:56" ht="120" x14ac:dyDescent="0.25">
      <c r="A54" s="1" t="s">
        <v>111</v>
      </c>
      <c r="B54" t="s">
        <v>243</v>
      </c>
      <c r="C54" t="s">
        <v>0</v>
      </c>
      <c r="E54" t="s">
        <v>66</v>
      </c>
      <c r="I54" s="2">
        <v>45246.561041666668</v>
      </c>
      <c r="L54">
        <v>2690.35</v>
      </c>
      <c r="M54">
        <v>5.9</v>
      </c>
      <c r="Q54">
        <v>0.14099999999999999</v>
      </c>
      <c r="R54">
        <v>12.5</v>
      </c>
      <c r="U54">
        <v>35</v>
      </c>
      <c r="V54">
        <v>20.6</v>
      </c>
      <c r="Z54">
        <v>1E-3</v>
      </c>
      <c r="AA54">
        <v>270.39999999999998</v>
      </c>
      <c r="AD54">
        <v>75993.05</v>
      </c>
      <c r="AE54">
        <v>6.1</v>
      </c>
      <c r="AI54">
        <v>2.649</v>
      </c>
      <c r="AJ54">
        <v>11.8</v>
      </c>
      <c r="AM54">
        <v>2493.63</v>
      </c>
      <c r="AN54">
        <v>8.1999999999999993</v>
      </c>
      <c r="AR54">
        <v>3.6509999999999998</v>
      </c>
      <c r="AS54">
        <v>15.2</v>
      </c>
      <c r="AV54">
        <v>1202.3900000000001</v>
      </c>
      <c r="AW54">
        <v>5.4</v>
      </c>
      <c r="BA54" t="s">
        <v>41</v>
      </c>
      <c r="BB54" t="s">
        <v>20</v>
      </c>
    </row>
    <row r="55" spans="1:56" ht="105" x14ac:dyDescent="0.25">
      <c r="A55" s="1" t="s">
        <v>112</v>
      </c>
      <c r="B55" t="s">
        <v>244</v>
      </c>
      <c r="C55" t="s">
        <v>0</v>
      </c>
      <c r="E55" t="s">
        <v>68</v>
      </c>
      <c r="I55" s="2">
        <v>45246.5621875</v>
      </c>
      <c r="L55">
        <v>1064070.8700000001</v>
      </c>
      <c r="M55">
        <v>1.2</v>
      </c>
      <c r="N55">
        <v>114.8608446977926</v>
      </c>
      <c r="Q55">
        <v>117.38500000000001</v>
      </c>
      <c r="R55">
        <v>1.3</v>
      </c>
      <c r="U55">
        <v>279209.90999999997</v>
      </c>
      <c r="V55">
        <v>1.3</v>
      </c>
      <c r="W55">
        <v>108.29322055978636</v>
      </c>
      <c r="Z55">
        <v>108.444</v>
      </c>
      <c r="AA55">
        <v>1.3</v>
      </c>
      <c r="AD55">
        <v>1685107.79</v>
      </c>
      <c r="AE55">
        <v>1.4</v>
      </c>
      <c r="AF55">
        <v>-39.020845522125818</v>
      </c>
      <c r="AI55">
        <v>112.116</v>
      </c>
      <c r="AJ55">
        <v>1.5</v>
      </c>
      <c r="AM55">
        <v>42218.99</v>
      </c>
      <c r="AN55">
        <v>2.5</v>
      </c>
      <c r="AO55">
        <f t="shared" si="0"/>
        <v>1.5375610405592361</v>
      </c>
      <c r="AR55">
        <v>110.807</v>
      </c>
      <c r="AS55">
        <v>2.6</v>
      </c>
      <c r="AV55">
        <v>54671.18</v>
      </c>
      <c r="AW55">
        <v>1.7</v>
      </c>
      <c r="AX55">
        <v>97.691654444367046</v>
      </c>
      <c r="BA55">
        <v>124.73099999999999</v>
      </c>
      <c r="BB55">
        <v>1.7</v>
      </c>
    </row>
    <row r="56" spans="1:56" ht="165" x14ac:dyDescent="0.25">
      <c r="A56" s="1" t="s">
        <v>113</v>
      </c>
      <c r="B56" t="s">
        <v>246</v>
      </c>
      <c r="C56" t="s">
        <v>0</v>
      </c>
      <c r="E56" t="s">
        <v>114</v>
      </c>
      <c r="G56">
        <v>30</v>
      </c>
      <c r="H56" t="s">
        <v>294</v>
      </c>
      <c r="I56" s="2">
        <v>45246.563321759262</v>
      </c>
      <c r="J56">
        <v>5</v>
      </c>
      <c r="L56">
        <v>1373970.76</v>
      </c>
      <c r="M56">
        <v>3.2</v>
      </c>
      <c r="N56">
        <v>149.22871525435056</v>
      </c>
      <c r="O56">
        <v>746.14357627175286</v>
      </c>
      <c r="P56">
        <v>0.74614357627175287</v>
      </c>
      <c r="Q56">
        <v>151.61799999999999</v>
      </c>
      <c r="R56">
        <v>3.2</v>
      </c>
      <c r="S56">
        <v>758.08999999999992</v>
      </c>
      <c r="T56">
        <v>0.75808999999999993</v>
      </c>
      <c r="U56">
        <v>8672.6299999999992</v>
      </c>
      <c r="V56">
        <v>1</v>
      </c>
      <c r="W56">
        <v>3.1814967548653312</v>
      </c>
      <c r="X56">
        <v>15.907483774326657</v>
      </c>
      <c r="Y56">
        <v>1.5907483774326658E-2</v>
      </c>
      <c r="Z56">
        <v>3.3559999999999999</v>
      </c>
      <c r="AA56">
        <v>1</v>
      </c>
      <c r="AB56">
        <v>16.78</v>
      </c>
      <c r="AC56">
        <v>1.678E-2</v>
      </c>
      <c r="AD56">
        <v>19479370.129999999</v>
      </c>
      <c r="AE56">
        <v>1.2</v>
      </c>
      <c r="AF56">
        <v>1366.2038139259801</v>
      </c>
      <c r="AG56">
        <v>6831.0190696299005</v>
      </c>
      <c r="AH56">
        <v>6.8310190696299005</v>
      </c>
      <c r="AI56">
        <v>1322.6469999999999</v>
      </c>
      <c r="AJ56">
        <v>1.2</v>
      </c>
      <c r="AK56">
        <v>6613.2349999999997</v>
      </c>
      <c r="AL56">
        <v>6.6132349999999995</v>
      </c>
      <c r="AM56">
        <v>500515.96</v>
      </c>
      <c r="AN56">
        <v>1.1000000000000001</v>
      </c>
      <c r="AO56">
        <f t="shared" si="0"/>
        <v>52.362654722982725</v>
      </c>
      <c r="AP56">
        <f t="shared" si="1"/>
        <v>346286.54090694466</v>
      </c>
      <c r="AQ56">
        <f t="shared" ref="AQ56:AQ65" si="9">AP56/1000</f>
        <v>346.28654090694465</v>
      </c>
      <c r="AR56">
        <v>1347.0319999999999</v>
      </c>
      <c r="AS56">
        <v>1.1000000000000001</v>
      </c>
      <c r="AT56">
        <f t="shared" si="3"/>
        <v>8908239.1685199998</v>
      </c>
      <c r="AU56">
        <f t="shared" ref="AU56:AU65" si="10">AT56/1000</f>
        <v>8908.23916852</v>
      </c>
      <c r="AV56">
        <v>223908.57</v>
      </c>
      <c r="AW56">
        <v>0.7</v>
      </c>
      <c r="AX56">
        <v>495.98499622505096</v>
      </c>
      <c r="AY56">
        <v>2479.9249811252548</v>
      </c>
      <c r="AZ56">
        <v>2.4799249811252548</v>
      </c>
      <c r="BA56">
        <v>522.35199999999998</v>
      </c>
      <c r="BB56">
        <v>0.7</v>
      </c>
      <c r="BC56">
        <v>2611.7599999999998</v>
      </c>
      <c r="BD56">
        <v>2.6117599999999999</v>
      </c>
    </row>
    <row r="57" spans="1:56" ht="165" x14ac:dyDescent="0.25">
      <c r="A57" s="1" t="s">
        <v>115</v>
      </c>
      <c r="B57" t="s">
        <v>248</v>
      </c>
      <c r="C57" t="s">
        <v>0</v>
      </c>
      <c r="E57" t="s">
        <v>116</v>
      </c>
      <c r="F57">
        <v>10</v>
      </c>
      <c r="G57">
        <v>40</v>
      </c>
      <c r="H57" t="s">
        <v>294</v>
      </c>
      <c r="I57" s="2">
        <v>45246.564456018517</v>
      </c>
      <c r="J57">
        <v>5</v>
      </c>
      <c r="L57">
        <v>5344242.5199999996</v>
      </c>
      <c r="M57">
        <v>1.7</v>
      </c>
      <c r="N57">
        <v>589.53150439712056</v>
      </c>
      <c r="O57">
        <v>2947.6575219856027</v>
      </c>
      <c r="P57">
        <v>2.9476575219856027</v>
      </c>
      <c r="Q57">
        <v>590.19200000000001</v>
      </c>
      <c r="R57">
        <v>1.7</v>
      </c>
      <c r="S57">
        <v>2950.96</v>
      </c>
      <c r="T57">
        <v>2.9509600000000002</v>
      </c>
      <c r="U57">
        <v>45186.41</v>
      </c>
      <c r="V57">
        <v>0.8</v>
      </c>
      <c r="W57">
        <v>17.368178747209047</v>
      </c>
      <c r="X57">
        <v>86.840893736045231</v>
      </c>
      <c r="Y57">
        <v>8.6840893736045227E-2</v>
      </c>
      <c r="Z57">
        <v>17.54</v>
      </c>
      <c r="AA57">
        <v>0.8</v>
      </c>
      <c r="AB57">
        <v>87.699999999999989</v>
      </c>
      <c r="AC57">
        <v>8.7699999999999986E-2</v>
      </c>
      <c r="AD57">
        <v>85008788.730000004</v>
      </c>
      <c r="AE57">
        <v>1.1000000000000001</v>
      </c>
      <c r="AF57">
        <v>6541.105317374163</v>
      </c>
      <c r="AG57">
        <v>32705.526586870816</v>
      </c>
      <c r="AH57">
        <v>32.705526586870818</v>
      </c>
      <c r="AI57">
        <v>5780.5680000000002</v>
      </c>
      <c r="AJ57">
        <v>1.1000000000000001</v>
      </c>
      <c r="AK57">
        <v>28902.84</v>
      </c>
      <c r="AL57">
        <v>28.902840000000001</v>
      </c>
      <c r="AM57">
        <v>2162279.86</v>
      </c>
      <c r="AN57">
        <v>0.2</v>
      </c>
      <c r="AO57">
        <f t="shared" si="0"/>
        <v>236.65212514119085</v>
      </c>
      <c r="AP57">
        <f t="shared" si="1"/>
        <v>6839918.5086158169</v>
      </c>
      <c r="AQ57">
        <f t="shared" si="9"/>
        <v>6839.9185086158168</v>
      </c>
      <c r="AR57">
        <v>5829.5240000000003</v>
      </c>
      <c r="AS57">
        <v>0.2</v>
      </c>
      <c r="AT57">
        <f t="shared" si="3"/>
        <v>168489799.44816002</v>
      </c>
      <c r="AU57">
        <f t="shared" si="10"/>
        <v>168489.79944816002</v>
      </c>
      <c r="AV57">
        <v>690354.27</v>
      </c>
      <c r="AW57">
        <v>1</v>
      </c>
      <c r="AX57">
        <v>1593.7460560725845</v>
      </c>
      <c r="AY57">
        <v>7968.7302803629227</v>
      </c>
      <c r="AZ57">
        <v>7.968730280362923</v>
      </c>
      <c r="BA57">
        <v>1618.259</v>
      </c>
      <c r="BB57">
        <v>1</v>
      </c>
      <c r="BC57">
        <v>8091.2950000000001</v>
      </c>
      <c r="BD57">
        <v>8.0912950000000006</v>
      </c>
    </row>
    <row r="58" spans="1:56" ht="165" x14ac:dyDescent="0.25">
      <c r="A58" s="1" t="s">
        <v>117</v>
      </c>
      <c r="B58" t="s">
        <v>250</v>
      </c>
      <c r="C58" t="s">
        <v>0</v>
      </c>
      <c r="E58" t="s">
        <v>118</v>
      </c>
      <c r="F58">
        <v>10</v>
      </c>
      <c r="G58">
        <v>50</v>
      </c>
      <c r="H58" t="s">
        <v>294</v>
      </c>
      <c r="I58" s="2">
        <v>45246.565636574072</v>
      </c>
      <c r="J58">
        <v>5</v>
      </c>
      <c r="L58">
        <v>9041950.9100000001</v>
      </c>
      <c r="M58">
        <v>1.5</v>
      </c>
      <c r="N58">
        <v>999.60703976894138</v>
      </c>
      <c r="O58">
        <v>4998.0351988447073</v>
      </c>
      <c r="P58">
        <v>4.9980351988447076</v>
      </c>
      <c r="Q58">
        <v>998.65700000000004</v>
      </c>
      <c r="R58">
        <v>1.5</v>
      </c>
      <c r="S58">
        <v>4993.2849999999999</v>
      </c>
      <c r="T58">
        <v>4.9932850000000002</v>
      </c>
      <c r="U58">
        <v>40350.76</v>
      </c>
      <c r="V58">
        <v>0.2</v>
      </c>
      <c r="W58">
        <v>15.489385897597835</v>
      </c>
      <c r="X58">
        <v>77.446929487989166</v>
      </c>
      <c r="Y58">
        <v>7.7446929487989161E-2</v>
      </c>
      <c r="Z58">
        <v>15.661</v>
      </c>
      <c r="AA58">
        <v>0.2</v>
      </c>
      <c r="AB58">
        <v>78.304999999999993</v>
      </c>
      <c r="AC58">
        <v>7.8304999999999986E-2</v>
      </c>
      <c r="AD58">
        <v>89598578.659999996</v>
      </c>
      <c r="AE58">
        <v>0.9</v>
      </c>
      <c r="AF58">
        <v>6903.564062113709</v>
      </c>
      <c r="AG58">
        <v>34517.820310568546</v>
      </c>
      <c r="AH58">
        <v>34.517820310568545</v>
      </c>
      <c r="AI58">
        <v>6092.808</v>
      </c>
      <c r="AJ58">
        <v>0.9</v>
      </c>
      <c r="AK58">
        <v>30464.04</v>
      </c>
      <c r="AL58">
        <v>30.464040000000001</v>
      </c>
      <c r="AM58">
        <v>2287865.54</v>
      </c>
      <c r="AN58">
        <v>0.2</v>
      </c>
      <c r="AO58">
        <f t="shared" si="0"/>
        <v>250.57956601249066</v>
      </c>
      <c r="AP58">
        <f t="shared" si="1"/>
        <v>7633665.922187156</v>
      </c>
      <c r="AQ58">
        <f t="shared" si="9"/>
        <v>7633.665922187156</v>
      </c>
      <c r="AR58">
        <v>6168.2820000000002</v>
      </c>
      <c r="AS58">
        <v>0.2</v>
      </c>
      <c r="AT58">
        <f t="shared" si="3"/>
        <v>187910789.57928002</v>
      </c>
      <c r="AU58">
        <f t="shared" si="10"/>
        <v>187910.78957928001</v>
      </c>
      <c r="AV58">
        <v>327527.3</v>
      </c>
      <c r="AW58">
        <v>1.3</v>
      </c>
      <c r="AX58">
        <v>739.84747982143836</v>
      </c>
      <c r="AY58">
        <v>3699.2373991071918</v>
      </c>
      <c r="AZ58">
        <v>3.6992373991071918</v>
      </c>
      <c r="BA58">
        <v>765.80200000000002</v>
      </c>
      <c r="BB58">
        <v>1.3</v>
      </c>
      <c r="BC58">
        <v>3829.01</v>
      </c>
      <c r="BD58">
        <v>3.8290100000000002</v>
      </c>
    </row>
    <row r="59" spans="1:56" ht="165" x14ac:dyDescent="0.25">
      <c r="A59" s="1" t="s">
        <v>119</v>
      </c>
      <c r="B59" t="s">
        <v>252</v>
      </c>
      <c r="C59" t="s">
        <v>0</v>
      </c>
      <c r="E59" t="s">
        <v>120</v>
      </c>
      <c r="F59">
        <v>10</v>
      </c>
      <c r="G59">
        <v>80</v>
      </c>
      <c r="H59" t="s">
        <v>294</v>
      </c>
      <c r="I59" s="2">
        <v>45246.566770833335</v>
      </c>
      <c r="J59">
        <v>5</v>
      </c>
      <c r="L59">
        <v>4078635.35</v>
      </c>
      <c r="M59">
        <v>3.6</v>
      </c>
      <c r="N59">
        <v>449.17578050831355</v>
      </c>
      <c r="O59">
        <v>2245.8789025415676</v>
      </c>
      <c r="P59">
        <v>2.2458789025415675</v>
      </c>
      <c r="Q59">
        <v>450.387</v>
      </c>
      <c r="R59">
        <v>3.6</v>
      </c>
      <c r="S59">
        <v>2251.9349999999999</v>
      </c>
      <c r="T59">
        <v>2.251935</v>
      </c>
      <c r="U59">
        <v>12307.29</v>
      </c>
      <c r="V59">
        <v>1.3</v>
      </c>
      <c r="W59">
        <v>4.593669517320822</v>
      </c>
      <c r="X59">
        <v>22.968347586604111</v>
      </c>
      <c r="Y59">
        <v>2.2968347586604109E-2</v>
      </c>
      <c r="Z59">
        <v>4.7679999999999998</v>
      </c>
      <c r="AA59">
        <v>1.3</v>
      </c>
      <c r="AB59">
        <v>23.84</v>
      </c>
      <c r="AC59">
        <v>2.384E-2</v>
      </c>
      <c r="AD59">
        <v>26643724.600000001</v>
      </c>
      <c r="AE59">
        <v>1.8</v>
      </c>
      <c r="AF59">
        <v>1931.9776222417267</v>
      </c>
      <c r="AG59">
        <v>9659.8881112086347</v>
      </c>
      <c r="AH59">
        <v>9.6598881112086339</v>
      </c>
      <c r="AI59">
        <v>1810.0329999999999</v>
      </c>
      <c r="AJ59">
        <v>1.8</v>
      </c>
      <c r="AK59">
        <v>9050.1649999999991</v>
      </c>
      <c r="AL59">
        <v>9.0501649999999998</v>
      </c>
      <c r="AM59">
        <v>676805.02</v>
      </c>
      <c r="AN59">
        <v>1.3</v>
      </c>
      <c r="AO59">
        <f t="shared" si="0"/>
        <v>71.913095978761433</v>
      </c>
      <c r="AP59">
        <f t="shared" si="1"/>
        <v>650825.38426862739</v>
      </c>
      <c r="AQ59">
        <f t="shared" si="9"/>
        <v>650.82538426862743</v>
      </c>
      <c r="AR59">
        <v>1822.559</v>
      </c>
      <c r="AS59">
        <v>1.3</v>
      </c>
      <c r="AT59">
        <f t="shared" si="3"/>
        <v>16494459.672234997</v>
      </c>
      <c r="AU59">
        <f t="shared" si="10"/>
        <v>16494.459672234996</v>
      </c>
      <c r="AV59">
        <v>289757.2</v>
      </c>
      <c r="AW59">
        <v>2.1</v>
      </c>
      <c r="AX59">
        <v>650.95707948856511</v>
      </c>
      <c r="AY59">
        <v>3254.7853974428253</v>
      </c>
      <c r="AZ59">
        <v>3.2547853974428254</v>
      </c>
      <c r="BA59">
        <v>677.06200000000001</v>
      </c>
      <c r="BB59">
        <v>2.1</v>
      </c>
      <c r="BC59">
        <v>3385.31</v>
      </c>
      <c r="BD59">
        <v>3.38531</v>
      </c>
    </row>
    <row r="60" spans="1:56" ht="135" x14ac:dyDescent="0.25">
      <c r="A60" s="1" t="s">
        <v>121</v>
      </c>
      <c r="B60" t="s">
        <v>254</v>
      </c>
      <c r="C60" t="s">
        <v>0</v>
      </c>
      <c r="E60" t="s">
        <v>122</v>
      </c>
      <c r="F60">
        <v>10</v>
      </c>
      <c r="G60">
        <v>100</v>
      </c>
      <c r="H60" t="s">
        <v>294</v>
      </c>
      <c r="I60" s="2">
        <v>45246.56790509259</v>
      </c>
      <c r="J60">
        <v>5</v>
      </c>
      <c r="L60">
        <v>2617190.59</v>
      </c>
      <c r="M60">
        <v>1</v>
      </c>
      <c r="N60">
        <v>287.10168510531116</v>
      </c>
      <c r="O60">
        <v>1435.5084255265558</v>
      </c>
      <c r="P60">
        <v>1.4355084255265558</v>
      </c>
      <c r="Q60">
        <v>288.95</v>
      </c>
      <c r="R60">
        <v>1</v>
      </c>
      <c r="S60">
        <v>1444.75</v>
      </c>
      <c r="T60">
        <v>1.44475</v>
      </c>
      <c r="U60">
        <v>7992.58</v>
      </c>
      <c r="V60">
        <v>1.6</v>
      </c>
      <c r="W60">
        <v>2.9172772440698638</v>
      </c>
      <c r="X60">
        <v>14.586386220349318</v>
      </c>
      <c r="Y60">
        <v>1.4586386220349318E-2</v>
      </c>
      <c r="Z60">
        <v>3.0920000000000001</v>
      </c>
      <c r="AA60">
        <v>1.6</v>
      </c>
      <c r="AB60">
        <v>15.46</v>
      </c>
      <c r="AC60">
        <v>1.5460000000000002E-2</v>
      </c>
      <c r="AD60">
        <v>21114091.350000001</v>
      </c>
      <c r="AE60">
        <v>0.5</v>
      </c>
      <c r="AF60">
        <v>1495.29882926153</v>
      </c>
      <c r="AG60">
        <v>7476.4941463076502</v>
      </c>
      <c r="AH60">
        <v>7.4764941463076502</v>
      </c>
      <c r="AI60">
        <v>1433.856</v>
      </c>
      <c r="AJ60">
        <v>0.5</v>
      </c>
      <c r="AK60">
        <v>7169.28</v>
      </c>
      <c r="AL60">
        <v>7.1692799999999997</v>
      </c>
      <c r="AM60">
        <v>537524.24</v>
      </c>
      <c r="AN60">
        <v>1</v>
      </c>
      <c r="AO60">
        <f t="shared" si="0"/>
        <v>56.466869721448361</v>
      </c>
      <c r="AP60">
        <f t="shared" si="1"/>
        <v>404826.79975658527</v>
      </c>
      <c r="AQ60">
        <f t="shared" si="9"/>
        <v>404.82679975658527</v>
      </c>
      <c r="AR60">
        <v>1446.8589999999999</v>
      </c>
      <c r="AS60">
        <v>1</v>
      </c>
      <c r="AT60">
        <f t="shared" si="3"/>
        <v>10372937.29152</v>
      </c>
      <c r="AU60">
        <f t="shared" si="10"/>
        <v>10372.93729152</v>
      </c>
      <c r="AV60">
        <v>284383.96000000002</v>
      </c>
      <c r="AW60">
        <v>0.6</v>
      </c>
      <c r="AX60">
        <v>638.31137681145788</v>
      </c>
      <c r="AY60">
        <v>3191.5568840572896</v>
      </c>
      <c r="AZ60">
        <v>3.1915568840572894</v>
      </c>
      <c r="BA60">
        <v>664.43799999999999</v>
      </c>
      <c r="BB60">
        <v>0.6</v>
      </c>
      <c r="BC60">
        <v>3322.19</v>
      </c>
      <c r="BD60">
        <v>3.32219</v>
      </c>
    </row>
    <row r="61" spans="1:56" ht="105" x14ac:dyDescent="0.25">
      <c r="A61" s="1" t="s">
        <v>123</v>
      </c>
      <c r="B61" t="s">
        <v>255</v>
      </c>
      <c r="C61" t="s">
        <v>0</v>
      </c>
      <c r="E61" t="s">
        <v>124</v>
      </c>
      <c r="F61">
        <v>10</v>
      </c>
      <c r="G61">
        <v>90</v>
      </c>
      <c r="H61" t="s">
        <v>294</v>
      </c>
      <c r="I61" s="2">
        <v>45246.569039351853</v>
      </c>
      <c r="J61">
        <v>5</v>
      </c>
      <c r="L61">
        <v>1168880.42</v>
      </c>
      <c r="M61">
        <v>0.8</v>
      </c>
      <c r="N61">
        <v>126.48421457859857</v>
      </c>
      <c r="O61">
        <v>632.42107289299281</v>
      </c>
      <c r="P61">
        <v>0.63242107289299276</v>
      </c>
      <c r="Q61">
        <v>128.96299999999999</v>
      </c>
      <c r="R61">
        <v>0.8</v>
      </c>
      <c r="S61">
        <v>644.81499999999994</v>
      </c>
      <c r="T61">
        <v>0.64481499999999992</v>
      </c>
      <c r="U61">
        <v>409.01</v>
      </c>
      <c r="V61">
        <v>2.6</v>
      </c>
      <c r="W61">
        <v>-2.9163687454563911E-2</v>
      </c>
      <c r="X61">
        <v>-0.14581843727281957</v>
      </c>
      <c r="Y61">
        <v>-1.4581843727281958E-4</v>
      </c>
      <c r="Z61">
        <v>0.14599999999999999</v>
      </c>
      <c r="AA61">
        <v>2.8</v>
      </c>
      <c r="AB61">
        <v>0.73</v>
      </c>
      <c r="AC61">
        <v>7.2999999999999996E-4</v>
      </c>
      <c r="AD61">
        <v>613065.92000000004</v>
      </c>
      <c r="AE61">
        <v>2.8</v>
      </c>
      <c r="AF61">
        <v>-123.680700642867</v>
      </c>
      <c r="AG61">
        <v>-618.40350321433493</v>
      </c>
      <c r="AH61">
        <v>-0.6184035032143349</v>
      </c>
      <c r="AI61">
        <v>39.186</v>
      </c>
      <c r="AJ61">
        <v>3</v>
      </c>
      <c r="AK61">
        <v>195.93</v>
      </c>
      <c r="AL61">
        <v>0.19592999999999999</v>
      </c>
      <c r="AM61">
        <v>16456.669999999998</v>
      </c>
      <c r="AN61">
        <v>3.5</v>
      </c>
      <c r="AO61">
        <f t="shared" si="0"/>
        <v>-1.319477982580219</v>
      </c>
      <c r="AP61">
        <f t="shared" si="1"/>
        <v>-258.52532112694229</v>
      </c>
      <c r="AQ61">
        <f t="shared" si="9"/>
        <v>-0.25852532112694226</v>
      </c>
      <c r="AR61">
        <v>41.314999999999998</v>
      </c>
      <c r="AS61">
        <v>3.8</v>
      </c>
      <c r="AT61">
        <f t="shared" si="3"/>
        <v>8094.8479499999994</v>
      </c>
      <c r="AU61">
        <f t="shared" si="10"/>
        <v>8.0948479500000001</v>
      </c>
      <c r="AV61">
        <v>15976.62</v>
      </c>
      <c r="AW61">
        <v>1.8</v>
      </c>
      <c r="AX61">
        <v>6.6255749501537284</v>
      </c>
      <c r="AY61">
        <v>33.12787475076864</v>
      </c>
      <c r="AZ61">
        <v>3.3127874750768643E-2</v>
      </c>
      <c r="BA61">
        <v>33.819000000000003</v>
      </c>
      <c r="BB61">
        <v>2</v>
      </c>
      <c r="BC61">
        <v>169.09500000000003</v>
      </c>
      <c r="BD61">
        <v>0.16909500000000002</v>
      </c>
    </row>
    <row r="62" spans="1:56" ht="105" x14ac:dyDescent="0.25">
      <c r="A62" s="1" t="s">
        <v>125</v>
      </c>
      <c r="B62" t="s">
        <v>256</v>
      </c>
      <c r="C62" t="s">
        <v>0</v>
      </c>
      <c r="E62" t="s">
        <v>126</v>
      </c>
      <c r="F62">
        <v>10</v>
      </c>
      <c r="G62">
        <v>60</v>
      </c>
      <c r="H62" t="s">
        <v>294</v>
      </c>
      <c r="I62" s="2">
        <v>45246.570231481484</v>
      </c>
      <c r="J62">
        <v>5</v>
      </c>
      <c r="L62">
        <v>1209550.71</v>
      </c>
      <c r="M62">
        <v>1.9</v>
      </c>
      <c r="N62">
        <v>130.99454616412342</v>
      </c>
      <c r="O62">
        <v>654.97273082061713</v>
      </c>
      <c r="P62">
        <v>0.65497273082061713</v>
      </c>
      <c r="Q62">
        <v>133.45599999999999</v>
      </c>
      <c r="R62">
        <v>1.9</v>
      </c>
      <c r="S62">
        <v>667.28</v>
      </c>
      <c r="T62">
        <v>0.66727999999999998</v>
      </c>
      <c r="U62">
        <v>14564.4</v>
      </c>
      <c r="V62">
        <v>1.4</v>
      </c>
      <c r="W62">
        <v>5.4706234177863147</v>
      </c>
      <c r="X62">
        <v>27.353117088931572</v>
      </c>
      <c r="Y62">
        <v>2.7353117088931574E-2</v>
      </c>
      <c r="Z62">
        <v>5.6449999999999996</v>
      </c>
      <c r="AA62">
        <v>1.4</v>
      </c>
      <c r="AB62">
        <v>28.224999999999998</v>
      </c>
      <c r="AC62">
        <v>2.8224999999999997E-2</v>
      </c>
      <c r="AD62">
        <v>7455653.4299999997</v>
      </c>
      <c r="AE62">
        <v>0.5</v>
      </c>
      <c r="AF62">
        <v>416.68295814556546</v>
      </c>
      <c r="AG62">
        <v>2083.4147907278275</v>
      </c>
      <c r="AH62">
        <v>2.0834147907278275</v>
      </c>
      <c r="AI62">
        <v>504.68200000000002</v>
      </c>
      <c r="AJ62">
        <v>0.5</v>
      </c>
      <c r="AK62">
        <v>2523.41</v>
      </c>
      <c r="AL62">
        <v>2.5234099999999997</v>
      </c>
      <c r="AM62">
        <v>187620.07</v>
      </c>
      <c r="AN62">
        <v>0.9</v>
      </c>
      <c r="AO62">
        <f t="shared" si="0"/>
        <v>17.662528029814155</v>
      </c>
      <c r="AP62">
        <f t="shared" si="1"/>
        <v>44569.799855713332</v>
      </c>
      <c r="AQ62">
        <f t="shared" si="9"/>
        <v>44.569799855713335</v>
      </c>
      <c r="AR62">
        <v>503.017</v>
      </c>
      <c r="AS62">
        <v>0.9</v>
      </c>
      <c r="AT62">
        <f t="shared" si="3"/>
        <v>1269318.12797</v>
      </c>
      <c r="AU62">
        <f t="shared" si="10"/>
        <v>1269.31812797</v>
      </c>
      <c r="AV62">
        <v>239938.97</v>
      </c>
      <c r="AW62">
        <v>0.5</v>
      </c>
      <c r="AX62">
        <v>533.71189325460853</v>
      </c>
      <c r="AY62">
        <v>2668.5594662730427</v>
      </c>
      <c r="AZ62">
        <v>2.6685594662730425</v>
      </c>
      <c r="BA62">
        <v>560.01499999999999</v>
      </c>
      <c r="BB62">
        <v>0.5</v>
      </c>
      <c r="BC62">
        <v>2800.0749999999998</v>
      </c>
      <c r="BD62">
        <v>2.8000749999999996</v>
      </c>
    </row>
    <row r="63" spans="1:56" ht="135" x14ac:dyDescent="0.25">
      <c r="A63" s="1" t="s">
        <v>127</v>
      </c>
      <c r="B63" t="s">
        <v>258</v>
      </c>
      <c r="C63" t="s">
        <v>0</v>
      </c>
      <c r="E63" t="s">
        <v>128</v>
      </c>
      <c r="F63">
        <v>10</v>
      </c>
      <c r="G63">
        <v>70</v>
      </c>
      <c r="H63" t="s">
        <v>294</v>
      </c>
      <c r="I63" s="2">
        <v>45246.57136574074</v>
      </c>
      <c r="J63">
        <v>5</v>
      </c>
      <c r="L63">
        <v>4085069.31</v>
      </c>
      <c r="M63">
        <v>1.2</v>
      </c>
      <c r="N63">
        <v>449.88930610668041</v>
      </c>
      <c r="O63">
        <v>2249.446530533402</v>
      </c>
      <c r="P63">
        <v>2.2494465305334019</v>
      </c>
      <c r="Q63">
        <v>451.09800000000001</v>
      </c>
      <c r="R63">
        <v>1.2</v>
      </c>
      <c r="S63">
        <v>2255.4900000000002</v>
      </c>
      <c r="T63">
        <v>2.2554900000000004</v>
      </c>
      <c r="U63">
        <v>37522.51</v>
      </c>
      <c r="V63">
        <v>2.4</v>
      </c>
      <c r="W63">
        <v>14.390527238076796</v>
      </c>
      <c r="X63">
        <v>71.952636190383984</v>
      </c>
      <c r="Y63">
        <v>7.1952636190383987E-2</v>
      </c>
      <c r="Z63">
        <v>14.563000000000001</v>
      </c>
      <c r="AA63">
        <v>2.4</v>
      </c>
      <c r="AB63">
        <v>72.814999999999998</v>
      </c>
      <c r="AC63">
        <v>7.2814999999999991E-2</v>
      </c>
      <c r="AD63">
        <v>93438208.609999999</v>
      </c>
      <c r="AE63">
        <v>1.4</v>
      </c>
      <c r="AF63">
        <v>7206.7821773579017</v>
      </c>
      <c r="AG63">
        <v>36033.910886789512</v>
      </c>
      <c r="AH63">
        <v>36.033910886789513</v>
      </c>
      <c r="AI63">
        <v>6354.0159999999996</v>
      </c>
      <c r="AJ63">
        <v>1.4</v>
      </c>
      <c r="AK63">
        <v>31770.079999999998</v>
      </c>
      <c r="AL63">
        <v>31.770079999999997</v>
      </c>
      <c r="AM63">
        <v>2354539.5</v>
      </c>
      <c r="AN63">
        <v>3</v>
      </c>
      <c r="AO63">
        <f t="shared" si="0"/>
        <v>257.97370231493699</v>
      </c>
      <c r="AP63">
        <f t="shared" si="1"/>
        <v>8195845.160441733</v>
      </c>
      <c r="AQ63">
        <f t="shared" si="9"/>
        <v>8195.8451604417332</v>
      </c>
      <c r="AR63">
        <v>6348.1310000000003</v>
      </c>
      <c r="AS63">
        <v>3</v>
      </c>
      <c r="AT63">
        <f t="shared" si="3"/>
        <v>201680629.72048</v>
      </c>
      <c r="AU63">
        <f t="shared" si="10"/>
        <v>201680.62972048001</v>
      </c>
      <c r="AV63">
        <v>250918.46</v>
      </c>
      <c r="AW63">
        <v>1.8</v>
      </c>
      <c r="AX63">
        <v>559.55167820489396</v>
      </c>
      <c r="AY63">
        <v>2797.7583910244698</v>
      </c>
      <c r="AZ63">
        <v>2.7977583910244697</v>
      </c>
      <c r="BA63">
        <v>585.81100000000004</v>
      </c>
      <c r="BB63">
        <v>1.8</v>
      </c>
      <c r="BC63">
        <v>2929.0550000000003</v>
      </c>
      <c r="BD63">
        <v>2.9290550000000004</v>
      </c>
    </row>
    <row r="64" spans="1:56" ht="135" x14ac:dyDescent="0.25">
      <c r="A64" s="1" t="s">
        <v>129</v>
      </c>
      <c r="B64" t="s">
        <v>260</v>
      </c>
      <c r="C64" t="s">
        <v>0</v>
      </c>
      <c r="E64" t="s">
        <v>130</v>
      </c>
      <c r="F64">
        <v>10</v>
      </c>
      <c r="G64">
        <v>0</v>
      </c>
      <c r="H64" t="s">
        <v>295</v>
      </c>
      <c r="I64" s="2">
        <v>45246.572488425925</v>
      </c>
      <c r="J64">
        <v>5</v>
      </c>
      <c r="L64">
        <v>5287458.67</v>
      </c>
      <c r="M64">
        <v>1</v>
      </c>
      <c r="N64">
        <v>583.23418042419814</v>
      </c>
      <c r="O64">
        <v>2916.1709021209908</v>
      </c>
      <c r="P64">
        <v>2.9161709021209909</v>
      </c>
      <c r="Q64">
        <v>583.91899999999998</v>
      </c>
      <c r="R64">
        <v>1</v>
      </c>
      <c r="S64">
        <v>2919.5949999999998</v>
      </c>
      <c r="T64">
        <v>2.9195949999999997</v>
      </c>
      <c r="U64">
        <v>7019.4</v>
      </c>
      <c r="V64">
        <v>0.9</v>
      </c>
      <c r="W64">
        <v>2.5391680704562565</v>
      </c>
      <c r="X64">
        <v>12.695840352281282</v>
      </c>
      <c r="Y64">
        <v>1.2695840352281282E-2</v>
      </c>
      <c r="Z64">
        <v>2.714</v>
      </c>
      <c r="AA64">
        <v>0.9</v>
      </c>
      <c r="AB64">
        <v>13.57</v>
      </c>
      <c r="AC64">
        <v>1.357E-2</v>
      </c>
      <c r="AD64">
        <v>19092215.550000001</v>
      </c>
      <c r="AE64">
        <v>0.4</v>
      </c>
      <c r="AF64">
        <v>1335.6299608243926</v>
      </c>
      <c r="AG64">
        <v>6678.1498041219629</v>
      </c>
      <c r="AH64">
        <v>6.6781498041219631</v>
      </c>
      <c r="AI64">
        <v>1296.31</v>
      </c>
      <c r="AJ64">
        <v>0.4</v>
      </c>
      <c r="AK64">
        <v>6481.5499999999993</v>
      </c>
      <c r="AL64">
        <v>6.4815499999999995</v>
      </c>
      <c r="AM64">
        <v>488811.88</v>
      </c>
      <c r="AN64">
        <v>0.4</v>
      </c>
      <c r="AO64">
        <f t="shared" si="0"/>
        <v>51.064673279931554</v>
      </c>
      <c r="AP64">
        <f t="shared" si="1"/>
        <v>330978.23309754033</v>
      </c>
      <c r="AQ64">
        <f t="shared" si="9"/>
        <v>330.97823309754034</v>
      </c>
      <c r="AR64">
        <v>1315.461</v>
      </c>
      <c r="AS64">
        <v>0.4</v>
      </c>
      <c r="AT64">
        <f t="shared" si="3"/>
        <v>8526226.244549999</v>
      </c>
      <c r="AU64">
        <f t="shared" si="10"/>
        <v>8526.2262445499982</v>
      </c>
      <c r="AV64">
        <v>165465.04999999999</v>
      </c>
      <c r="AW64">
        <v>0.3</v>
      </c>
      <c r="AX64">
        <v>358.44053937526002</v>
      </c>
      <c r="AY64">
        <v>1792.2026968763</v>
      </c>
      <c r="AZ64">
        <v>1.7922026968763001</v>
      </c>
      <c r="BA64">
        <v>385.03899999999999</v>
      </c>
      <c r="BB64">
        <v>0.3</v>
      </c>
      <c r="BC64">
        <v>1925.1949999999999</v>
      </c>
      <c r="BD64">
        <v>1.925195</v>
      </c>
    </row>
    <row r="65" spans="1:56" ht="135" x14ac:dyDescent="0.25">
      <c r="A65" s="1" t="s">
        <v>131</v>
      </c>
      <c r="B65" t="s">
        <v>262</v>
      </c>
      <c r="C65" t="s">
        <v>0</v>
      </c>
      <c r="E65" t="s">
        <v>132</v>
      </c>
      <c r="F65">
        <v>10</v>
      </c>
      <c r="G65">
        <v>20</v>
      </c>
      <c r="H65" t="s">
        <v>295</v>
      </c>
      <c r="I65" s="2">
        <v>45246.573611111111</v>
      </c>
      <c r="J65">
        <v>5</v>
      </c>
      <c r="L65">
        <v>4794726.8</v>
      </c>
      <c r="M65">
        <v>3.6</v>
      </c>
      <c r="N65">
        <v>528.59025935907368</v>
      </c>
      <c r="O65">
        <v>2642.9512967953683</v>
      </c>
      <c r="P65">
        <v>2.6429512967953683</v>
      </c>
      <c r="Q65">
        <v>529.49</v>
      </c>
      <c r="R65">
        <v>3.6</v>
      </c>
      <c r="S65">
        <v>2647.45</v>
      </c>
      <c r="T65">
        <v>2.6474499999999996</v>
      </c>
      <c r="U65">
        <v>8171.34</v>
      </c>
      <c r="V65">
        <v>1.5</v>
      </c>
      <c r="W65">
        <v>2.9867307838828157</v>
      </c>
      <c r="X65">
        <v>14.933653919414079</v>
      </c>
      <c r="Y65">
        <v>1.4933653919414079E-2</v>
      </c>
      <c r="Z65">
        <v>3.1619999999999999</v>
      </c>
      <c r="AA65">
        <v>1.5</v>
      </c>
      <c r="AB65">
        <v>15.809999999999999</v>
      </c>
      <c r="AC65">
        <v>1.5809999999999998E-2</v>
      </c>
      <c r="AD65">
        <v>17414355.16</v>
      </c>
      <c r="AE65">
        <v>1.4</v>
      </c>
      <c r="AF65">
        <v>1203.1282167178585</v>
      </c>
      <c r="AG65">
        <v>6015.641083589293</v>
      </c>
      <c r="AH65">
        <v>6.0156410835892933</v>
      </c>
      <c r="AI65">
        <v>1182.1659999999999</v>
      </c>
      <c r="AJ65">
        <v>1.4</v>
      </c>
      <c r="AK65">
        <v>5910.83</v>
      </c>
      <c r="AL65">
        <v>5.9108299999999998</v>
      </c>
      <c r="AM65">
        <v>442528.13</v>
      </c>
      <c r="AN65">
        <v>1.2</v>
      </c>
      <c r="AO65">
        <f t="shared" si="0"/>
        <v>45.931809473906675</v>
      </c>
      <c r="AP65">
        <f t="shared" si="1"/>
        <v>271495.11739265179</v>
      </c>
      <c r="AQ65">
        <f t="shared" si="9"/>
        <v>271.49511739265182</v>
      </c>
      <c r="AR65">
        <v>1190.6130000000001</v>
      </c>
      <c r="AS65">
        <v>1.2</v>
      </c>
      <c r="AT65">
        <f t="shared" si="3"/>
        <v>7037511.0387900006</v>
      </c>
      <c r="AU65">
        <f t="shared" si="10"/>
        <v>7037.5110387900004</v>
      </c>
      <c r="AV65">
        <v>209916.93</v>
      </c>
      <c r="AW65">
        <v>1.2</v>
      </c>
      <c r="AX65">
        <v>463.05623826800439</v>
      </c>
      <c r="AY65">
        <v>2315.2811913400219</v>
      </c>
      <c r="AZ65">
        <v>2.3152811913400217</v>
      </c>
      <c r="BA65">
        <v>489.47800000000001</v>
      </c>
      <c r="BB65">
        <v>1.2</v>
      </c>
      <c r="BC65">
        <v>2447.39</v>
      </c>
      <c r="BD65">
        <v>2.44739</v>
      </c>
    </row>
    <row r="66" spans="1:56" ht="105" x14ac:dyDescent="0.25">
      <c r="A66" s="1" t="s">
        <v>133</v>
      </c>
      <c r="B66" t="s">
        <v>263</v>
      </c>
      <c r="C66" t="s">
        <v>0</v>
      </c>
      <c r="E66" t="s">
        <v>66</v>
      </c>
      <c r="I66" s="2">
        <v>45246.574791666666</v>
      </c>
      <c r="L66">
        <v>7272.23</v>
      </c>
      <c r="M66">
        <v>6.8</v>
      </c>
      <c r="Q66">
        <v>0.64700000000000002</v>
      </c>
      <c r="R66">
        <v>8.4</v>
      </c>
      <c r="U66">
        <v>76.67</v>
      </c>
      <c r="V66">
        <v>7.6</v>
      </c>
      <c r="Z66">
        <v>1.7000000000000001E-2</v>
      </c>
      <c r="AA66">
        <v>13.2</v>
      </c>
      <c r="AD66">
        <v>179488.82</v>
      </c>
      <c r="AE66">
        <v>1.5</v>
      </c>
      <c r="AI66">
        <v>9.69</v>
      </c>
      <c r="AJ66">
        <v>1.8</v>
      </c>
      <c r="AM66">
        <v>4961.03</v>
      </c>
      <c r="AN66">
        <v>8.4</v>
      </c>
      <c r="AR66">
        <v>10.307</v>
      </c>
      <c r="AS66">
        <v>10.9</v>
      </c>
      <c r="AV66">
        <v>2211.17</v>
      </c>
      <c r="AW66">
        <v>6.7</v>
      </c>
      <c r="BA66">
        <v>1.4770000000000001</v>
      </c>
      <c r="BB66">
        <v>23.5</v>
      </c>
    </row>
    <row r="67" spans="1:56" ht="150" x14ac:dyDescent="0.25">
      <c r="A67" s="1" t="s">
        <v>134</v>
      </c>
      <c r="B67" t="s">
        <v>264</v>
      </c>
      <c r="C67" t="s">
        <v>0</v>
      </c>
      <c r="E67" t="s">
        <v>68</v>
      </c>
      <c r="I67" s="2">
        <v>45246.575925925928</v>
      </c>
      <c r="L67">
        <v>1072462.33</v>
      </c>
      <c r="M67">
        <v>4.7</v>
      </c>
      <c r="N67">
        <v>115.7914568740684</v>
      </c>
      <c r="Q67">
        <v>118.312</v>
      </c>
      <c r="R67">
        <v>4.7</v>
      </c>
      <c r="U67">
        <v>279207.51</v>
      </c>
      <c r="V67">
        <v>4.5</v>
      </c>
      <c r="W67">
        <v>108.29228808890055</v>
      </c>
      <c r="Z67">
        <v>108.443</v>
      </c>
      <c r="AA67">
        <v>4.5</v>
      </c>
      <c r="AD67">
        <v>1787597.01</v>
      </c>
      <c r="AE67">
        <v>4.2</v>
      </c>
      <c r="AF67">
        <v>-30.927204070754364</v>
      </c>
      <c r="AI67">
        <v>119.08799999999999</v>
      </c>
      <c r="AJ67">
        <v>4.3</v>
      </c>
      <c r="AM67">
        <v>44582.73</v>
      </c>
      <c r="AN67">
        <v>4.3</v>
      </c>
      <c r="AO67">
        <f t="shared" si="0"/>
        <v>1.7996995987541375</v>
      </c>
      <c r="AR67">
        <v>117.18300000000001</v>
      </c>
      <c r="AS67">
        <v>4.4000000000000004</v>
      </c>
      <c r="AV67">
        <v>55767.7</v>
      </c>
      <c r="AW67">
        <v>4.7</v>
      </c>
      <c r="AX67">
        <v>100.27226984578249</v>
      </c>
      <c r="BA67">
        <v>127.307</v>
      </c>
      <c r="BB67">
        <v>4.8</v>
      </c>
    </row>
    <row r="68" spans="1:56" ht="180" x14ac:dyDescent="0.25">
      <c r="A68" s="1" t="s">
        <v>135</v>
      </c>
      <c r="B68" t="s">
        <v>266</v>
      </c>
      <c r="C68" t="s">
        <v>0</v>
      </c>
      <c r="E68" t="s">
        <v>136</v>
      </c>
      <c r="F68">
        <v>10</v>
      </c>
      <c r="G68">
        <v>80</v>
      </c>
      <c r="H68" t="s">
        <v>295</v>
      </c>
      <c r="I68" s="2">
        <v>45246.577060185184</v>
      </c>
      <c r="J68">
        <v>5</v>
      </c>
      <c r="L68">
        <v>12153659.82</v>
      </c>
      <c r="M68">
        <v>2</v>
      </c>
      <c r="N68">
        <v>1344.6952843261372</v>
      </c>
      <c r="O68">
        <v>6723.4764216306858</v>
      </c>
      <c r="P68">
        <v>6.7234764216306857</v>
      </c>
      <c r="Q68">
        <v>1342.39</v>
      </c>
      <c r="R68">
        <v>2</v>
      </c>
      <c r="S68">
        <v>6711.9500000000007</v>
      </c>
      <c r="T68">
        <v>6.7119500000000007</v>
      </c>
      <c r="U68">
        <v>36935.300000000003</v>
      </c>
      <c r="V68">
        <v>1.5</v>
      </c>
      <c r="W68">
        <v>14.162378809381543</v>
      </c>
      <c r="X68">
        <v>70.811894046907724</v>
      </c>
      <c r="Y68">
        <v>7.0811894046907728E-2</v>
      </c>
      <c r="Z68">
        <v>14.335000000000001</v>
      </c>
      <c r="AA68">
        <v>1.5</v>
      </c>
      <c r="AB68">
        <v>71.675000000000011</v>
      </c>
      <c r="AC68">
        <v>7.1675000000000016E-2</v>
      </c>
      <c r="AD68">
        <v>66905372.329999998</v>
      </c>
      <c r="AE68">
        <v>1.1000000000000001</v>
      </c>
      <c r="AF68">
        <v>5111.4665574491892</v>
      </c>
      <c r="AG68">
        <v>25557.332787245945</v>
      </c>
      <c r="AH68">
        <v>25.557332787245944</v>
      </c>
      <c r="AI68">
        <v>4549.0050000000001</v>
      </c>
      <c r="AJ68">
        <v>1.1000000000000001</v>
      </c>
      <c r="AK68">
        <v>22745.025000000001</v>
      </c>
      <c r="AL68">
        <v>22.745025000000002</v>
      </c>
      <c r="AM68">
        <v>1708648.57</v>
      </c>
      <c r="AN68">
        <v>1.3</v>
      </c>
      <c r="AO68">
        <f t="shared" si="0"/>
        <v>186.34445496059024</v>
      </c>
      <c r="AP68">
        <f t="shared" si="1"/>
        <v>4238409.2866899995</v>
      </c>
      <c r="AQ68">
        <f t="shared" ref="AQ68:AQ80" si="11">AP68/1000</f>
        <v>4238.4092866899991</v>
      </c>
      <c r="AR68">
        <v>4605.8850000000002</v>
      </c>
      <c r="AS68">
        <v>1.3</v>
      </c>
      <c r="AT68">
        <f t="shared" si="3"/>
        <v>104760969.47212501</v>
      </c>
      <c r="AU68">
        <f t="shared" ref="AU68:AU80" si="12">AT68/1000</f>
        <v>104760.96947212501</v>
      </c>
      <c r="AV68">
        <v>1114982.54</v>
      </c>
      <c r="AW68">
        <v>1.4</v>
      </c>
      <c r="AX68">
        <v>2593.0914883842656</v>
      </c>
      <c r="AY68">
        <v>12965.457441921328</v>
      </c>
      <c r="AZ68">
        <v>12.965457441921327</v>
      </c>
      <c r="BA68">
        <v>2615.9169999999999</v>
      </c>
      <c r="BB68">
        <v>1.4</v>
      </c>
      <c r="BC68">
        <v>13079.584999999999</v>
      </c>
      <c r="BD68">
        <v>13.079585</v>
      </c>
    </row>
    <row r="69" spans="1:56" ht="105" x14ac:dyDescent="0.25">
      <c r="A69" s="1" t="s">
        <v>137</v>
      </c>
      <c r="B69" t="s">
        <v>267</v>
      </c>
      <c r="C69" t="s">
        <v>0</v>
      </c>
      <c r="E69" t="s">
        <v>138</v>
      </c>
      <c r="F69">
        <v>10</v>
      </c>
      <c r="G69">
        <v>90</v>
      </c>
      <c r="H69" t="s">
        <v>295</v>
      </c>
      <c r="I69" s="2">
        <v>45246.578182870369</v>
      </c>
      <c r="J69">
        <v>5</v>
      </c>
      <c r="L69">
        <v>1121863.6799999999</v>
      </c>
      <c r="M69">
        <v>1.6</v>
      </c>
      <c r="N69">
        <v>121.27006224601355</v>
      </c>
      <c r="O69">
        <v>606.35031123006775</v>
      </c>
      <c r="P69">
        <v>0.60635031123006777</v>
      </c>
      <c r="Q69">
        <v>123.76900000000001</v>
      </c>
      <c r="R69">
        <v>1.6</v>
      </c>
      <c r="S69">
        <v>618.84500000000003</v>
      </c>
      <c r="T69">
        <v>0.61884499999999998</v>
      </c>
      <c r="U69">
        <v>828.36</v>
      </c>
      <c r="V69">
        <v>1.5</v>
      </c>
      <c r="W69">
        <v>0.13376617336755139</v>
      </c>
      <c r="X69">
        <v>0.66883086683775694</v>
      </c>
      <c r="Y69">
        <v>6.6883086683775699E-4</v>
      </c>
      <c r="Z69">
        <v>0.309</v>
      </c>
      <c r="AA69">
        <v>1.6</v>
      </c>
      <c r="AB69">
        <v>1.5449999999999999</v>
      </c>
      <c r="AC69">
        <v>1.5449999999999999E-3</v>
      </c>
      <c r="AD69">
        <v>1559635.29</v>
      </c>
      <c r="AE69">
        <v>1</v>
      </c>
      <c r="AF69">
        <v>-48.92949178762774</v>
      </c>
      <c r="AG69">
        <v>-244.6474589381387</v>
      </c>
      <c r="AH69">
        <v>-0.24464745893813869</v>
      </c>
      <c r="AI69">
        <v>103.58</v>
      </c>
      <c r="AJ69">
        <v>1</v>
      </c>
      <c r="AK69">
        <v>517.9</v>
      </c>
      <c r="AL69">
        <v>0.51790000000000003</v>
      </c>
      <c r="AM69">
        <v>39381.31</v>
      </c>
      <c r="AN69">
        <v>1.7</v>
      </c>
      <c r="AO69">
        <f t="shared" si="0"/>
        <v>1.2228625780301483</v>
      </c>
      <c r="AP69">
        <f t="shared" si="1"/>
        <v>633.32052916181374</v>
      </c>
      <c r="AQ69">
        <f t="shared" si="11"/>
        <v>0.63332052916181369</v>
      </c>
      <c r="AR69">
        <v>103.15300000000001</v>
      </c>
      <c r="AS69">
        <v>1.7</v>
      </c>
      <c r="AT69">
        <f t="shared" si="3"/>
        <v>53422.938699999999</v>
      </c>
      <c r="AU69">
        <f t="shared" si="12"/>
        <v>53.422938699999996</v>
      </c>
      <c r="AV69">
        <v>43674.400000000001</v>
      </c>
      <c r="AW69">
        <v>2.8</v>
      </c>
      <c r="AX69">
        <v>71.811178179476698</v>
      </c>
      <c r="AY69">
        <v>359.05589089738351</v>
      </c>
      <c r="AZ69">
        <v>0.35905589089738349</v>
      </c>
      <c r="BA69">
        <v>98.894000000000005</v>
      </c>
      <c r="BB69">
        <v>2.9</v>
      </c>
      <c r="BC69">
        <v>494.47</v>
      </c>
      <c r="BD69">
        <v>0.49447000000000002</v>
      </c>
    </row>
    <row r="70" spans="1:56" ht="180" x14ac:dyDescent="0.25">
      <c r="A70" s="1" t="s">
        <v>139</v>
      </c>
      <c r="B70" t="s">
        <v>269</v>
      </c>
      <c r="C70" t="s">
        <v>0</v>
      </c>
      <c r="E70" t="s">
        <v>140</v>
      </c>
      <c r="F70">
        <v>10</v>
      </c>
      <c r="G70">
        <v>10</v>
      </c>
      <c r="H70" t="s">
        <v>295</v>
      </c>
      <c r="I70" s="2">
        <v>45246.579363425924</v>
      </c>
      <c r="J70">
        <v>5</v>
      </c>
      <c r="L70">
        <v>19527969.289999999</v>
      </c>
      <c r="M70">
        <v>1.6</v>
      </c>
      <c r="N70">
        <v>2162.5055562464004</v>
      </c>
      <c r="O70">
        <v>10812.527781232002</v>
      </c>
      <c r="P70">
        <v>10.812527781232001</v>
      </c>
      <c r="Q70">
        <v>2156.9879999999998</v>
      </c>
      <c r="R70">
        <v>1.6</v>
      </c>
      <c r="S70">
        <v>10784.939999999999</v>
      </c>
      <c r="T70">
        <v>10.784939999999999</v>
      </c>
      <c r="U70">
        <v>30868.39</v>
      </c>
      <c r="V70">
        <v>0.7</v>
      </c>
      <c r="W70">
        <v>11.805205083567069</v>
      </c>
      <c r="X70">
        <v>59.026025417835342</v>
      </c>
      <c r="Y70">
        <v>5.9026025417835346E-2</v>
      </c>
      <c r="Z70">
        <v>11.978</v>
      </c>
      <c r="AA70">
        <v>0.7</v>
      </c>
      <c r="AB70">
        <v>59.89</v>
      </c>
      <c r="AC70">
        <v>5.9889999999999999E-2</v>
      </c>
      <c r="AD70">
        <v>58695175.789999999</v>
      </c>
      <c r="AE70">
        <v>1.1000000000000001</v>
      </c>
      <c r="AF70">
        <v>4463.101909537434</v>
      </c>
      <c r="AG70">
        <v>22315.509547687172</v>
      </c>
      <c r="AH70">
        <v>22.315509547687171</v>
      </c>
      <c r="AI70">
        <v>3990.471</v>
      </c>
      <c r="AJ70">
        <v>1.1000000000000001</v>
      </c>
      <c r="AK70">
        <v>19952.355</v>
      </c>
      <c r="AL70">
        <v>19.952355000000001</v>
      </c>
      <c r="AM70">
        <v>1497035.86</v>
      </c>
      <c r="AN70">
        <v>1.5</v>
      </c>
      <c r="AO70">
        <f t="shared" si="0"/>
        <v>162.87662402524384</v>
      </c>
      <c r="AP70">
        <f t="shared" si="1"/>
        <v>3249772.2237531939</v>
      </c>
      <c r="AQ70">
        <f t="shared" si="11"/>
        <v>3249.7722237531939</v>
      </c>
      <c r="AR70">
        <v>4035.0740000000001</v>
      </c>
      <c r="AS70">
        <v>1.5</v>
      </c>
      <c r="AT70">
        <f t="shared" si="3"/>
        <v>80509228.899269998</v>
      </c>
      <c r="AU70">
        <f t="shared" si="12"/>
        <v>80509.228899270005</v>
      </c>
      <c r="AV70">
        <v>458195.19</v>
      </c>
      <c r="AW70">
        <v>1.4</v>
      </c>
      <c r="AX70">
        <v>1047.3690657518928</v>
      </c>
      <c r="AY70">
        <v>5236.8453287594639</v>
      </c>
      <c r="AZ70">
        <v>5.2368453287594638</v>
      </c>
      <c r="BA70">
        <v>1072.8050000000001</v>
      </c>
      <c r="BB70">
        <v>1.4</v>
      </c>
      <c r="BC70">
        <v>5364.0250000000005</v>
      </c>
      <c r="BD70">
        <v>5.3640250000000007</v>
      </c>
    </row>
    <row r="71" spans="1:56" ht="165" x14ac:dyDescent="0.25">
      <c r="A71" s="1" t="s">
        <v>141</v>
      </c>
      <c r="B71" t="s">
        <v>271</v>
      </c>
      <c r="C71" t="s">
        <v>0</v>
      </c>
      <c r="E71" t="s">
        <v>142</v>
      </c>
      <c r="F71">
        <v>10</v>
      </c>
      <c r="G71">
        <v>50</v>
      </c>
      <c r="H71" t="s">
        <v>295</v>
      </c>
      <c r="I71" s="2">
        <v>45246.58048611111</v>
      </c>
      <c r="J71">
        <v>5</v>
      </c>
      <c r="L71">
        <v>2866866.31</v>
      </c>
      <c r="M71">
        <v>3.4</v>
      </c>
      <c r="N71">
        <v>314.79070050339806</v>
      </c>
      <c r="O71">
        <v>1573.9535025169903</v>
      </c>
      <c r="P71">
        <v>1.5739535025169902</v>
      </c>
      <c r="Q71">
        <v>316.52999999999997</v>
      </c>
      <c r="R71">
        <v>3.4</v>
      </c>
      <c r="S71">
        <v>1582.6499999999999</v>
      </c>
      <c r="T71">
        <v>1.5826499999999999</v>
      </c>
      <c r="U71">
        <v>56806.76</v>
      </c>
      <c r="V71">
        <v>1.1000000000000001</v>
      </c>
      <c r="W71">
        <v>21.883027938109887</v>
      </c>
      <c r="X71">
        <v>109.41513969054944</v>
      </c>
      <c r="Y71">
        <v>0.10941513969054943</v>
      </c>
      <c r="Z71">
        <v>22.053000000000001</v>
      </c>
      <c r="AA71">
        <v>1.1000000000000001</v>
      </c>
      <c r="AB71">
        <v>110.265</v>
      </c>
      <c r="AC71">
        <v>0.110265</v>
      </c>
      <c r="AD71">
        <v>38082702.770000003</v>
      </c>
      <c r="AE71">
        <v>1</v>
      </c>
      <c r="AF71">
        <v>2835.3212897810563</v>
      </c>
      <c r="AG71">
        <v>14176.606448905281</v>
      </c>
      <c r="AH71">
        <v>14.176606448905281</v>
      </c>
      <c r="AI71">
        <v>2588.2190000000001</v>
      </c>
      <c r="AJ71">
        <v>1</v>
      </c>
      <c r="AK71">
        <v>12941.095000000001</v>
      </c>
      <c r="AL71">
        <v>12.941095000000001</v>
      </c>
      <c r="AM71">
        <v>960077.72</v>
      </c>
      <c r="AN71">
        <v>1.5</v>
      </c>
      <c r="AO71">
        <f t="shared" si="0"/>
        <v>103.32801350521385</v>
      </c>
      <c r="AP71">
        <f t="shared" si="1"/>
        <v>1337177.6389322556</v>
      </c>
      <c r="AQ71">
        <f t="shared" si="11"/>
        <v>1337.1776389322556</v>
      </c>
      <c r="AR71">
        <v>2586.6669999999999</v>
      </c>
      <c r="AS71">
        <v>1.5</v>
      </c>
      <c r="AT71">
        <f t="shared" si="3"/>
        <v>33474303.380365003</v>
      </c>
      <c r="AU71">
        <f t="shared" si="12"/>
        <v>33474.303380365003</v>
      </c>
      <c r="AV71">
        <v>468353.4</v>
      </c>
      <c r="AW71">
        <v>1.3</v>
      </c>
      <c r="AX71">
        <v>1071.2760014911521</v>
      </c>
      <c r="AY71">
        <v>5356.3800074557603</v>
      </c>
      <c r="AZ71">
        <v>5.3563800074557602</v>
      </c>
      <c r="BA71">
        <v>1096.671</v>
      </c>
      <c r="BB71">
        <v>1.3</v>
      </c>
      <c r="BC71">
        <v>5483.3550000000005</v>
      </c>
      <c r="BD71">
        <v>5.4833550000000004</v>
      </c>
    </row>
    <row r="72" spans="1:56" ht="165" x14ac:dyDescent="0.25">
      <c r="A72" s="1" t="s">
        <v>143</v>
      </c>
      <c r="B72" t="s">
        <v>273</v>
      </c>
      <c r="C72" t="s">
        <v>0</v>
      </c>
      <c r="E72" t="s">
        <v>144</v>
      </c>
      <c r="F72">
        <v>10</v>
      </c>
      <c r="G72">
        <v>60</v>
      </c>
      <c r="H72" t="s">
        <v>295</v>
      </c>
      <c r="I72" s="2">
        <v>45246.581631944442</v>
      </c>
      <c r="J72">
        <v>5</v>
      </c>
      <c r="L72">
        <v>1883667.26</v>
      </c>
      <c r="M72">
        <v>1.8</v>
      </c>
      <c r="N72">
        <v>205.75401229505184</v>
      </c>
      <c r="O72">
        <v>1028.7700614752591</v>
      </c>
      <c r="P72">
        <v>1.0287700614752591</v>
      </c>
      <c r="Q72">
        <v>207.922</v>
      </c>
      <c r="R72">
        <v>1.8</v>
      </c>
      <c r="S72">
        <v>1039.6099999999999</v>
      </c>
      <c r="T72">
        <v>1.0396099999999999</v>
      </c>
      <c r="U72">
        <v>117241.79</v>
      </c>
      <c r="V72">
        <v>0.9</v>
      </c>
      <c r="W72">
        <v>45.363822087818626</v>
      </c>
      <c r="X72">
        <v>226.81911043909312</v>
      </c>
      <c r="Y72">
        <v>0.22681911043909311</v>
      </c>
      <c r="Z72">
        <v>45.529000000000003</v>
      </c>
      <c r="AA72">
        <v>0.9</v>
      </c>
      <c r="AB72">
        <v>227.64500000000001</v>
      </c>
      <c r="AC72">
        <v>0.22764500000000001</v>
      </c>
      <c r="AD72">
        <v>99513045.180000007</v>
      </c>
      <c r="AE72">
        <v>1.2</v>
      </c>
      <c r="AF72">
        <v>7686.5160369117084</v>
      </c>
      <c r="AG72">
        <v>38432.580184558545</v>
      </c>
      <c r="AH72">
        <v>38.432580184558546</v>
      </c>
      <c r="AI72">
        <v>6767.2830000000004</v>
      </c>
      <c r="AJ72">
        <v>1.2</v>
      </c>
      <c r="AK72">
        <v>33836.415000000001</v>
      </c>
      <c r="AL72">
        <v>33.836415000000002</v>
      </c>
      <c r="AM72">
        <v>2508071.89</v>
      </c>
      <c r="AN72">
        <v>0.8</v>
      </c>
      <c r="AO72">
        <f t="shared" si="0"/>
        <v>275.00043086833847</v>
      </c>
      <c r="AP72">
        <f t="shared" si="1"/>
        <v>9305028.7040399108</v>
      </c>
      <c r="AQ72">
        <f t="shared" si="11"/>
        <v>9305.0287040399107</v>
      </c>
      <c r="AR72">
        <v>6762.2730000000001</v>
      </c>
      <c r="AS72">
        <v>0.8</v>
      </c>
      <c r="AT72">
        <f t="shared" si="3"/>
        <v>228811075.57129502</v>
      </c>
      <c r="AU72">
        <f t="shared" si="12"/>
        <v>228811.07557129502</v>
      </c>
      <c r="AV72">
        <v>1166364.42</v>
      </c>
      <c r="AW72">
        <v>0.9</v>
      </c>
      <c r="AX72">
        <v>2714.0166615518147</v>
      </c>
      <c r="AY72">
        <v>13570.083307759072</v>
      </c>
      <c r="AZ72">
        <v>13.570083307759072</v>
      </c>
      <c r="BA72">
        <v>2736.6379999999999</v>
      </c>
      <c r="BB72">
        <v>1</v>
      </c>
      <c r="BC72">
        <v>13683.189999999999</v>
      </c>
      <c r="BD72">
        <v>13.683189999999998</v>
      </c>
    </row>
    <row r="73" spans="1:56" ht="135" x14ac:dyDescent="0.25">
      <c r="A73" s="1" t="s">
        <v>145</v>
      </c>
      <c r="B73" t="s">
        <v>275</v>
      </c>
      <c r="C73" t="s">
        <v>0</v>
      </c>
      <c r="E73" t="s">
        <v>146</v>
      </c>
      <c r="F73">
        <v>10</v>
      </c>
      <c r="G73">
        <v>70</v>
      </c>
      <c r="H73" t="s">
        <v>295</v>
      </c>
      <c r="I73" s="2">
        <v>45246.582743055558</v>
      </c>
      <c r="J73">
        <v>5</v>
      </c>
      <c r="L73">
        <v>2409732.83</v>
      </c>
      <c r="M73">
        <v>2.6</v>
      </c>
      <c r="N73">
        <v>264.09463775968783</v>
      </c>
      <c r="O73">
        <v>1320.4731887984392</v>
      </c>
      <c r="P73">
        <v>1.3204731887984391</v>
      </c>
      <c r="Q73">
        <v>266.03300000000002</v>
      </c>
      <c r="R73">
        <v>2.6</v>
      </c>
      <c r="S73">
        <v>1330.165</v>
      </c>
      <c r="T73">
        <v>1.330165</v>
      </c>
      <c r="U73">
        <v>12412.71</v>
      </c>
      <c r="V73">
        <v>2</v>
      </c>
      <c r="W73">
        <v>4.6346283009809319</v>
      </c>
      <c r="X73">
        <v>23.17314150490466</v>
      </c>
      <c r="Y73">
        <v>2.3173141504904661E-2</v>
      </c>
      <c r="Z73">
        <v>4.8090000000000002</v>
      </c>
      <c r="AA73">
        <v>2</v>
      </c>
      <c r="AB73">
        <v>24.045000000000002</v>
      </c>
      <c r="AC73">
        <v>2.4045E-2</v>
      </c>
      <c r="AD73">
        <v>30061852.890000001</v>
      </c>
      <c r="AE73">
        <v>1.2</v>
      </c>
      <c r="AF73">
        <v>2201.9094727724405</v>
      </c>
      <c r="AG73">
        <v>11009.547363862202</v>
      </c>
      <c r="AH73">
        <v>11.009547363862202</v>
      </c>
      <c r="AI73">
        <v>2042.566</v>
      </c>
      <c r="AJ73">
        <v>1.2</v>
      </c>
      <c r="AK73">
        <v>10212.83</v>
      </c>
      <c r="AL73">
        <v>10.21283</v>
      </c>
      <c r="AM73">
        <v>754974.68</v>
      </c>
      <c r="AN73">
        <v>1.2</v>
      </c>
      <c r="AO73">
        <f t="shared" si="0"/>
        <v>80.582104400578388</v>
      </c>
      <c r="AP73">
        <f t="shared" si="1"/>
        <v>822971.33328535897</v>
      </c>
      <c r="AQ73">
        <f t="shared" si="11"/>
        <v>822.97133328535892</v>
      </c>
      <c r="AR73">
        <v>2033.4159999999999</v>
      </c>
      <c r="AS73">
        <v>1.2</v>
      </c>
      <c r="AT73">
        <f t="shared" si="3"/>
        <v>20766931.927279998</v>
      </c>
      <c r="AU73">
        <f t="shared" si="12"/>
        <v>20766.931927279998</v>
      </c>
      <c r="AV73">
        <v>265152.28000000003</v>
      </c>
      <c r="AW73">
        <v>1.3</v>
      </c>
      <c r="AX73">
        <v>593.05039698154701</v>
      </c>
      <c r="AY73">
        <v>2965.2519849077353</v>
      </c>
      <c r="AZ73">
        <v>2.9652519849077352</v>
      </c>
      <c r="BA73">
        <v>619.25300000000004</v>
      </c>
      <c r="BB73">
        <v>1.3</v>
      </c>
      <c r="BC73">
        <v>3096.2650000000003</v>
      </c>
      <c r="BD73">
        <v>3.0962650000000003</v>
      </c>
    </row>
    <row r="74" spans="1:56" ht="135" x14ac:dyDescent="0.25">
      <c r="A74" s="1" t="s">
        <v>147</v>
      </c>
      <c r="B74" t="s">
        <v>277</v>
      </c>
      <c r="C74" t="s">
        <v>0</v>
      </c>
      <c r="E74" t="s">
        <v>148</v>
      </c>
      <c r="F74">
        <v>10</v>
      </c>
      <c r="G74">
        <v>100</v>
      </c>
      <c r="H74" t="s">
        <v>295</v>
      </c>
      <c r="I74" s="2">
        <v>45246.583923611113</v>
      </c>
      <c r="J74">
        <v>5</v>
      </c>
      <c r="L74">
        <v>1251545.58</v>
      </c>
      <c r="M74">
        <v>0.6</v>
      </c>
      <c r="N74">
        <v>135.65177355519955</v>
      </c>
      <c r="O74">
        <v>678.25886777599771</v>
      </c>
      <c r="P74">
        <v>0.67825886777599775</v>
      </c>
      <c r="Q74">
        <v>138.095</v>
      </c>
      <c r="R74">
        <v>0.6</v>
      </c>
      <c r="S74">
        <v>690.47500000000002</v>
      </c>
      <c r="T74">
        <v>0.69047500000000006</v>
      </c>
      <c r="U74">
        <v>6778.29</v>
      </c>
      <c r="V74">
        <v>2.7</v>
      </c>
      <c r="W74">
        <v>2.4454897140884966</v>
      </c>
      <c r="X74">
        <v>12.227448570442483</v>
      </c>
      <c r="Y74">
        <v>1.2227448570442483E-2</v>
      </c>
      <c r="Z74">
        <v>2.62</v>
      </c>
      <c r="AA74">
        <v>2.7</v>
      </c>
      <c r="AB74">
        <v>13.100000000000001</v>
      </c>
      <c r="AC74">
        <v>1.3100000000000002E-2</v>
      </c>
      <c r="AD74">
        <v>16679796.42</v>
      </c>
      <c r="AE74">
        <v>0.9</v>
      </c>
      <c r="AF74">
        <v>1145.1196274581177</v>
      </c>
      <c r="AG74">
        <v>5725.598137290589</v>
      </c>
      <c r="AH74">
        <v>5.7255981372905893</v>
      </c>
      <c r="AI74">
        <v>1132.194</v>
      </c>
      <c r="AJ74">
        <v>0.9</v>
      </c>
      <c r="AK74">
        <v>5660.9699999999993</v>
      </c>
      <c r="AL74">
        <v>5.6609699999999989</v>
      </c>
      <c r="AM74">
        <v>421290.85</v>
      </c>
      <c r="AN74">
        <v>0.9</v>
      </c>
      <c r="AO74">
        <f t="shared" si="0"/>
        <v>43.576596988954265</v>
      </c>
      <c r="AP74">
        <f t="shared" si="1"/>
        <v>246685.80825656038</v>
      </c>
      <c r="AQ74">
        <f t="shared" si="11"/>
        <v>246.68580825656039</v>
      </c>
      <c r="AR74">
        <v>1133.327</v>
      </c>
      <c r="AS74">
        <v>0.9</v>
      </c>
      <c r="AT74">
        <f t="shared" si="3"/>
        <v>6415730.147189999</v>
      </c>
      <c r="AU74">
        <f t="shared" si="12"/>
        <v>6415.7301471899991</v>
      </c>
      <c r="AV74">
        <v>231816.43</v>
      </c>
      <c r="AW74">
        <v>1.3</v>
      </c>
      <c r="AX74">
        <v>514.59582439803205</v>
      </c>
      <c r="AY74">
        <v>2572.9791219901604</v>
      </c>
      <c r="AZ74">
        <v>2.5729791219901603</v>
      </c>
      <c r="BA74">
        <v>540.93100000000004</v>
      </c>
      <c r="BB74">
        <v>1.3</v>
      </c>
      <c r="BC74">
        <v>2704.6550000000002</v>
      </c>
      <c r="BD74">
        <v>2.7046550000000003</v>
      </c>
    </row>
    <row r="75" spans="1:56" ht="180" x14ac:dyDescent="0.25">
      <c r="A75" s="1" t="s">
        <v>149</v>
      </c>
      <c r="B75" t="s">
        <v>279</v>
      </c>
      <c r="C75" t="s">
        <v>0</v>
      </c>
      <c r="E75" t="s">
        <v>150</v>
      </c>
      <c r="F75">
        <v>20</v>
      </c>
      <c r="G75">
        <v>10</v>
      </c>
      <c r="H75" t="s">
        <v>294</v>
      </c>
      <c r="I75" s="2">
        <v>45246.585069444445</v>
      </c>
      <c r="J75">
        <v>5</v>
      </c>
      <c r="L75">
        <v>307016.26</v>
      </c>
      <c r="M75">
        <v>4.7</v>
      </c>
      <c r="N75">
        <v>30.903555004254841</v>
      </c>
      <c r="O75">
        <v>154.51777502127419</v>
      </c>
      <c r="P75">
        <v>0.1545177750212742</v>
      </c>
      <c r="Q75">
        <v>33.758000000000003</v>
      </c>
      <c r="R75">
        <v>4.7</v>
      </c>
      <c r="S75">
        <v>168.79000000000002</v>
      </c>
      <c r="T75">
        <v>0.16879000000000002</v>
      </c>
      <c r="U75">
        <v>4724.46</v>
      </c>
      <c r="V75">
        <v>2.2999999999999998</v>
      </c>
      <c r="W75">
        <v>1.647516097652858</v>
      </c>
      <c r="X75">
        <v>8.2375804882642907</v>
      </c>
      <c r="Y75">
        <v>8.2375804882642914E-3</v>
      </c>
      <c r="Z75">
        <v>1.823</v>
      </c>
      <c r="AA75">
        <v>2.2999999999999998</v>
      </c>
      <c r="AB75">
        <v>9.1150000000000002</v>
      </c>
      <c r="AC75">
        <v>9.1149999999999998E-3</v>
      </c>
      <c r="AD75">
        <v>49568234.259999998</v>
      </c>
      <c r="AE75">
        <v>1.1000000000000001</v>
      </c>
      <c r="AF75">
        <v>3742.3413037737096</v>
      </c>
      <c r="AG75">
        <v>18711.706518868548</v>
      </c>
      <c r="AH75">
        <v>18.711706518868549</v>
      </c>
      <c r="AI75">
        <v>3369.5720000000001</v>
      </c>
      <c r="AJ75">
        <v>1.1000000000000001</v>
      </c>
      <c r="AK75">
        <v>16847.86</v>
      </c>
      <c r="AL75">
        <v>16.847860000000001</v>
      </c>
      <c r="AM75">
        <v>1249567.04</v>
      </c>
      <c r="AN75">
        <v>0.8</v>
      </c>
      <c r="AO75">
        <f t="shared" si="0"/>
        <v>135.43235364314032</v>
      </c>
      <c r="AP75">
        <f t="shared" si="1"/>
        <v>2281745.3336501182</v>
      </c>
      <c r="AQ75">
        <f t="shared" si="11"/>
        <v>2281.745333650118</v>
      </c>
      <c r="AR75">
        <v>3367.5439999999999</v>
      </c>
      <c r="AS75">
        <v>0.8</v>
      </c>
      <c r="AT75">
        <f t="shared" si="3"/>
        <v>56735909.855839998</v>
      </c>
      <c r="AU75">
        <f t="shared" si="12"/>
        <v>56735.90985584</v>
      </c>
      <c r="AV75">
        <v>471872.95</v>
      </c>
      <c r="AW75">
        <v>1.1000000000000001</v>
      </c>
      <c r="AX75">
        <v>1079.5591198438055</v>
      </c>
      <c r="AY75">
        <v>5397.7955992190273</v>
      </c>
      <c r="AZ75">
        <v>5.3977955992190276</v>
      </c>
      <c r="BA75">
        <v>1104.94</v>
      </c>
      <c r="BB75">
        <v>1.1000000000000001</v>
      </c>
      <c r="BC75">
        <v>5524.7000000000007</v>
      </c>
      <c r="BD75">
        <v>5.5247000000000011</v>
      </c>
    </row>
    <row r="76" spans="1:56" ht="120" x14ac:dyDescent="0.25">
      <c r="A76" s="1" t="s">
        <v>151</v>
      </c>
      <c r="B76" t="s">
        <v>280</v>
      </c>
      <c r="C76" t="s">
        <v>0</v>
      </c>
      <c r="E76" t="s">
        <v>152</v>
      </c>
      <c r="F76">
        <v>20</v>
      </c>
      <c r="G76">
        <v>50</v>
      </c>
      <c r="H76" t="s">
        <v>294</v>
      </c>
      <c r="I76" s="2">
        <v>45246.5862037037</v>
      </c>
      <c r="J76">
        <v>5</v>
      </c>
      <c r="L76">
        <v>458574.08000000002</v>
      </c>
      <c r="M76">
        <v>4.0999999999999996</v>
      </c>
      <c r="N76">
        <v>47.711303918248049</v>
      </c>
      <c r="O76">
        <v>238.55651959124026</v>
      </c>
      <c r="P76">
        <v>0.23855651959124027</v>
      </c>
      <c r="Q76">
        <v>50.5</v>
      </c>
      <c r="R76">
        <v>4.0999999999999996</v>
      </c>
      <c r="S76">
        <v>252.5</v>
      </c>
      <c r="T76">
        <v>0.2525</v>
      </c>
      <c r="U76">
        <v>18196.86</v>
      </c>
      <c r="V76">
        <v>2.7</v>
      </c>
      <c r="W76">
        <v>6.8819414152631264</v>
      </c>
      <c r="X76">
        <v>34.409707076315634</v>
      </c>
      <c r="Y76">
        <v>3.4409707076315632E-2</v>
      </c>
      <c r="Z76">
        <v>7.056</v>
      </c>
      <c r="AA76">
        <v>2.7</v>
      </c>
      <c r="AB76">
        <v>35.28</v>
      </c>
      <c r="AC76">
        <v>3.5279999999999999E-2</v>
      </c>
      <c r="AD76">
        <v>11151058.17</v>
      </c>
      <c r="AE76">
        <v>1.6</v>
      </c>
      <c r="AF76">
        <v>708.51151321953853</v>
      </c>
      <c r="AG76">
        <v>3542.5575660976929</v>
      </c>
      <c r="AH76">
        <v>3.5425575660976927</v>
      </c>
      <c r="AI76">
        <v>756.07799999999997</v>
      </c>
      <c r="AJ76">
        <v>1.6</v>
      </c>
      <c r="AK76">
        <v>3780.39</v>
      </c>
      <c r="AL76">
        <v>3.7803899999999997</v>
      </c>
      <c r="AM76">
        <v>280772.8</v>
      </c>
      <c r="AN76">
        <v>0.8</v>
      </c>
      <c r="AO76">
        <f t="shared" si="0"/>
        <v>27.993157597414175</v>
      </c>
      <c r="AP76">
        <f t="shared" si="1"/>
        <v>105825.05304968858</v>
      </c>
      <c r="AQ76">
        <f t="shared" si="11"/>
        <v>105.82505304968858</v>
      </c>
      <c r="AR76">
        <v>754.29</v>
      </c>
      <c r="AS76">
        <v>0.8</v>
      </c>
      <c r="AT76">
        <f t="shared" si="3"/>
        <v>2851510.3731</v>
      </c>
      <c r="AU76">
        <f t="shared" si="12"/>
        <v>2851.5103730999999</v>
      </c>
      <c r="AV76">
        <v>264642.5</v>
      </c>
      <c r="AW76">
        <v>1.7</v>
      </c>
      <c r="AX76">
        <v>591.85065040206496</v>
      </c>
      <c r="AY76">
        <v>2959.253252010325</v>
      </c>
      <c r="AZ76">
        <v>2.959253252010325</v>
      </c>
      <c r="BA76">
        <v>618.05499999999995</v>
      </c>
      <c r="BB76">
        <v>1.7</v>
      </c>
      <c r="BC76">
        <v>3090.2749999999996</v>
      </c>
      <c r="BD76">
        <v>3.0902749999999997</v>
      </c>
    </row>
    <row r="77" spans="1:56" ht="105" x14ac:dyDescent="0.25">
      <c r="A77" s="1" t="s">
        <v>153</v>
      </c>
      <c r="B77" t="s">
        <v>281</v>
      </c>
      <c r="C77" t="s">
        <v>0</v>
      </c>
      <c r="E77" t="s">
        <v>154</v>
      </c>
      <c r="F77">
        <v>20</v>
      </c>
      <c r="G77">
        <v>70</v>
      </c>
      <c r="H77" t="s">
        <v>295</v>
      </c>
      <c r="I77" s="2">
        <v>45246.587337962963</v>
      </c>
      <c r="J77">
        <v>10</v>
      </c>
      <c r="L77">
        <v>131200.03</v>
      </c>
      <c r="M77">
        <v>1.7</v>
      </c>
      <c r="N77">
        <v>11.40555055390791</v>
      </c>
      <c r="O77">
        <v>114.05550553907909</v>
      </c>
      <c r="P77">
        <v>0.11405550553907909</v>
      </c>
      <c r="Q77">
        <v>14.336</v>
      </c>
      <c r="R77">
        <v>1.7</v>
      </c>
      <c r="S77">
        <v>143.36000000000001</v>
      </c>
      <c r="T77">
        <v>0.14336000000000002</v>
      </c>
      <c r="U77">
        <v>2474.89</v>
      </c>
      <c r="V77">
        <v>1.1000000000000001</v>
      </c>
      <c r="W77">
        <v>0.77349170988701599</v>
      </c>
      <c r="X77">
        <v>7.7349170988701594</v>
      </c>
      <c r="Y77">
        <v>7.7349170988701595E-3</v>
      </c>
      <c r="Z77">
        <v>0.94899999999999995</v>
      </c>
      <c r="AA77">
        <v>1.1000000000000001</v>
      </c>
      <c r="AB77">
        <v>9.49</v>
      </c>
      <c r="AC77">
        <v>9.4900000000000002E-3</v>
      </c>
      <c r="AD77">
        <v>4516870.3499999996</v>
      </c>
      <c r="AE77">
        <v>0.9</v>
      </c>
      <c r="AF77">
        <v>184.605315707882</v>
      </c>
      <c r="AG77">
        <v>1846.05315707882</v>
      </c>
      <c r="AH77">
        <v>1.8460531570788201</v>
      </c>
      <c r="AI77">
        <v>304.75900000000001</v>
      </c>
      <c r="AJ77">
        <v>0.9</v>
      </c>
      <c r="AK77">
        <v>3047.59</v>
      </c>
      <c r="AL77">
        <v>3.04759</v>
      </c>
      <c r="AM77">
        <v>113247.48</v>
      </c>
      <c r="AN77">
        <v>0.1</v>
      </c>
      <c r="AO77">
        <f t="shared" si="0"/>
        <v>9.4146143371827762</v>
      </c>
      <c r="AP77">
        <f t="shared" si="1"/>
        <v>28691.884507854858</v>
      </c>
      <c r="AQ77">
        <f t="shared" si="11"/>
        <v>28.691884507854859</v>
      </c>
      <c r="AR77">
        <v>302.40199999999999</v>
      </c>
      <c r="AS77">
        <v>0.1</v>
      </c>
      <c r="AT77">
        <f t="shared" si="3"/>
        <v>921597.31117999996</v>
      </c>
      <c r="AU77">
        <f t="shared" si="12"/>
        <v>921.59731117999991</v>
      </c>
      <c r="AV77">
        <v>157034.44</v>
      </c>
      <c r="AW77">
        <v>1.1000000000000001</v>
      </c>
      <c r="AX77">
        <v>338.59944025319459</v>
      </c>
      <c r="AY77">
        <v>3385.994402531946</v>
      </c>
      <c r="AZ77">
        <v>3.3859944025319462</v>
      </c>
      <c r="BA77">
        <v>365.23200000000003</v>
      </c>
      <c r="BB77">
        <v>1.1000000000000001</v>
      </c>
      <c r="BC77">
        <v>3652.32</v>
      </c>
      <c r="BD77">
        <v>3.65232</v>
      </c>
    </row>
    <row r="78" spans="1:56" ht="105" x14ac:dyDescent="0.25">
      <c r="A78" s="1" t="s">
        <v>155</v>
      </c>
      <c r="B78" t="s">
        <v>282</v>
      </c>
      <c r="C78" t="s">
        <v>0</v>
      </c>
      <c r="E78" t="s">
        <v>156</v>
      </c>
      <c r="F78">
        <v>20</v>
      </c>
      <c r="G78">
        <v>60</v>
      </c>
      <c r="H78" t="s">
        <v>295</v>
      </c>
      <c r="I78" s="2">
        <v>45246.588530092595</v>
      </c>
      <c r="J78">
        <v>10</v>
      </c>
      <c r="L78">
        <v>157542.82</v>
      </c>
      <c r="M78">
        <v>3.9</v>
      </c>
      <c r="N78">
        <v>14.326963649016108</v>
      </c>
      <c r="O78">
        <v>143.26963649016108</v>
      </c>
      <c r="P78">
        <v>0.14326963649016108</v>
      </c>
      <c r="Q78">
        <v>17.245999999999999</v>
      </c>
      <c r="R78">
        <v>3.9</v>
      </c>
      <c r="S78">
        <v>172.45999999999998</v>
      </c>
      <c r="T78">
        <v>0.17245999999999997</v>
      </c>
      <c r="U78">
        <v>12646.25</v>
      </c>
      <c r="V78">
        <v>0.8</v>
      </c>
      <c r="W78">
        <v>4.7253654887629679</v>
      </c>
      <c r="X78">
        <v>47.253654887629679</v>
      </c>
      <c r="Y78">
        <v>4.7253654887629677E-2</v>
      </c>
      <c r="Z78">
        <v>4.9000000000000004</v>
      </c>
      <c r="AA78">
        <v>0.9</v>
      </c>
      <c r="AB78">
        <v>49</v>
      </c>
      <c r="AC78">
        <v>4.9000000000000002E-2</v>
      </c>
      <c r="AD78">
        <v>3495919.95</v>
      </c>
      <c r="AE78">
        <v>2.2000000000000002</v>
      </c>
      <c r="AF78">
        <v>103.98018774579718</v>
      </c>
      <c r="AG78">
        <v>1039.8018774579718</v>
      </c>
      <c r="AH78">
        <v>1.0398018774579718</v>
      </c>
      <c r="AI78">
        <v>235.304</v>
      </c>
      <c r="AJ78">
        <v>2.2000000000000002</v>
      </c>
      <c r="AK78">
        <v>2353.04</v>
      </c>
      <c r="AL78">
        <v>2.35304</v>
      </c>
      <c r="AM78">
        <v>88122.51</v>
      </c>
      <c r="AN78">
        <v>2.7</v>
      </c>
      <c r="AO78">
        <f t="shared" si="0"/>
        <v>6.6282573730115324</v>
      </c>
      <c r="AP78">
        <f t="shared" si="1"/>
        <v>15596.554728991056</v>
      </c>
      <c r="AQ78">
        <f t="shared" si="11"/>
        <v>15.596554728991055</v>
      </c>
      <c r="AR78">
        <v>234.62899999999999</v>
      </c>
      <c r="AS78">
        <v>2.8</v>
      </c>
      <c r="AT78">
        <f t="shared" si="3"/>
        <v>552091.42215999996</v>
      </c>
      <c r="AU78">
        <f t="shared" si="12"/>
        <v>552.09142215999998</v>
      </c>
      <c r="AV78">
        <v>109361.55</v>
      </c>
      <c r="AW78">
        <v>3</v>
      </c>
      <c r="AX78">
        <v>226.40322480433338</v>
      </c>
      <c r="AY78">
        <v>2264.0322480433338</v>
      </c>
      <c r="AZ78">
        <v>2.2640322480433337</v>
      </c>
      <c r="BA78">
        <v>253.22499999999999</v>
      </c>
      <c r="BB78">
        <v>3.1</v>
      </c>
      <c r="BC78">
        <v>2532.25</v>
      </c>
      <c r="BD78">
        <v>2.5322499999999999</v>
      </c>
    </row>
    <row r="79" spans="1:56" ht="135" x14ac:dyDescent="0.25">
      <c r="A79" s="1" t="s">
        <v>157</v>
      </c>
      <c r="B79" t="s">
        <v>283</v>
      </c>
      <c r="C79" t="s">
        <v>0</v>
      </c>
      <c r="E79" t="s">
        <v>158</v>
      </c>
      <c r="F79">
        <v>20</v>
      </c>
      <c r="G79">
        <v>80</v>
      </c>
      <c r="H79" t="s">
        <v>295</v>
      </c>
      <c r="I79" s="2">
        <v>45246.58966435185</v>
      </c>
      <c r="J79">
        <v>10</v>
      </c>
      <c r="L79">
        <v>72497.350000000006</v>
      </c>
      <c r="M79">
        <v>5.9</v>
      </c>
      <c r="N79">
        <v>4.8954285026769639</v>
      </c>
      <c r="O79">
        <v>48.954285026769639</v>
      </c>
      <c r="P79">
        <v>4.8954285026769642E-2</v>
      </c>
      <c r="Q79">
        <v>7.8520000000000003</v>
      </c>
      <c r="R79">
        <v>6</v>
      </c>
      <c r="S79">
        <v>78.52000000000001</v>
      </c>
      <c r="T79">
        <v>7.8520000000000006E-2</v>
      </c>
      <c r="U79">
        <v>895.03</v>
      </c>
      <c r="V79">
        <v>1.8</v>
      </c>
      <c r="W79">
        <v>0.15966943751685486</v>
      </c>
      <c r="X79">
        <v>1.5966943751685485</v>
      </c>
      <c r="Y79">
        <v>1.5966943751685484E-3</v>
      </c>
      <c r="Z79">
        <v>0.33500000000000002</v>
      </c>
      <c r="AA79">
        <v>1.8</v>
      </c>
      <c r="AB79">
        <v>3.35</v>
      </c>
      <c r="AC79">
        <v>3.3500000000000001E-3</v>
      </c>
      <c r="AD79">
        <v>482160.53</v>
      </c>
      <c r="AE79">
        <v>2.2000000000000002</v>
      </c>
      <c r="AF79">
        <v>-134.01838582294687</v>
      </c>
      <c r="AG79">
        <v>-1340.1838582294686</v>
      </c>
      <c r="AH79">
        <v>-1.3401838582294685</v>
      </c>
      <c r="AI79">
        <v>30.280999999999999</v>
      </c>
      <c r="AJ79">
        <v>2.4</v>
      </c>
      <c r="AK79">
        <v>302.81</v>
      </c>
      <c r="AL79">
        <v>0.30281000000000002</v>
      </c>
      <c r="AM79">
        <v>11765.23</v>
      </c>
      <c r="AN79">
        <v>5.9</v>
      </c>
      <c r="AO79">
        <f t="shared" si="0"/>
        <v>-1.8397582661384297</v>
      </c>
      <c r="AP79">
        <f t="shared" si="1"/>
        <v>-557.09720056937795</v>
      </c>
      <c r="AQ79">
        <f t="shared" si="11"/>
        <v>-0.55709720056937795</v>
      </c>
      <c r="AR79">
        <v>28.661000000000001</v>
      </c>
      <c r="AS79">
        <v>6.5</v>
      </c>
      <c r="AT79">
        <f t="shared" si="3"/>
        <v>8678.8374100000001</v>
      </c>
      <c r="AU79">
        <f t="shared" si="12"/>
        <v>8.6788374099999999</v>
      </c>
      <c r="AV79">
        <v>94960.31</v>
      </c>
      <c r="AW79">
        <v>1.6</v>
      </c>
      <c r="AX79">
        <v>192.51048983964466</v>
      </c>
      <c r="AY79">
        <v>1925.1048983964465</v>
      </c>
      <c r="AZ79">
        <v>1.9251048983964465</v>
      </c>
      <c r="BA79">
        <v>219.39</v>
      </c>
      <c r="BB79">
        <v>1.7</v>
      </c>
      <c r="BC79">
        <v>2193.8999999999996</v>
      </c>
      <c r="BD79">
        <v>2.1938999999999997</v>
      </c>
    </row>
    <row r="80" spans="1:56" ht="105" x14ac:dyDescent="0.25">
      <c r="A80" s="1" t="s">
        <v>159</v>
      </c>
      <c r="B80" t="s">
        <v>284</v>
      </c>
      <c r="C80" t="s">
        <v>0</v>
      </c>
      <c r="E80" t="s">
        <v>160</v>
      </c>
      <c r="F80">
        <v>20</v>
      </c>
      <c r="G80">
        <v>90</v>
      </c>
      <c r="H80" t="s">
        <v>294</v>
      </c>
      <c r="I80" s="2">
        <v>45246.590798611112</v>
      </c>
      <c r="J80">
        <v>10</v>
      </c>
      <c r="L80">
        <v>404399.54</v>
      </c>
      <c r="M80">
        <v>3</v>
      </c>
      <c r="N80">
        <v>41.703352194931611</v>
      </c>
      <c r="O80">
        <v>417.03352194931608</v>
      </c>
      <c r="P80">
        <v>0.41703352194931609</v>
      </c>
      <c r="Q80">
        <v>44.515000000000001</v>
      </c>
      <c r="R80">
        <v>3</v>
      </c>
      <c r="S80">
        <v>445.15</v>
      </c>
      <c r="T80">
        <v>0.44514999999999999</v>
      </c>
      <c r="U80">
        <v>2422.88</v>
      </c>
      <c r="V80">
        <v>1.8</v>
      </c>
      <c r="W80">
        <v>0.75328428873199471</v>
      </c>
      <c r="X80">
        <v>7.5328428873199469</v>
      </c>
      <c r="Y80">
        <v>7.5328428873199472E-3</v>
      </c>
      <c r="Z80">
        <v>0.92900000000000005</v>
      </c>
      <c r="AA80">
        <v>1.9</v>
      </c>
      <c r="AB80">
        <v>9.2900000000000009</v>
      </c>
      <c r="AC80">
        <v>9.2900000000000014E-3</v>
      </c>
      <c r="AD80">
        <v>5681613.6699999999</v>
      </c>
      <c r="AE80">
        <v>0.4</v>
      </c>
      <c r="AF80">
        <v>276.58586561313064</v>
      </c>
      <c r="AG80">
        <v>2765.8586561313064</v>
      </c>
      <c r="AH80">
        <v>2.7658586561313063</v>
      </c>
      <c r="AI80">
        <v>383.99599999999998</v>
      </c>
      <c r="AJ80">
        <v>0.4</v>
      </c>
      <c r="AK80">
        <v>3839.96</v>
      </c>
      <c r="AL80">
        <v>3.83996</v>
      </c>
      <c r="AM80">
        <v>142845.1</v>
      </c>
      <c r="AN80">
        <v>2.6</v>
      </c>
      <c r="AO80">
        <f t="shared" si="0"/>
        <v>12.696987793146867</v>
      </c>
      <c r="AP80">
        <f t="shared" si="1"/>
        <v>48755.925246172243</v>
      </c>
      <c r="AQ80">
        <f t="shared" si="11"/>
        <v>48.755925246172239</v>
      </c>
      <c r="AR80">
        <v>382.23899999999998</v>
      </c>
      <c r="AS80">
        <v>2.6</v>
      </c>
      <c r="AT80">
        <f t="shared" si="3"/>
        <v>1467782.4704399998</v>
      </c>
      <c r="AU80">
        <f t="shared" si="12"/>
        <v>1467.7824704399998</v>
      </c>
      <c r="AV80">
        <v>171069.99</v>
      </c>
      <c r="AW80">
        <v>1.3</v>
      </c>
      <c r="AX80">
        <v>371.63153861650466</v>
      </c>
      <c r="AY80">
        <v>3716.3153861650467</v>
      </c>
      <c r="AZ80">
        <v>3.7163153861650469</v>
      </c>
      <c r="BA80">
        <v>398.20800000000003</v>
      </c>
      <c r="BB80">
        <v>1.3</v>
      </c>
      <c r="BC80">
        <v>3982.0800000000004</v>
      </c>
      <c r="BD80">
        <v>3.9820800000000003</v>
      </c>
    </row>
    <row r="81" spans="1:54" ht="135" x14ac:dyDescent="0.25">
      <c r="A81" s="1" t="s">
        <v>161</v>
      </c>
      <c r="B81" t="s">
        <v>285</v>
      </c>
      <c r="C81" t="s">
        <v>0</v>
      </c>
      <c r="E81" t="s">
        <v>162</v>
      </c>
      <c r="I81" s="2">
        <v>45246.591932870368</v>
      </c>
      <c r="L81">
        <v>13376.67</v>
      </c>
      <c r="M81">
        <v>5.6</v>
      </c>
      <c r="N81">
        <v>-1.6610497118060619</v>
      </c>
      <c r="Q81">
        <v>1.321</v>
      </c>
      <c r="R81">
        <v>6.3</v>
      </c>
      <c r="U81">
        <v>79</v>
      </c>
      <c r="V81">
        <v>8.8000000000000007</v>
      </c>
      <c r="W81">
        <v>-0.15738231955163381</v>
      </c>
      <c r="Z81">
        <v>1.7999999999999999E-2</v>
      </c>
      <c r="AA81">
        <v>14.8</v>
      </c>
      <c r="AD81">
        <v>102736.51</v>
      </c>
      <c r="AE81">
        <v>5.8</v>
      </c>
      <c r="AF81">
        <v>-163.98175149123853</v>
      </c>
      <c r="AI81">
        <v>4.4690000000000003</v>
      </c>
      <c r="AJ81">
        <v>9.1</v>
      </c>
      <c r="AM81">
        <v>3373.91</v>
      </c>
      <c r="AN81">
        <v>10.1</v>
      </c>
      <c r="AO81">
        <f t="shared" si="0"/>
        <v>-2.7703549164265473</v>
      </c>
      <c r="AR81">
        <v>6.0259999999999998</v>
      </c>
      <c r="AS81">
        <v>15.2</v>
      </c>
      <c r="AV81">
        <v>1426.08</v>
      </c>
      <c r="AW81">
        <v>1.2</v>
      </c>
      <c r="AX81">
        <v>-27.618531516588124</v>
      </c>
      <c r="BA81" t="s">
        <v>41</v>
      </c>
      <c r="BB81" t="s">
        <v>20</v>
      </c>
    </row>
    <row r="82" spans="1:54" ht="120" x14ac:dyDescent="0.25">
      <c r="A82" s="1" t="s">
        <v>163</v>
      </c>
      <c r="B82" t="s">
        <v>286</v>
      </c>
      <c r="C82" t="s">
        <v>0</v>
      </c>
      <c r="E82" t="s">
        <v>16</v>
      </c>
      <c r="I82" s="2">
        <v>45246.593124999999</v>
      </c>
      <c r="L82">
        <v>7108.65</v>
      </c>
      <c r="M82">
        <v>3.6</v>
      </c>
      <c r="Q82">
        <v>0.629</v>
      </c>
      <c r="R82">
        <v>4.5</v>
      </c>
      <c r="U82">
        <v>602.35</v>
      </c>
      <c r="V82">
        <v>5.2</v>
      </c>
      <c r="Z82">
        <v>0.221</v>
      </c>
      <c r="AA82">
        <v>5.5</v>
      </c>
      <c r="AD82">
        <v>184749.22</v>
      </c>
      <c r="AE82">
        <v>5.5</v>
      </c>
      <c r="AI82">
        <v>10.048</v>
      </c>
      <c r="AJ82">
        <v>6.9</v>
      </c>
      <c r="AM82">
        <v>5081.08</v>
      </c>
      <c r="AN82">
        <v>2.1</v>
      </c>
      <c r="AR82">
        <v>10.631</v>
      </c>
      <c r="AS82">
        <v>2.7</v>
      </c>
      <c r="AV82">
        <v>3588.12</v>
      </c>
      <c r="AW82">
        <v>1.6</v>
      </c>
      <c r="BA82">
        <v>4.7119999999999997</v>
      </c>
      <c r="BB82">
        <v>2.9</v>
      </c>
    </row>
    <row r="83" spans="1:54" ht="105" x14ac:dyDescent="0.25">
      <c r="A83" s="1" t="s">
        <v>164</v>
      </c>
      <c r="B83" t="s">
        <v>287</v>
      </c>
      <c r="C83" t="s">
        <v>0</v>
      </c>
      <c r="E83" t="s">
        <v>68</v>
      </c>
      <c r="I83" s="2">
        <v>45246.594259259262</v>
      </c>
      <c r="L83">
        <v>1051463.1599999999</v>
      </c>
      <c r="M83">
        <v>2.1</v>
      </c>
      <c r="N83">
        <v>113.46265076718285</v>
      </c>
      <c r="Q83">
        <v>115.99299999999999</v>
      </c>
      <c r="R83">
        <v>2.2000000000000002</v>
      </c>
      <c r="U83">
        <v>1051463.1599999999</v>
      </c>
      <c r="V83">
        <v>2.1</v>
      </c>
      <c r="W83">
        <v>408.33641727357247</v>
      </c>
      <c r="Z83">
        <v>106.301</v>
      </c>
      <c r="AA83">
        <v>2.2000000000000002</v>
      </c>
      <c r="AD83">
        <v>1752843.73</v>
      </c>
      <c r="AE83">
        <v>3.7</v>
      </c>
      <c r="AF83">
        <v>-33.671693565153078</v>
      </c>
      <c r="AI83">
        <v>116.724</v>
      </c>
      <c r="AJ83">
        <v>3.8</v>
      </c>
      <c r="AM83">
        <v>44015.09</v>
      </c>
      <c r="AN83">
        <v>4.3</v>
      </c>
      <c r="AO83">
        <f t="shared" si="0"/>
        <v>1.7367483726574624</v>
      </c>
      <c r="AR83">
        <v>115.652</v>
      </c>
      <c r="AS83">
        <v>4.5</v>
      </c>
      <c r="AV83">
        <v>55509.13</v>
      </c>
      <c r="AW83">
        <v>2.7</v>
      </c>
      <c r="AX83">
        <v>99.663735825113477</v>
      </c>
      <c r="BA83">
        <v>126.7</v>
      </c>
      <c r="BB83">
        <v>2.8</v>
      </c>
    </row>
    <row r="84" spans="1:54" ht="120" x14ac:dyDescent="0.25">
      <c r="A84" s="1" t="s">
        <v>165</v>
      </c>
      <c r="B84" t="s">
        <v>288</v>
      </c>
      <c r="C84" t="s">
        <v>0</v>
      </c>
      <c r="E84" t="s">
        <v>16</v>
      </c>
      <c r="I84" s="2">
        <v>45246.597719907404</v>
      </c>
      <c r="L84">
        <v>7865.73</v>
      </c>
      <c r="M84">
        <v>3.5</v>
      </c>
      <c r="Q84">
        <v>0.71199999999999997</v>
      </c>
      <c r="R84">
        <v>4.3</v>
      </c>
      <c r="U84">
        <v>7865.73</v>
      </c>
      <c r="V84">
        <v>3.5</v>
      </c>
      <c r="Z84">
        <v>10.087</v>
      </c>
      <c r="AA84">
        <v>2.2000000000000002</v>
      </c>
      <c r="AD84">
        <v>195294.66</v>
      </c>
      <c r="AE84">
        <v>2.2000000000000002</v>
      </c>
      <c r="AI84">
        <v>10.765000000000001</v>
      </c>
      <c r="AJ84">
        <v>2.8</v>
      </c>
      <c r="AM84">
        <v>5404.55</v>
      </c>
      <c r="AN84">
        <v>5.4</v>
      </c>
      <c r="AR84">
        <v>11.503</v>
      </c>
      <c r="AS84">
        <v>6.8</v>
      </c>
      <c r="AV84">
        <v>1385.4</v>
      </c>
      <c r="AW84">
        <v>7.8</v>
      </c>
      <c r="BA84" t="s">
        <v>41</v>
      </c>
      <c r="BB84" t="s">
        <v>20</v>
      </c>
    </row>
    <row r="85" spans="1:54" ht="105" x14ac:dyDescent="0.25">
      <c r="A85" s="1" t="s">
        <v>166</v>
      </c>
      <c r="B85" t="s">
        <v>289</v>
      </c>
      <c r="C85" t="s">
        <v>0</v>
      </c>
      <c r="E85" t="s">
        <v>16</v>
      </c>
      <c r="I85" s="2">
        <v>45246.598865740743</v>
      </c>
      <c r="L85">
        <v>4357.47</v>
      </c>
      <c r="M85">
        <v>1.5</v>
      </c>
      <c r="Q85">
        <v>0.32500000000000001</v>
      </c>
      <c r="R85">
        <v>2.2999999999999998</v>
      </c>
      <c r="U85">
        <v>4357.47</v>
      </c>
      <c r="V85">
        <v>1.5</v>
      </c>
      <c r="Z85">
        <v>3.7810000000000001</v>
      </c>
      <c r="AA85">
        <v>1.2</v>
      </c>
      <c r="AD85">
        <v>114440.64</v>
      </c>
      <c r="AE85">
        <v>3.8</v>
      </c>
      <c r="AI85">
        <v>5.2649999999999997</v>
      </c>
      <c r="AJ85">
        <v>5.6</v>
      </c>
      <c r="AM85">
        <v>3370.53</v>
      </c>
      <c r="AN85">
        <v>5.8</v>
      </c>
      <c r="AR85">
        <v>6.016</v>
      </c>
      <c r="AS85">
        <v>8.6999999999999993</v>
      </c>
      <c r="AV85">
        <v>1239.06</v>
      </c>
      <c r="AW85">
        <v>4.5</v>
      </c>
      <c r="BA85" t="s">
        <v>41</v>
      </c>
      <c r="BB85" t="s">
        <v>20</v>
      </c>
    </row>
    <row r="86" spans="1:54" ht="120" x14ac:dyDescent="0.25">
      <c r="A86" s="1" t="s">
        <v>167</v>
      </c>
      <c r="B86" t="s">
        <v>290</v>
      </c>
      <c r="C86" t="s">
        <v>0</v>
      </c>
      <c r="E86" t="s">
        <v>16</v>
      </c>
      <c r="I86" s="2">
        <v>45246.599988425929</v>
      </c>
      <c r="L86">
        <v>2650.33</v>
      </c>
      <c r="M86">
        <v>5.3</v>
      </c>
      <c r="Q86">
        <v>0.13600000000000001</v>
      </c>
      <c r="R86">
        <v>11.4</v>
      </c>
      <c r="U86">
        <v>2650.33</v>
      </c>
      <c r="V86">
        <v>5.3</v>
      </c>
      <c r="Z86">
        <v>2.206</v>
      </c>
      <c r="AA86">
        <v>0.8</v>
      </c>
      <c r="AD86">
        <v>84468.47</v>
      </c>
      <c r="AE86">
        <v>5.3</v>
      </c>
      <c r="AI86">
        <v>3.226</v>
      </c>
      <c r="AJ86">
        <v>9.4</v>
      </c>
      <c r="AM86">
        <v>2303.6</v>
      </c>
      <c r="AN86">
        <v>6.6</v>
      </c>
      <c r="AR86">
        <v>3.1379999999999999</v>
      </c>
      <c r="AS86">
        <v>13.2</v>
      </c>
      <c r="AV86">
        <v>914.03</v>
      </c>
      <c r="AW86">
        <v>6.7</v>
      </c>
      <c r="BA86" t="s">
        <v>41</v>
      </c>
      <c r="BB86" t="s">
        <v>20</v>
      </c>
    </row>
    <row r="89" spans="1:54" x14ac:dyDescent="0.25">
      <c r="A89" s="1" t="s">
        <v>168</v>
      </c>
      <c r="B89">
        <v>9017.1396999999997</v>
      </c>
    </row>
    <row r="90" spans="1:54" x14ac:dyDescent="0.25">
      <c r="A90" s="1" t="s">
        <v>169</v>
      </c>
      <c r="B90">
        <v>28354.587299999999</v>
      </c>
    </row>
    <row r="96" spans="1:54" x14ac:dyDescent="0.25">
      <c r="A96" s="1" t="s">
        <v>292</v>
      </c>
    </row>
    <row r="97" spans="1:56" x14ac:dyDescent="0.25">
      <c r="A97" s="1" t="s">
        <v>0</v>
      </c>
      <c r="L97" t="s">
        <v>1</v>
      </c>
      <c r="Q97" t="s">
        <v>1</v>
      </c>
      <c r="U97" t="s">
        <v>2</v>
      </c>
      <c r="Z97" t="s">
        <v>2</v>
      </c>
      <c r="AD97" t="s">
        <v>313</v>
      </c>
      <c r="AI97" t="s">
        <v>313</v>
      </c>
      <c r="AM97" t="s">
        <v>318</v>
      </c>
      <c r="AR97" t="s">
        <v>318</v>
      </c>
      <c r="AV97" t="s">
        <v>328</v>
      </c>
      <c r="BA97" t="s">
        <v>328</v>
      </c>
    </row>
    <row r="98" spans="1:56" x14ac:dyDescent="0.25">
      <c r="B98" t="s">
        <v>172</v>
      </c>
      <c r="C98" t="s">
        <v>6</v>
      </c>
      <c r="D98" t="s">
        <v>7</v>
      </c>
      <c r="E98" t="s">
        <v>8</v>
      </c>
      <c r="F98" t="s">
        <v>173</v>
      </c>
      <c r="G98" t="s">
        <v>174</v>
      </c>
      <c r="H98" t="s">
        <v>175</v>
      </c>
      <c r="I98" t="s">
        <v>176</v>
      </c>
      <c r="J98" t="s">
        <v>177</v>
      </c>
      <c r="K98" t="s">
        <v>9</v>
      </c>
      <c r="L98" t="s">
        <v>10</v>
      </c>
      <c r="M98" t="s">
        <v>11</v>
      </c>
      <c r="N98" t="s">
        <v>12</v>
      </c>
      <c r="O98" t="s">
        <v>178</v>
      </c>
      <c r="P98" t="s">
        <v>299</v>
      </c>
      <c r="Q98" t="s">
        <v>14</v>
      </c>
      <c r="R98" t="s">
        <v>15</v>
      </c>
      <c r="S98" t="s">
        <v>178</v>
      </c>
      <c r="T98" t="s">
        <v>299</v>
      </c>
      <c r="U98" t="s">
        <v>10</v>
      </c>
      <c r="V98" t="s">
        <v>11</v>
      </c>
      <c r="W98" t="s">
        <v>13</v>
      </c>
      <c r="X98" t="s">
        <v>302</v>
      </c>
      <c r="Y98" t="s">
        <v>303</v>
      </c>
      <c r="Z98" t="s">
        <v>14</v>
      </c>
      <c r="AA98" t="s">
        <v>15</v>
      </c>
      <c r="AB98" t="s">
        <v>302</v>
      </c>
      <c r="AC98" t="s">
        <v>303</v>
      </c>
      <c r="AD98" t="s">
        <v>10</v>
      </c>
      <c r="AE98" t="s">
        <v>11</v>
      </c>
      <c r="AF98" t="s">
        <v>309</v>
      </c>
      <c r="AG98" t="s">
        <v>310</v>
      </c>
      <c r="AH98" t="s">
        <v>311</v>
      </c>
      <c r="AI98" t="s">
        <v>14</v>
      </c>
      <c r="AJ98" t="s">
        <v>15</v>
      </c>
      <c r="AK98" t="s">
        <v>310</v>
      </c>
      <c r="AL98" t="s">
        <v>311</v>
      </c>
      <c r="AM98" t="s">
        <v>10</v>
      </c>
      <c r="AN98" t="s">
        <v>11</v>
      </c>
      <c r="AO98" t="s">
        <v>319</v>
      </c>
      <c r="AP98" t="s">
        <v>320</v>
      </c>
      <c r="AQ98" t="s">
        <v>321</v>
      </c>
      <c r="AR98" t="s">
        <v>14</v>
      </c>
      <c r="AS98" t="s">
        <v>15</v>
      </c>
      <c r="AT98" t="s">
        <v>320</v>
      </c>
      <c r="AU98" t="s">
        <v>321</v>
      </c>
      <c r="AV98" t="s">
        <v>10</v>
      </c>
      <c r="AW98" t="s">
        <v>11</v>
      </c>
      <c r="AX98" t="s">
        <v>327</v>
      </c>
      <c r="AY98" t="s">
        <v>322</v>
      </c>
      <c r="AZ98" t="s">
        <v>323</v>
      </c>
      <c r="BA98" t="s">
        <v>14</v>
      </c>
      <c r="BB98" t="s">
        <v>15</v>
      </c>
      <c r="BC98" t="s">
        <v>322</v>
      </c>
      <c r="BD98" t="s">
        <v>323</v>
      </c>
    </row>
    <row r="99" spans="1:56" x14ac:dyDescent="0.25">
      <c r="B99" t="s">
        <v>182</v>
      </c>
      <c r="C99" t="s">
        <v>0</v>
      </c>
      <c r="E99" t="s">
        <v>16</v>
      </c>
      <c r="I99" s="2">
        <v>45246.480185185188</v>
      </c>
      <c r="L99">
        <v>1360.11</v>
      </c>
      <c r="M99">
        <v>3.2</v>
      </c>
      <c r="U99">
        <v>13</v>
      </c>
      <c r="V99">
        <v>23.1</v>
      </c>
      <c r="AD99">
        <v>17354.310000000001</v>
      </c>
      <c r="AE99">
        <v>1</v>
      </c>
      <c r="AM99">
        <v>823.48</v>
      </c>
      <c r="AN99">
        <v>12.8</v>
      </c>
      <c r="AV99">
        <v>590.48</v>
      </c>
      <c r="AW99">
        <v>32.700000000000003</v>
      </c>
    </row>
    <row r="100" spans="1:56" ht="30" x14ac:dyDescent="0.25">
      <c r="A100" s="1" t="s">
        <v>17</v>
      </c>
      <c r="B100" t="s">
        <v>183</v>
      </c>
      <c r="C100" t="s">
        <v>0</v>
      </c>
      <c r="E100" t="s">
        <v>16</v>
      </c>
      <c r="I100" s="2">
        <v>45246.48133101852</v>
      </c>
      <c r="L100">
        <v>690.04</v>
      </c>
      <c r="M100">
        <v>20.399999999999999</v>
      </c>
      <c r="U100">
        <v>15.67</v>
      </c>
      <c r="V100">
        <v>35.200000000000003</v>
      </c>
      <c r="AD100">
        <v>19800.71</v>
      </c>
      <c r="AE100">
        <v>5</v>
      </c>
      <c r="AM100">
        <v>920.06</v>
      </c>
      <c r="AN100">
        <v>12.3</v>
      </c>
      <c r="AV100">
        <v>464.68</v>
      </c>
      <c r="AW100">
        <v>2.5</v>
      </c>
    </row>
    <row r="101" spans="1:56" x14ac:dyDescent="0.25">
      <c r="B101" t="s">
        <v>184</v>
      </c>
      <c r="C101" t="s">
        <v>0</v>
      </c>
      <c r="E101" t="s">
        <v>16</v>
      </c>
      <c r="I101" s="2">
        <v>45246.482511574075</v>
      </c>
      <c r="L101">
        <v>383.36</v>
      </c>
      <c r="M101">
        <v>15.9</v>
      </c>
      <c r="U101">
        <v>8.67</v>
      </c>
      <c r="V101">
        <v>6.7</v>
      </c>
      <c r="AD101">
        <v>16036.1</v>
      </c>
      <c r="AE101">
        <v>1.6</v>
      </c>
      <c r="AM101">
        <v>636.71</v>
      </c>
      <c r="AN101">
        <v>17.3</v>
      </c>
      <c r="AV101">
        <v>396.34</v>
      </c>
      <c r="AW101">
        <v>1.7</v>
      </c>
    </row>
    <row r="102" spans="1:56" ht="120" x14ac:dyDescent="0.25">
      <c r="A102" s="1" t="s">
        <v>40</v>
      </c>
      <c r="B102" t="s">
        <v>197</v>
      </c>
      <c r="C102" t="s">
        <v>0</v>
      </c>
      <c r="E102" t="s">
        <v>16</v>
      </c>
      <c r="I102" s="2">
        <v>45246.494143518517</v>
      </c>
      <c r="L102">
        <v>850.06</v>
      </c>
      <c r="M102">
        <v>18.899999999999999</v>
      </c>
      <c r="Q102" t="s">
        <v>41</v>
      </c>
      <c r="R102" t="s">
        <v>20</v>
      </c>
      <c r="U102">
        <v>167</v>
      </c>
      <c r="V102">
        <v>2.6</v>
      </c>
      <c r="Z102">
        <v>5.1999999999999998E-2</v>
      </c>
      <c r="AA102">
        <v>3.2</v>
      </c>
      <c r="AD102">
        <v>12582.58</v>
      </c>
      <c r="AE102">
        <v>3.9</v>
      </c>
      <c r="AI102" t="s">
        <v>41</v>
      </c>
      <c r="AJ102" t="s">
        <v>20</v>
      </c>
      <c r="AM102">
        <v>570.04</v>
      </c>
      <c r="AN102">
        <v>23.2</v>
      </c>
      <c r="AR102" t="s">
        <v>41</v>
      </c>
      <c r="AS102" t="s">
        <v>20</v>
      </c>
      <c r="AV102">
        <v>358.67</v>
      </c>
      <c r="AW102">
        <v>9.8000000000000007</v>
      </c>
      <c r="BA102" t="s">
        <v>41</v>
      </c>
      <c r="BB102" t="s">
        <v>20</v>
      </c>
    </row>
    <row r="103" spans="1:56" ht="105" x14ac:dyDescent="0.25">
      <c r="A103" s="1" t="s">
        <v>44</v>
      </c>
      <c r="B103" t="s">
        <v>199</v>
      </c>
      <c r="C103" t="s">
        <v>0</v>
      </c>
      <c r="E103" t="s">
        <v>16</v>
      </c>
      <c r="I103" s="2">
        <v>45246.508993055555</v>
      </c>
      <c r="L103">
        <v>2974.82</v>
      </c>
      <c r="M103">
        <v>157.19999999999999</v>
      </c>
      <c r="Q103">
        <v>0.17199999999999999</v>
      </c>
      <c r="R103">
        <v>300.10000000000002</v>
      </c>
      <c r="U103">
        <v>16.670000000000002</v>
      </c>
      <c r="V103">
        <v>30.2</v>
      </c>
      <c r="Z103" t="s">
        <v>41</v>
      </c>
      <c r="AA103" t="s">
        <v>20</v>
      </c>
      <c r="AD103">
        <v>13316.49</v>
      </c>
      <c r="AE103">
        <v>1.5</v>
      </c>
      <c r="AI103" t="s">
        <v>41</v>
      </c>
      <c r="AJ103" t="s">
        <v>20</v>
      </c>
      <c r="AM103">
        <v>663.37</v>
      </c>
      <c r="AN103">
        <v>22</v>
      </c>
      <c r="AR103" t="s">
        <v>41</v>
      </c>
      <c r="AS103" t="s">
        <v>20</v>
      </c>
      <c r="AV103">
        <v>365.34</v>
      </c>
      <c r="AW103">
        <v>5.4</v>
      </c>
      <c r="BA103" t="s">
        <v>41</v>
      </c>
      <c r="BB103" t="s">
        <v>20</v>
      </c>
    </row>
    <row r="104" spans="1:56" ht="105" x14ac:dyDescent="0.25">
      <c r="A104" s="1" t="s">
        <v>65</v>
      </c>
      <c r="B104" t="s">
        <v>213</v>
      </c>
      <c r="C104" t="s">
        <v>0</v>
      </c>
      <c r="E104" t="s">
        <v>66</v>
      </c>
      <c r="I104" s="2">
        <v>45246.521423611113</v>
      </c>
      <c r="L104">
        <v>910.06</v>
      </c>
      <c r="M104">
        <v>7.2</v>
      </c>
      <c r="Q104" t="s">
        <v>41</v>
      </c>
      <c r="R104" t="s">
        <v>20</v>
      </c>
      <c r="U104">
        <v>37.67</v>
      </c>
      <c r="V104">
        <v>10.7</v>
      </c>
      <c r="Z104">
        <v>2E-3</v>
      </c>
      <c r="AA104">
        <v>75.8</v>
      </c>
      <c r="AD104">
        <v>73514.63</v>
      </c>
      <c r="AE104">
        <v>2.8</v>
      </c>
      <c r="AI104">
        <v>2.4809999999999999</v>
      </c>
      <c r="AJ104">
        <v>5.7</v>
      </c>
      <c r="AM104">
        <v>2176.9</v>
      </c>
      <c r="AN104">
        <v>1.4</v>
      </c>
      <c r="AR104">
        <v>2.7970000000000002</v>
      </c>
      <c r="AS104">
        <v>2.9</v>
      </c>
      <c r="AV104">
        <v>2595.9</v>
      </c>
      <c r="AW104">
        <v>2.2999999999999998</v>
      </c>
      <c r="BA104">
        <v>2.3809999999999998</v>
      </c>
      <c r="BB104">
        <v>5.9</v>
      </c>
    </row>
    <row r="105" spans="1:56" ht="105" x14ac:dyDescent="0.25">
      <c r="A105" s="1" t="s">
        <v>89</v>
      </c>
      <c r="B105" t="s">
        <v>225</v>
      </c>
      <c r="C105" t="s">
        <v>0</v>
      </c>
      <c r="E105" t="s">
        <v>66</v>
      </c>
      <c r="I105" s="2">
        <v>45246.543715277781</v>
      </c>
      <c r="L105">
        <v>1013.4</v>
      </c>
      <c r="M105">
        <v>10.6</v>
      </c>
      <c r="Q105" t="s">
        <v>41</v>
      </c>
      <c r="R105" t="s">
        <v>20</v>
      </c>
      <c r="U105">
        <v>26</v>
      </c>
      <c r="V105">
        <v>3.8</v>
      </c>
      <c r="Z105" t="s">
        <v>41</v>
      </c>
      <c r="AA105" t="s">
        <v>20</v>
      </c>
      <c r="AD105">
        <v>71993.009999999995</v>
      </c>
      <c r="AE105">
        <v>2.8</v>
      </c>
      <c r="AI105">
        <v>2.3769999999999998</v>
      </c>
      <c r="AJ105">
        <v>5.8</v>
      </c>
      <c r="AM105">
        <v>2033.54</v>
      </c>
      <c r="AN105">
        <v>6.6</v>
      </c>
      <c r="AR105">
        <v>2.41</v>
      </c>
      <c r="AS105">
        <v>15</v>
      </c>
      <c r="AV105">
        <v>2078.15</v>
      </c>
      <c r="AW105">
        <v>5.8</v>
      </c>
      <c r="BA105">
        <v>1.1639999999999999</v>
      </c>
      <c r="BB105">
        <v>24.3</v>
      </c>
    </row>
    <row r="106" spans="1:56" ht="120" x14ac:dyDescent="0.25">
      <c r="A106" s="1" t="s">
        <v>111</v>
      </c>
      <c r="B106" t="s">
        <v>243</v>
      </c>
      <c r="C106" t="s">
        <v>0</v>
      </c>
      <c r="E106" t="s">
        <v>66</v>
      </c>
      <c r="I106" s="2">
        <v>45246.561041666668</v>
      </c>
      <c r="L106">
        <v>2690.35</v>
      </c>
      <c r="M106">
        <v>5.9</v>
      </c>
      <c r="Q106">
        <v>0.14099999999999999</v>
      </c>
      <c r="R106">
        <v>12.5</v>
      </c>
      <c r="U106">
        <v>35</v>
      </c>
      <c r="V106">
        <v>20.6</v>
      </c>
      <c r="Z106">
        <v>1E-3</v>
      </c>
      <c r="AA106">
        <v>270.39999999999998</v>
      </c>
      <c r="AD106">
        <v>75993.05</v>
      </c>
      <c r="AE106">
        <v>6.1</v>
      </c>
      <c r="AI106">
        <v>2.649</v>
      </c>
      <c r="AJ106">
        <v>11.8</v>
      </c>
      <c r="AM106">
        <v>2493.63</v>
      </c>
      <c r="AN106">
        <v>8.1999999999999993</v>
      </c>
      <c r="AR106">
        <v>3.6509999999999998</v>
      </c>
      <c r="AS106">
        <v>15.2</v>
      </c>
      <c r="AV106">
        <v>1202.3900000000001</v>
      </c>
      <c r="AW106">
        <v>5.4</v>
      </c>
      <c r="BA106" t="s">
        <v>41</v>
      </c>
      <c r="BB106" t="s">
        <v>20</v>
      </c>
    </row>
    <row r="107" spans="1:56" ht="105" x14ac:dyDescent="0.25">
      <c r="A107" s="1" t="s">
        <v>133</v>
      </c>
      <c r="B107" t="s">
        <v>263</v>
      </c>
      <c r="C107" t="s">
        <v>0</v>
      </c>
      <c r="E107" t="s">
        <v>66</v>
      </c>
      <c r="I107" s="2">
        <v>45246.574791666666</v>
      </c>
      <c r="L107">
        <v>7272.23</v>
      </c>
      <c r="M107">
        <v>6.8</v>
      </c>
      <c r="Q107">
        <v>0.64700000000000002</v>
      </c>
      <c r="R107">
        <v>8.4</v>
      </c>
      <c r="U107">
        <v>76.67</v>
      </c>
      <c r="V107">
        <v>7.6</v>
      </c>
      <c r="Z107">
        <v>1.7000000000000001E-2</v>
      </c>
      <c r="AA107">
        <v>13.2</v>
      </c>
      <c r="AD107">
        <v>179488.82</v>
      </c>
      <c r="AE107">
        <v>1.5</v>
      </c>
      <c r="AI107">
        <v>9.69</v>
      </c>
      <c r="AJ107">
        <v>1.8</v>
      </c>
      <c r="AM107">
        <v>4961.03</v>
      </c>
      <c r="AN107">
        <v>8.4</v>
      </c>
      <c r="AR107">
        <v>10.307</v>
      </c>
      <c r="AS107">
        <v>10.9</v>
      </c>
      <c r="AV107">
        <v>2211.17</v>
      </c>
      <c r="AW107">
        <v>6.7</v>
      </c>
      <c r="BA107">
        <v>1.4770000000000001</v>
      </c>
      <c r="BB107">
        <v>23.5</v>
      </c>
    </row>
    <row r="108" spans="1:56" ht="120" x14ac:dyDescent="0.25">
      <c r="A108" s="1" t="s">
        <v>163</v>
      </c>
      <c r="B108" t="s">
        <v>286</v>
      </c>
      <c r="C108" t="s">
        <v>0</v>
      </c>
      <c r="E108" t="s">
        <v>16</v>
      </c>
      <c r="I108" s="2">
        <v>45246.593124999999</v>
      </c>
      <c r="L108">
        <v>7108.65</v>
      </c>
      <c r="M108">
        <v>3.6</v>
      </c>
      <c r="Q108">
        <v>0.629</v>
      </c>
      <c r="R108">
        <v>4.5</v>
      </c>
      <c r="U108">
        <v>602.35</v>
      </c>
      <c r="V108">
        <v>5.2</v>
      </c>
      <c r="Z108">
        <v>0.221</v>
      </c>
      <c r="AA108">
        <v>5.5</v>
      </c>
      <c r="AD108">
        <v>184749.22</v>
      </c>
      <c r="AE108">
        <v>5.5</v>
      </c>
      <c r="AI108">
        <v>10.048</v>
      </c>
      <c r="AJ108">
        <v>6.9</v>
      </c>
      <c r="AM108">
        <v>5081.08</v>
      </c>
      <c r="AN108">
        <v>2.1</v>
      </c>
      <c r="AR108">
        <v>10.631</v>
      </c>
      <c r="AS108">
        <v>2.7</v>
      </c>
      <c r="AV108">
        <v>3588.12</v>
      </c>
      <c r="AW108">
        <v>1.6</v>
      </c>
      <c r="BA108">
        <v>4.7119999999999997</v>
      </c>
      <c r="BB108">
        <v>2.9</v>
      </c>
    </row>
    <row r="109" spans="1:56" ht="120" x14ac:dyDescent="0.25">
      <c r="A109" s="1" t="s">
        <v>165</v>
      </c>
      <c r="B109" t="s">
        <v>288</v>
      </c>
      <c r="C109" t="s">
        <v>0</v>
      </c>
      <c r="E109" t="s">
        <v>16</v>
      </c>
      <c r="I109" s="2">
        <v>45246.597719907404</v>
      </c>
      <c r="L109">
        <v>7865.73</v>
      </c>
      <c r="M109">
        <v>3.5</v>
      </c>
      <c r="Q109">
        <v>0.71199999999999997</v>
      </c>
      <c r="R109">
        <v>4.3</v>
      </c>
      <c r="U109">
        <v>7865.73</v>
      </c>
      <c r="V109">
        <v>3.5</v>
      </c>
      <c r="Z109">
        <v>10.087</v>
      </c>
      <c r="AA109">
        <v>2.2000000000000002</v>
      </c>
      <c r="AD109">
        <v>195294.66</v>
      </c>
      <c r="AE109">
        <v>2.2000000000000002</v>
      </c>
      <c r="AI109">
        <v>10.765000000000001</v>
      </c>
      <c r="AJ109">
        <v>2.8</v>
      </c>
      <c r="AM109">
        <v>5404.55</v>
      </c>
      <c r="AN109">
        <v>5.4</v>
      </c>
      <c r="AR109">
        <v>11.503</v>
      </c>
      <c r="AS109">
        <v>6.8</v>
      </c>
      <c r="AV109">
        <v>1385.4</v>
      </c>
      <c r="AW109">
        <v>7.8</v>
      </c>
      <c r="BA109" t="s">
        <v>41</v>
      </c>
      <c r="BB109" t="s">
        <v>20</v>
      </c>
    </row>
    <row r="110" spans="1:56" ht="105" x14ac:dyDescent="0.25">
      <c r="A110" s="1" t="s">
        <v>166</v>
      </c>
      <c r="B110" t="s">
        <v>289</v>
      </c>
      <c r="C110" t="s">
        <v>0</v>
      </c>
      <c r="E110" t="s">
        <v>16</v>
      </c>
      <c r="I110" s="2">
        <v>45246.598865740743</v>
      </c>
      <c r="L110">
        <v>4357.47</v>
      </c>
      <c r="M110">
        <v>1.5</v>
      </c>
      <c r="Q110">
        <v>0.32500000000000001</v>
      </c>
      <c r="R110">
        <v>2.2999999999999998</v>
      </c>
      <c r="U110">
        <v>4357.47</v>
      </c>
      <c r="V110">
        <v>1.5</v>
      </c>
      <c r="Z110">
        <v>3.7810000000000001</v>
      </c>
      <c r="AA110">
        <v>1.2</v>
      </c>
      <c r="AD110">
        <v>114440.64</v>
      </c>
      <c r="AE110">
        <v>3.8</v>
      </c>
      <c r="AI110">
        <v>5.2649999999999997</v>
      </c>
      <c r="AJ110">
        <v>5.6</v>
      </c>
      <c r="AM110">
        <v>3370.53</v>
      </c>
      <c r="AN110">
        <v>5.8</v>
      </c>
      <c r="AR110">
        <v>6.016</v>
      </c>
      <c r="AS110">
        <v>8.6999999999999993</v>
      </c>
      <c r="AV110">
        <v>1239.06</v>
      </c>
      <c r="AW110">
        <v>4.5</v>
      </c>
      <c r="BA110" t="s">
        <v>41</v>
      </c>
      <c r="BB110" t="s">
        <v>20</v>
      </c>
    </row>
    <row r="111" spans="1:56" ht="120" x14ac:dyDescent="0.25">
      <c r="A111" s="1" t="s">
        <v>167</v>
      </c>
      <c r="B111" t="s">
        <v>290</v>
      </c>
      <c r="C111" t="s">
        <v>0</v>
      </c>
      <c r="E111" t="s">
        <v>16</v>
      </c>
      <c r="I111" s="2">
        <v>45246.599988425929</v>
      </c>
      <c r="L111">
        <v>2650.33</v>
      </c>
      <c r="M111">
        <v>5.3</v>
      </c>
      <c r="Q111">
        <v>0.13600000000000001</v>
      </c>
      <c r="R111">
        <v>11.4</v>
      </c>
      <c r="U111">
        <v>2650.33</v>
      </c>
      <c r="V111">
        <v>5.3</v>
      </c>
      <c r="Z111">
        <v>2.206</v>
      </c>
      <c r="AA111">
        <v>0.8</v>
      </c>
      <c r="AD111">
        <v>84468.47</v>
      </c>
      <c r="AE111">
        <v>5.3</v>
      </c>
      <c r="AI111">
        <v>3.226</v>
      </c>
      <c r="AJ111">
        <v>9.4</v>
      </c>
      <c r="AM111">
        <v>2303.6</v>
      </c>
      <c r="AN111">
        <v>6.6</v>
      </c>
      <c r="AR111">
        <v>3.1379999999999999</v>
      </c>
      <c r="AS111">
        <v>13.2</v>
      </c>
      <c r="AV111">
        <v>914.03</v>
      </c>
      <c r="AW111">
        <v>6.7</v>
      </c>
      <c r="BA111" t="s">
        <v>41</v>
      </c>
      <c r="BB111" t="s">
        <v>20</v>
      </c>
    </row>
    <row r="113" spans="1:56" s="4" customFormat="1" x14ac:dyDescent="0.25">
      <c r="A113" s="3" t="s">
        <v>171</v>
      </c>
      <c r="J113" s="4">
        <v>5</v>
      </c>
      <c r="L113" s="5">
        <v>11626.342675120879</v>
      </c>
      <c r="N113" s="4">
        <v>-1.8551608582574273</v>
      </c>
      <c r="O113" s="4">
        <v>-9.2758042912871357</v>
      </c>
      <c r="Q113" s="5">
        <v>1.2048357484211383</v>
      </c>
      <c r="S113" s="5">
        <v>6.0241787421056916</v>
      </c>
      <c r="U113" s="5">
        <v>8409.6365871847611</v>
      </c>
      <c r="W113" s="4">
        <v>3.079316046275562</v>
      </c>
      <c r="X113" s="4">
        <v>15.39658023137781</v>
      </c>
      <c r="Z113" s="5">
        <v>12.651080728960256</v>
      </c>
      <c r="AB113" s="5">
        <v>63.255403644801277</v>
      </c>
      <c r="AD113" s="5">
        <v>286577.53473045153</v>
      </c>
      <c r="AF113" s="4">
        <v>-149.46370424469896</v>
      </c>
      <c r="AG113" s="4">
        <v>-747.31852122349483</v>
      </c>
      <c r="AI113" s="5">
        <v>17.003225091626646</v>
      </c>
      <c r="AK113" s="5">
        <v>85.016125458133232</v>
      </c>
      <c r="AM113" s="5">
        <f>AVERAGE(AM99:AM111) + 3 *STDEV(AM99:AM111)</f>
        <v>7761.3475725877852</v>
      </c>
      <c r="AO113" s="4">
        <f>(AM113-$B$90)/$B$89</f>
        <v>-2.2837884753423765</v>
      </c>
      <c r="AP113" s="4">
        <f>AO113*AK113</f>
        <v>-194.15884753954629</v>
      </c>
      <c r="AR113" s="5">
        <f>AVERAGE(AR99:AR111) + 3 *STDEV(AR99:AR111)</f>
        <v>18.001881064349952</v>
      </c>
      <c r="AT113" s="5">
        <f>AR113*AK113</f>
        <v>1530.4501790491686</v>
      </c>
      <c r="AV113" s="5">
        <v>4372.3619258119397</v>
      </c>
      <c r="AX113" s="4">
        <v>-20.68457635419956</v>
      </c>
      <c r="AY113" s="4">
        <v>-103.4228817709978</v>
      </c>
      <c r="BA113" s="5">
        <v>7.2462458898221502</v>
      </c>
      <c r="BC113" s="5">
        <v>36.231229449110749</v>
      </c>
    </row>
    <row r="114" spans="1:56" s="4" customFormat="1" x14ac:dyDescent="0.25">
      <c r="A114" s="3" t="s">
        <v>170</v>
      </c>
      <c r="J114" s="4">
        <v>5</v>
      </c>
      <c r="L114" s="5">
        <v>31467.421139291822</v>
      </c>
      <c r="N114" s="4">
        <v>0.3452129991167624</v>
      </c>
      <c r="O114" s="4">
        <v>1.7260649955838119</v>
      </c>
      <c r="Q114" s="5">
        <v>2.9948969391815723</v>
      </c>
      <c r="S114" s="5">
        <v>14.974484695907861</v>
      </c>
      <c r="U114" s="5">
        <v>25183.260162410741</v>
      </c>
      <c r="W114" s="4">
        <v>9.5963642270174745</v>
      </c>
      <c r="X114" s="4">
        <v>47.981821135087372</v>
      </c>
      <c r="Z114" s="5">
        <v>37.396560763200853</v>
      </c>
      <c r="AB114" s="5">
        <v>186.98280381600426</v>
      </c>
      <c r="AD114" s="5">
        <v>765175.65858868463</v>
      </c>
      <c r="AF114" s="4">
        <v>-111.66849403812695</v>
      </c>
      <c r="AG114" s="4">
        <v>-558.3424701906348</v>
      </c>
      <c r="AI114" s="5">
        <v>43.114625305422145</v>
      </c>
      <c r="AK114" s="5">
        <v>215.57312652711073</v>
      </c>
      <c r="AM114" s="5">
        <f>AVERAGE(AM99:AM111) + 10 *STDEV(AM99:AM111)</f>
        <v>20228.347293241339</v>
      </c>
      <c r="AO114" s="4">
        <f>(AM114-$B$90)/$B$89</f>
        <v>-0.90119930234181256</v>
      </c>
      <c r="AP114" s="4">
        <f t="shared" ref="AP114" si="13">AO114*AK114</f>
        <v>-194.27435122987546</v>
      </c>
      <c r="AR114" s="5">
        <f>AVERAGE(AR99:AR111) + 10 *STDEV(AR99:AR111)</f>
        <v>45.290811881166505</v>
      </c>
      <c r="AT114" s="5">
        <f>AR114*AK114</f>
        <v>9763.4819201742775</v>
      </c>
      <c r="AV114" s="5">
        <v>11453.306162962879</v>
      </c>
      <c r="AX114" s="4">
        <v>-4.0198609318125627</v>
      </c>
      <c r="AY114" s="4">
        <v>-20.099304659062813</v>
      </c>
      <c r="BA114" s="5">
        <v>18.475986299407168</v>
      </c>
      <c r="BC114" s="5">
        <v>92.379931497035841</v>
      </c>
    </row>
    <row r="119" spans="1:56" x14ac:dyDescent="0.25">
      <c r="A119" s="1" t="s">
        <v>293</v>
      </c>
    </row>
    <row r="120" spans="1:56" x14ac:dyDescent="0.25">
      <c r="A120" s="1" t="s">
        <v>0</v>
      </c>
      <c r="L120" t="s">
        <v>1</v>
      </c>
      <c r="Q120" t="s">
        <v>1</v>
      </c>
      <c r="U120" t="s">
        <v>2</v>
      </c>
      <c r="Z120" t="s">
        <v>2</v>
      </c>
      <c r="AD120" t="s">
        <v>313</v>
      </c>
      <c r="AI120" t="s">
        <v>313</v>
      </c>
      <c r="AM120" t="s">
        <v>318</v>
      </c>
      <c r="AR120" t="s">
        <v>318</v>
      </c>
      <c r="AV120" t="s">
        <v>328</v>
      </c>
      <c r="BA120" t="s">
        <v>328</v>
      </c>
    </row>
    <row r="121" spans="1:56" x14ac:dyDescent="0.25">
      <c r="B121" t="s">
        <v>172</v>
      </c>
      <c r="C121" t="s">
        <v>6</v>
      </c>
      <c r="D121" t="s">
        <v>7</v>
      </c>
      <c r="E121" t="s">
        <v>8</v>
      </c>
      <c r="F121" t="s">
        <v>173</v>
      </c>
      <c r="G121" t="s">
        <v>174</v>
      </c>
      <c r="H121" t="s">
        <v>175</v>
      </c>
      <c r="I121" t="s">
        <v>176</v>
      </c>
      <c r="J121" t="s">
        <v>177</v>
      </c>
      <c r="K121" t="s">
        <v>9</v>
      </c>
      <c r="L121" t="s">
        <v>10</v>
      </c>
      <c r="M121" t="s">
        <v>11</v>
      </c>
      <c r="N121" t="s">
        <v>12</v>
      </c>
      <c r="O121" t="s">
        <v>178</v>
      </c>
      <c r="P121" t="s">
        <v>299</v>
      </c>
      <c r="Q121" t="s">
        <v>14</v>
      </c>
      <c r="R121" t="s">
        <v>15</v>
      </c>
      <c r="S121" t="s">
        <v>178</v>
      </c>
      <c r="T121" t="s">
        <v>299</v>
      </c>
      <c r="U121" t="s">
        <v>10</v>
      </c>
      <c r="V121" t="s">
        <v>11</v>
      </c>
      <c r="W121" t="s">
        <v>13</v>
      </c>
      <c r="X121" t="s">
        <v>302</v>
      </c>
      <c r="Y121" t="s">
        <v>303</v>
      </c>
      <c r="Z121" t="s">
        <v>14</v>
      </c>
      <c r="AA121" t="s">
        <v>15</v>
      </c>
      <c r="AB121" t="s">
        <v>302</v>
      </c>
      <c r="AC121" t="s">
        <v>303</v>
      </c>
      <c r="AD121" t="s">
        <v>10</v>
      </c>
      <c r="AE121" t="s">
        <v>11</v>
      </c>
      <c r="AF121" t="s">
        <v>309</v>
      </c>
      <c r="AG121" t="s">
        <v>310</v>
      </c>
      <c r="AH121" t="s">
        <v>311</v>
      </c>
      <c r="AI121" t="s">
        <v>14</v>
      </c>
      <c r="AJ121" t="s">
        <v>15</v>
      </c>
      <c r="AK121" t="s">
        <v>310</v>
      </c>
      <c r="AL121" t="s">
        <v>311</v>
      </c>
      <c r="AM121" t="s">
        <v>10</v>
      </c>
      <c r="AN121" t="s">
        <v>11</v>
      </c>
      <c r="AO121" t="s">
        <v>319</v>
      </c>
      <c r="AP121" t="s">
        <v>320</v>
      </c>
      <c r="AQ121" t="s">
        <v>321</v>
      </c>
      <c r="AR121" t="s">
        <v>14</v>
      </c>
      <c r="AS121" t="s">
        <v>15</v>
      </c>
      <c r="AT121" t="s">
        <v>320</v>
      </c>
      <c r="AU121" t="s">
        <v>321</v>
      </c>
      <c r="AV121" t="s">
        <v>10</v>
      </c>
      <c r="AW121" t="s">
        <v>11</v>
      </c>
      <c r="AX121" t="s">
        <v>327</v>
      </c>
      <c r="AY121" t="s">
        <v>322</v>
      </c>
      <c r="AZ121" t="s">
        <v>323</v>
      </c>
      <c r="BA121" t="s">
        <v>14</v>
      </c>
      <c r="BB121" t="s">
        <v>15</v>
      </c>
      <c r="BC121" t="s">
        <v>322</v>
      </c>
      <c r="BD121" t="s">
        <v>323</v>
      </c>
    </row>
    <row r="122" spans="1:56" ht="60" x14ac:dyDescent="0.25">
      <c r="A122" s="1" t="s">
        <v>31</v>
      </c>
      <c r="B122" t="s">
        <v>191</v>
      </c>
      <c r="C122" t="s">
        <v>21</v>
      </c>
      <c r="D122">
        <v>7</v>
      </c>
      <c r="E122" t="s">
        <v>32</v>
      </c>
      <c r="I122" s="2">
        <v>45246.490717592591</v>
      </c>
      <c r="K122">
        <v>100</v>
      </c>
      <c r="L122">
        <v>985597.82</v>
      </c>
      <c r="M122">
        <v>1.3</v>
      </c>
      <c r="Q122">
        <v>108.717</v>
      </c>
      <c r="R122">
        <v>1.3</v>
      </c>
      <c r="U122">
        <v>259551.1</v>
      </c>
      <c r="V122">
        <v>1.4</v>
      </c>
      <c r="Z122">
        <v>100.807</v>
      </c>
      <c r="AA122">
        <v>1.4</v>
      </c>
      <c r="AD122">
        <v>1535866.96</v>
      </c>
      <c r="AE122">
        <v>1.4</v>
      </c>
      <c r="AI122">
        <v>101.96299999999999</v>
      </c>
      <c r="AJ122">
        <v>1.4</v>
      </c>
      <c r="AM122">
        <v>38979.96</v>
      </c>
      <c r="AN122">
        <v>4.0999999999999996</v>
      </c>
      <c r="AR122">
        <v>102.07</v>
      </c>
      <c r="AS122">
        <v>4.2</v>
      </c>
      <c r="AV122">
        <v>46356.71</v>
      </c>
      <c r="AW122">
        <v>1.7</v>
      </c>
      <c r="BA122">
        <v>105.196</v>
      </c>
      <c r="BB122">
        <v>1.7</v>
      </c>
    </row>
    <row r="123" spans="1:56" ht="105" x14ac:dyDescent="0.25">
      <c r="A123" s="1" t="s">
        <v>67</v>
      </c>
      <c r="B123" t="s">
        <v>214</v>
      </c>
      <c r="C123" t="s">
        <v>0</v>
      </c>
      <c r="E123" t="s">
        <v>68</v>
      </c>
      <c r="I123" s="2">
        <v>45246.522592592592</v>
      </c>
      <c r="L123">
        <v>982640.22</v>
      </c>
      <c r="M123">
        <v>1.3</v>
      </c>
      <c r="N123">
        <v>105.83019277166129</v>
      </c>
      <c r="Q123">
        <v>108.39</v>
      </c>
      <c r="R123">
        <v>1.3</v>
      </c>
      <c r="U123">
        <v>262344.45</v>
      </c>
      <c r="V123">
        <v>1.5</v>
      </c>
      <c r="W123">
        <v>25.949455202518379</v>
      </c>
      <c r="Z123">
        <v>101.892</v>
      </c>
      <c r="AA123">
        <v>1.5</v>
      </c>
      <c r="AD123">
        <v>1601132.48</v>
      </c>
      <c r="AE123">
        <v>2.1</v>
      </c>
      <c r="AF123">
        <v>621.89918299620695</v>
      </c>
      <c r="AI123">
        <v>106.40300000000001</v>
      </c>
      <c r="AJ123">
        <v>2.1</v>
      </c>
      <c r="AM123">
        <v>40567.760000000002</v>
      </c>
      <c r="AN123">
        <v>1.9</v>
      </c>
      <c r="AO123">
        <v>-168.89125877385763</v>
      </c>
      <c r="AR123">
        <v>106.35299999999999</v>
      </c>
      <c r="AS123">
        <v>1.9</v>
      </c>
      <c r="AV123">
        <v>47533.62</v>
      </c>
      <c r="AW123">
        <v>1.3</v>
      </c>
      <c r="AX123">
        <v>-168.34116020504763</v>
      </c>
      <c r="BA123">
        <v>107.961</v>
      </c>
      <c r="BB123">
        <v>1.3</v>
      </c>
    </row>
    <row r="124" spans="1:56" ht="105" x14ac:dyDescent="0.25">
      <c r="A124" s="1" t="s">
        <v>90</v>
      </c>
      <c r="B124" t="s">
        <v>226</v>
      </c>
      <c r="C124" t="s">
        <v>0</v>
      </c>
      <c r="E124" t="s">
        <v>68</v>
      </c>
      <c r="I124" s="2">
        <v>45246.544849537036</v>
      </c>
      <c r="L124">
        <v>997681.26</v>
      </c>
      <c r="M124">
        <v>1.8</v>
      </c>
      <c r="N124">
        <v>107.498242785348</v>
      </c>
      <c r="Q124">
        <v>110.05200000000001</v>
      </c>
      <c r="R124">
        <v>1.8</v>
      </c>
      <c r="U124">
        <v>269436.15999999997</v>
      </c>
      <c r="V124">
        <v>2.1</v>
      </c>
      <c r="W124">
        <v>26.735925218059997</v>
      </c>
      <c r="Z124">
        <v>104.64700000000001</v>
      </c>
      <c r="AA124">
        <v>2.1</v>
      </c>
      <c r="AD124">
        <v>1632384.77</v>
      </c>
      <c r="AE124">
        <v>2.5</v>
      </c>
      <c r="AF124">
        <v>634.04162072143015</v>
      </c>
      <c r="AI124">
        <v>108.53</v>
      </c>
      <c r="AJ124">
        <v>2.6</v>
      </c>
      <c r="AM124">
        <v>40410.629999999997</v>
      </c>
      <c r="AN124">
        <v>3.5</v>
      </c>
      <c r="AO124">
        <v>-168.90366743382452</v>
      </c>
      <c r="AR124">
        <v>105.93</v>
      </c>
      <c r="AS124">
        <v>3.6</v>
      </c>
      <c r="AV124">
        <v>48426.69</v>
      </c>
      <c r="AW124">
        <v>2.6</v>
      </c>
      <c r="AX124">
        <v>-168.27063387680573</v>
      </c>
      <c r="BA124">
        <v>110.06</v>
      </c>
      <c r="BB124">
        <v>2.7</v>
      </c>
    </row>
    <row r="125" spans="1:56" ht="105" x14ac:dyDescent="0.25">
      <c r="A125" s="1" t="s">
        <v>112</v>
      </c>
      <c r="B125" t="s">
        <v>244</v>
      </c>
      <c r="C125" t="s">
        <v>0</v>
      </c>
      <c r="E125" t="s">
        <v>68</v>
      </c>
      <c r="I125" s="2">
        <v>45246.5621875</v>
      </c>
      <c r="L125">
        <v>1064070.8700000001</v>
      </c>
      <c r="M125">
        <v>1.2</v>
      </c>
      <c r="N125">
        <v>114.8608446977926</v>
      </c>
      <c r="Q125">
        <v>117.38500000000001</v>
      </c>
      <c r="R125">
        <v>1.3</v>
      </c>
      <c r="U125">
        <v>279209.90999999997</v>
      </c>
      <c r="V125">
        <v>1.3</v>
      </c>
      <c r="W125">
        <v>27.819833233813597</v>
      </c>
      <c r="Z125">
        <v>108.444</v>
      </c>
      <c r="AA125">
        <v>1.3</v>
      </c>
      <c r="AD125">
        <v>1685107.79</v>
      </c>
      <c r="AE125">
        <v>1.4</v>
      </c>
      <c r="AF125">
        <v>654.52607120604114</v>
      </c>
      <c r="AI125">
        <v>112.116</v>
      </c>
      <c r="AJ125">
        <v>1.5</v>
      </c>
      <c r="AM125">
        <v>42218.99</v>
      </c>
      <c r="AN125">
        <v>2.5</v>
      </c>
      <c r="AO125">
        <v>-168.76086004925273</v>
      </c>
      <c r="AR125">
        <v>110.807</v>
      </c>
      <c r="AS125">
        <v>2.6</v>
      </c>
      <c r="AV125">
        <v>54671.18</v>
      </c>
      <c r="AW125">
        <v>1.7</v>
      </c>
      <c r="AX125">
        <v>-167.77750237373959</v>
      </c>
      <c r="BA125">
        <v>124.73099999999999</v>
      </c>
      <c r="BB125">
        <v>1.7</v>
      </c>
    </row>
    <row r="126" spans="1:56" ht="150" x14ac:dyDescent="0.25">
      <c r="A126" s="1" t="s">
        <v>134</v>
      </c>
      <c r="B126" t="s">
        <v>264</v>
      </c>
      <c r="C126" t="s">
        <v>0</v>
      </c>
      <c r="E126" t="s">
        <v>68</v>
      </c>
      <c r="I126" s="2">
        <v>45246.575925925928</v>
      </c>
      <c r="L126">
        <v>1072462.33</v>
      </c>
      <c r="M126">
        <v>4.7</v>
      </c>
      <c r="N126">
        <v>115.7914568740684</v>
      </c>
      <c r="Q126">
        <v>118.312</v>
      </c>
      <c r="R126">
        <v>4.7</v>
      </c>
      <c r="U126">
        <v>279207.51</v>
      </c>
      <c r="V126">
        <v>4.5</v>
      </c>
      <c r="W126">
        <v>27.819567074024594</v>
      </c>
      <c r="Z126">
        <v>108.443</v>
      </c>
      <c r="AA126">
        <v>4.5</v>
      </c>
      <c r="AD126">
        <v>1787597.01</v>
      </c>
      <c r="AE126">
        <v>4.2</v>
      </c>
      <c r="AF126">
        <v>694.34616027332902</v>
      </c>
      <c r="AI126">
        <v>119.08799999999999</v>
      </c>
      <c r="AJ126">
        <v>4.3</v>
      </c>
      <c r="AM126">
        <v>44582.73</v>
      </c>
      <c r="AN126">
        <v>4.3</v>
      </c>
      <c r="AO126">
        <v>-168.57419393896072</v>
      </c>
      <c r="AR126">
        <v>117.18300000000001</v>
      </c>
      <c r="AS126">
        <v>4.4000000000000004</v>
      </c>
      <c r="AV126">
        <v>55767.7</v>
      </c>
      <c r="AW126">
        <v>4.7</v>
      </c>
      <c r="AX126">
        <v>-167.69090946451209</v>
      </c>
      <c r="BA126">
        <v>127.307</v>
      </c>
      <c r="BB126">
        <v>4.8</v>
      </c>
    </row>
    <row r="127" spans="1:56" ht="105" x14ac:dyDescent="0.25">
      <c r="A127" s="1" t="s">
        <v>164</v>
      </c>
      <c r="B127" t="s">
        <v>287</v>
      </c>
      <c r="C127" t="s">
        <v>0</v>
      </c>
      <c r="E127" t="s">
        <v>68</v>
      </c>
      <c r="I127" s="2">
        <v>45246.594259259262</v>
      </c>
      <c r="L127">
        <v>1051463.1599999999</v>
      </c>
      <c r="M127">
        <v>2.1</v>
      </c>
      <c r="N127">
        <v>113.46265076718285</v>
      </c>
      <c r="Q127">
        <v>115.99299999999999</v>
      </c>
      <c r="R127">
        <v>2.2000000000000002</v>
      </c>
      <c r="U127">
        <v>1051463.1599999999</v>
      </c>
      <c r="V127">
        <v>2.1</v>
      </c>
      <c r="W127">
        <v>113.46265076718285</v>
      </c>
      <c r="Z127">
        <v>106.301</v>
      </c>
      <c r="AA127">
        <v>2.2000000000000002</v>
      </c>
      <c r="AD127">
        <v>1752843.73</v>
      </c>
      <c r="AE127">
        <v>3.7</v>
      </c>
      <c r="AF127">
        <v>680.84348452869563</v>
      </c>
      <c r="AI127">
        <v>116.724</v>
      </c>
      <c r="AJ127">
        <v>3.8</v>
      </c>
      <c r="AM127">
        <v>44015.09</v>
      </c>
      <c r="AN127">
        <v>4.3</v>
      </c>
      <c r="AO127">
        <v>-168.61902084498513</v>
      </c>
      <c r="AR127">
        <v>115.652</v>
      </c>
      <c r="AS127">
        <v>4.5</v>
      </c>
      <c r="AV127">
        <v>55509.13</v>
      </c>
      <c r="AW127">
        <v>2.7</v>
      </c>
      <c r="AX127">
        <v>-167.71132890833346</v>
      </c>
      <c r="BA127">
        <v>126.7</v>
      </c>
      <c r="BB127">
        <v>2.8</v>
      </c>
    </row>
    <row r="130" spans="1:56" x14ac:dyDescent="0.25">
      <c r="A130" s="1" t="s">
        <v>296</v>
      </c>
    </row>
    <row r="131" spans="1:56" x14ac:dyDescent="0.25">
      <c r="A131" s="1" t="s">
        <v>0</v>
      </c>
      <c r="L131" t="s">
        <v>1</v>
      </c>
      <c r="Q131" t="s">
        <v>1</v>
      </c>
      <c r="U131" t="s">
        <v>2</v>
      </c>
      <c r="Z131" t="s">
        <v>2</v>
      </c>
      <c r="AD131" t="s">
        <v>313</v>
      </c>
      <c r="AI131" t="s">
        <v>313</v>
      </c>
      <c r="AM131" t="s">
        <v>318</v>
      </c>
      <c r="AR131" t="s">
        <v>318</v>
      </c>
      <c r="AV131" t="s">
        <v>328</v>
      </c>
      <c r="BA131" t="s">
        <v>328</v>
      </c>
    </row>
    <row r="132" spans="1:56" x14ac:dyDescent="0.25">
      <c r="B132" t="s">
        <v>172</v>
      </c>
      <c r="C132" t="s">
        <v>6</v>
      </c>
      <c r="D132" t="s">
        <v>7</v>
      </c>
      <c r="E132" t="s">
        <v>8</v>
      </c>
      <c r="F132" t="s">
        <v>173</v>
      </c>
      <c r="G132" t="s">
        <v>174</v>
      </c>
      <c r="H132" t="s">
        <v>175</v>
      </c>
      <c r="I132" t="s">
        <v>176</v>
      </c>
      <c r="J132" t="s">
        <v>177</v>
      </c>
      <c r="K132" t="s">
        <v>9</v>
      </c>
      <c r="L132" t="s">
        <v>10</v>
      </c>
      <c r="M132" t="s">
        <v>11</v>
      </c>
      <c r="N132" t="s">
        <v>12</v>
      </c>
      <c r="O132" t="s">
        <v>178</v>
      </c>
      <c r="P132" t="s">
        <v>299</v>
      </c>
      <c r="Q132" t="s">
        <v>14</v>
      </c>
      <c r="R132" t="s">
        <v>15</v>
      </c>
      <c r="S132" t="s">
        <v>178</v>
      </c>
      <c r="T132" t="s">
        <v>299</v>
      </c>
      <c r="U132" t="s">
        <v>10</v>
      </c>
      <c r="V132" t="s">
        <v>11</v>
      </c>
      <c r="W132" t="s">
        <v>13</v>
      </c>
      <c r="X132" t="s">
        <v>302</v>
      </c>
      <c r="Y132" t="s">
        <v>303</v>
      </c>
      <c r="Z132" t="s">
        <v>14</v>
      </c>
      <c r="AA132" t="s">
        <v>15</v>
      </c>
      <c r="AB132" t="s">
        <v>302</v>
      </c>
      <c r="AC132" t="s">
        <v>303</v>
      </c>
      <c r="AD132" t="s">
        <v>10</v>
      </c>
      <c r="AE132" t="s">
        <v>11</v>
      </c>
      <c r="AF132" t="s">
        <v>309</v>
      </c>
      <c r="AG132" t="s">
        <v>310</v>
      </c>
      <c r="AH132" t="s">
        <v>311</v>
      </c>
      <c r="AI132" t="s">
        <v>14</v>
      </c>
      <c r="AJ132" t="s">
        <v>15</v>
      </c>
      <c r="AK132" t="s">
        <v>310</v>
      </c>
      <c r="AL132" t="s">
        <v>311</v>
      </c>
      <c r="AM132" t="s">
        <v>10</v>
      </c>
      <c r="AN132" t="s">
        <v>11</v>
      </c>
      <c r="AO132" t="s">
        <v>319</v>
      </c>
      <c r="AP132" t="s">
        <v>320</v>
      </c>
      <c r="AQ132" t="s">
        <v>321</v>
      </c>
      <c r="AR132" t="s">
        <v>14</v>
      </c>
      <c r="AS132" t="s">
        <v>15</v>
      </c>
      <c r="AT132" t="s">
        <v>320</v>
      </c>
      <c r="AU132" t="s">
        <v>321</v>
      </c>
      <c r="AV132" t="s">
        <v>10</v>
      </c>
      <c r="AW132" t="s">
        <v>11</v>
      </c>
      <c r="AX132" t="s">
        <v>327</v>
      </c>
      <c r="AY132" t="s">
        <v>322</v>
      </c>
      <c r="AZ132" t="s">
        <v>323</v>
      </c>
      <c r="BA132" t="s">
        <v>14</v>
      </c>
      <c r="BB132" t="s">
        <v>15</v>
      </c>
      <c r="BC132" t="s">
        <v>322</v>
      </c>
      <c r="BD132" t="s">
        <v>323</v>
      </c>
    </row>
    <row r="133" spans="1:56" ht="150" x14ac:dyDescent="0.25">
      <c r="A133" s="1" t="s">
        <v>42</v>
      </c>
      <c r="B133" t="s">
        <v>198</v>
      </c>
      <c r="C133" t="s">
        <v>0</v>
      </c>
      <c r="E133" t="s">
        <v>43</v>
      </c>
      <c r="I133" s="2">
        <v>45246.495312500003</v>
      </c>
      <c r="L133">
        <v>11368.11</v>
      </c>
      <c r="M133">
        <v>4.8</v>
      </c>
      <c r="Q133">
        <v>1.099</v>
      </c>
      <c r="R133">
        <v>5.5</v>
      </c>
      <c r="U133">
        <v>25775.4</v>
      </c>
      <c r="V133">
        <v>1.6</v>
      </c>
      <c r="Z133">
        <v>10</v>
      </c>
      <c r="AA133">
        <v>1.6</v>
      </c>
      <c r="AD133">
        <v>173578.07</v>
      </c>
      <c r="AE133">
        <v>1.3</v>
      </c>
      <c r="AI133">
        <v>9.2880000000000003</v>
      </c>
      <c r="AJ133">
        <v>1.7</v>
      </c>
      <c r="AM133">
        <v>4824.32</v>
      </c>
      <c r="AN133">
        <v>3.3</v>
      </c>
      <c r="AR133">
        <v>9.9380000000000006</v>
      </c>
      <c r="AS133">
        <v>4.3</v>
      </c>
      <c r="AV133">
        <v>1474.78</v>
      </c>
      <c r="AW133">
        <v>3</v>
      </c>
      <c r="BA133" t="s">
        <v>41</v>
      </c>
      <c r="BB133" t="s">
        <v>20</v>
      </c>
    </row>
    <row r="134" spans="1:56" x14ac:dyDescent="0.25">
      <c r="A134" s="1" t="s">
        <v>297</v>
      </c>
      <c r="J134">
        <v>10000</v>
      </c>
      <c r="Q134">
        <v>1</v>
      </c>
      <c r="R134">
        <v>5</v>
      </c>
      <c r="Z134">
        <v>9.6999999999999993</v>
      </c>
      <c r="AA134">
        <v>5.15</v>
      </c>
      <c r="AI134">
        <v>9.9</v>
      </c>
      <c r="AJ134">
        <v>5.05</v>
      </c>
      <c r="AR134">
        <v>9.9</v>
      </c>
      <c r="AS134">
        <v>5.05</v>
      </c>
      <c r="BA134">
        <v>0.96</v>
      </c>
      <c r="BB134">
        <v>5.2</v>
      </c>
    </row>
    <row r="136" spans="1:56" s="4" customFormat="1" x14ac:dyDescent="0.25">
      <c r="A136" s="3" t="s">
        <v>298</v>
      </c>
      <c r="Q136" s="5">
        <v>109.89999999999999</v>
      </c>
      <c r="Z136" s="5">
        <v>103.09278350515466</v>
      </c>
      <c r="AI136" s="5">
        <v>93.818181818181827</v>
      </c>
      <c r="AR136" s="5">
        <f>(AR133/AR134)*100</f>
        <v>100.38383838383839</v>
      </c>
      <c r="BA136" s="5" t="e">
        <v>#VALUE!</v>
      </c>
    </row>
  </sheetData>
  <sortState xmlns:xlrd2="http://schemas.microsoft.com/office/spreadsheetml/2017/richdata2" ref="A1:W138">
    <sortCondition ref="I1:I13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9E29-9056-42B6-A9FF-EE5783A62986}">
  <dimension ref="A1:U136"/>
  <sheetViews>
    <sheetView tabSelected="1" zoomScale="75" zoomScaleNormal="70" workbookViewId="0">
      <selection activeCell="J3" sqref="J3:J86"/>
    </sheetView>
  </sheetViews>
  <sheetFormatPr defaultRowHeight="15" x14ac:dyDescent="0.25"/>
  <cols>
    <col min="1" max="1" width="49.7109375" style="6" customWidth="1"/>
    <col min="2" max="2" width="21.5703125" style="6" customWidth="1"/>
    <col min="3" max="3" width="15.140625" style="6" customWidth="1"/>
    <col min="4" max="4" width="10" style="6" customWidth="1"/>
    <col min="5" max="5" width="16.85546875" style="6" bestFit="1" customWidth="1"/>
    <col min="6" max="6" width="8.28515625" style="6" customWidth="1"/>
    <col min="7" max="7" width="6.7109375" style="6" customWidth="1"/>
    <col min="8" max="8" width="8.85546875" style="6" customWidth="1"/>
    <col min="9" max="9" width="19" style="6" customWidth="1"/>
    <col min="10" max="10" width="16.85546875" style="6" customWidth="1"/>
    <col min="11" max="11" width="21" style="6" customWidth="1"/>
    <col min="12" max="12" width="12.7109375" style="6" bestFit="1" customWidth="1"/>
    <col min="13" max="13" width="12.28515625" style="6" customWidth="1"/>
    <col min="14" max="14" width="21.28515625" style="6" customWidth="1"/>
    <col min="15" max="15" width="17.7109375" style="6" customWidth="1"/>
    <col min="16" max="16" width="22.5703125" style="6" customWidth="1"/>
    <col min="17" max="17" width="12.7109375" style="6" bestFit="1" customWidth="1"/>
    <col min="18" max="18" width="14.85546875" style="6" customWidth="1"/>
    <col min="19" max="19" width="19.28515625" style="6" customWidth="1"/>
    <col min="20" max="20" width="24" style="6" customWidth="1"/>
    <col min="21" max="21" width="16.140625" style="6" customWidth="1"/>
    <col min="22" max="22" width="20" style="6" customWidth="1"/>
    <col min="23" max="31" width="9.140625" style="6"/>
    <col min="32" max="32" width="12" style="6" bestFit="1" customWidth="1"/>
    <col min="33" max="33" width="9.7109375" style="6" bestFit="1" customWidth="1"/>
    <col min="34" max="16384" width="9.140625" style="6"/>
  </cols>
  <sheetData>
    <row r="1" spans="1:21" x14ac:dyDescent="0.25">
      <c r="A1" s="6" t="s">
        <v>0</v>
      </c>
      <c r="L1" s="6" t="s">
        <v>1</v>
      </c>
      <c r="Q1" s="6" t="s">
        <v>1</v>
      </c>
    </row>
    <row r="2" spans="1:21" x14ac:dyDescent="0.25">
      <c r="B2" s="6" t="s">
        <v>172</v>
      </c>
      <c r="C2" s="6" t="s">
        <v>6</v>
      </c>
      <c r="D2" s="6" t="s">
        <v>7</v>
      </c>
      <c r="E2" s="6" t="s">
        <v>8</v>
      </c>
      <c r="F2" s="6" t="s">
        <v>173</v>
      </c>
      <c r="G2" s="6" t="s">
        <v>174</v>
      </c>
      <c r="H2" s="6" t="s">
        <v>175</v>
      </c>
      <c r="I2" s="6" t="s">
        <v>176</v>
      </c>
      <c r="J2" s="6" t="s">
        <v>177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178</v>
      </c>
      <c r="P2" s="6" t="s">
        <v>299</v>
      </c>
      <c r="Q2" s="6" t="s">
        <v>14</v>
      </c>
      <c r="R2" s="6" t="s">
        <v>15</v>
      </c>
      <c r="S2" s="6" t="s">
        <v>178</v>
      </c>
      <c r="T2" s="6" t="s">
        <v>299</v>
      </c>
      <c r="U2" s="6" t="s">
        <v>291</v>
      </c>
    </row>
    <row r="3" spans="1:21" x14ac:dyDescent="0.25">
      <c r="B3" s="6" t="s">
        <v>182</v>
      </c>
      <c r="C3" s="6" t="s">
        <v>0</v>
      </c>
      <c r="E3" s="6" t="s">
        <v>16</v>
      </c>
      <c r="I3" s="7">
        <v>45246.480185185188</v>
      </c>
      <c r="L3" s="6">
        <v>1360.11</v>
      </c>
      <c r="M3" s="6">
        <v>3.2</v>
      </c>
    </row>
    <row r="4" spans="1:21" x14ac:dyDescent="0.25">
      <c r="A4" s="6" t="s">
        <v>17</v>
      </c>
      <c r="B4" s="6" t="s">
        <v>183</v>
      </c>
      <c r="C4" s="6" t="s">
        <v>0</v>
      </c>
      <c r="E4" s="6" t="s">
        <v>16</v>
      </c>
      <c r="I4" s="7">
        <v>45246.48133101852</v>
      </c>
      <c r="L4" s="6">
        <v>690.04</v>
      </c>
      <c r="M4" s="6">
        <v>20.399999999999999</v>
      </c>
    </row>
    <row r="5" spans="1:21" x14ac:dyDescent="0.25">
      <c r="B5" s="6" t="s">
        <v>184</v>
      </c>
      <c r="C5" s="6" t="s">
        <v>0</v>
      </c>
      <c r="E5" s="6" t="s">
        <v>16</v>
      </c>
      <c r="I5" s="7">
        <v>45246.482511574075</v>
      </c>
      <c r="L5" s="6">
        <v>383.36</v>
      </c>
      <c r="M5" s="6">
        <v>15.9</v>
      </c>
    </row>
    <row r="6" spans="1:21" x14ac:dyDescent="0.25">
      <c r="B6" s="6" t="s">
        <v>185</v>
      </c>
      <c r="C6" s="6" t="s">
        <v>18</v>
      </c>
      <c r="D6" s="6">
        <v>1</v>
      </c>
      <c r="E6" s="6" t="s">
        <v>19</v>
      </c>
      <c r="I6" s="7">
        <v>45246.483634259261</v>
      </c>
      <c r="K6" s="6">
        <v>0</v>
      </c>
      <c r="L6" s="6">
        <v>1416.78</v>
      </c>
      <c r="M6" s="6">
        <v>12.4</v>
      </c>
      <c r="Q6" s="6">
        <v>0</v>
      </c>
      <c r="R6" s="6" t="s">
        <v>20</v>
      </c>
    </row>
    <row r="7" spans="1:21" x14ac:dyDescent="0.25">
      <c r="B7" s="6" t="s">
        <v>186</v>
      </c>
      <c r="C7" s="6" t="s">
        <v>21</v>
      </c>
      <c r="D7" s="6">
        <v>2</v>
      </c>
      <c r="E7" s="6" t="s">
        <v>22</v>
      </c>
      <c r="I7" s="7">
        <v>45246.484803240739</v>
      </c>
      <c r="K7" s="6">
        <v>0.5</v>
      </c>
      <c r="L7" s="6">
        <v>5757.99</v>
      </c>
      <c r="M7" s="6">
        <v>4.5</v>
      </c>
      <c r="Q7" s="6">
        <v>0.48</v>
      </c>
      <c r="R7" s="6">
        <v>6</v>
      </c>
    </row>
    <row r="8" spans="1:21" x14ac:dyDescent="0.25">
      <c r="A8" s="6" t="s">
        <v>23</v>
      </c>
      <c r="B8" s="6" t="s">
        <v>187</v>
      </c>
      <c r="C8" s="6" t="s">
        <v>21</v>
      </c>
      <c r="D8" s="6">
        <v>3</v>
      </c>
      <c r="E8" s="6" t="s">
        <v>24</v>
      </c>
      <c r="I8" s="7">
        <v>45246.485972222225</v>
      </c>
      <c r="K8" s="6">
        <v>1</v>
      </c>
      <c r="L8" s="6">
        <v>10894.51</v>
      </c>
      <c r="M8" s="6">
        <v>2.6</v>
      </c>
      <c r="Q8" s="6">
        <v>1.0469999999999999</v>
      </c>
      <c r="R8" s="6">
        <v>3</v>
      </c>
    </row>
    <row r="9" spans="1:21" x14ac:dyDescent="0.25">
      <c r="A9" s="6" t="s">
        <v>25</v>
      </c>
      <c r="B9" s="6" t="s">
        <v>188</v>
      </c>
      <c r="C9" s="6" t="s">
        <v>21</v>
      </c>
      <c r="D9" s="6">
        <v>4</v>
      </c>
      <c r="E9" s="6" t="s">
        <v>26</v>
      </c>
      <c r="I9" s="7">
        <v>45246.487187500003</v>
      </c>
      <c r="K9" s="6">
        <v>5</v>
      </c>
      <c r="L9" s="6">
        <v>50599.4</v>
      </c>
      <c r="M9" s="6">
        <v>2.6</v>
      </c>
      <c r="Q9" s="6">
        <v>5.4329999999999998</v>
      </c>
      <c r="R9" s="6">
        <v>2.6</v>
      </c>
    </row>
    <row r="10" spans="1:21" x14ac:dyDescent="0.25">
      <c r="A10" s="6" t="s">
        <v>27</v>
      </c>
      <c r="B10" s="6" t="s">
        <v>189</v>
      </c>
      <c r="C10" s="6" t="s">
        <v>21</v>
      </c>
      <c r="D10" s="6">
        <v>5</v>
      </c>
      <c r="E10" s="6" t="s">
        <v>28</v>
      </c>
      <c r="I10" s="7">
        <v>45246.488368055558</v>
      </c>
      <c r="K10" s="6">
        <v>10</v>
      </c>
      <c r="L10" s="6">
        <v>98558.31</v>
      </c>
      <c r="M10" s="6">
        <v>2.5</v>
      </c>
      <c r="Q10" s="6">
        <v>10.731</v>
      </c>
      <c r="R10" s="6">
        <v>2.5</v>
      </c>
    </row>
    <row r="11" spans="1:21" x14ac:dyDescent="0.25">
      <c r="A11" s="6" t="s">
        <v>29</v>
      </c>
      <c r="B11" s="6" t="s">
        <v>190</v>
      </c>
      <c r="C11" s="6" t="s">
        <v>21</v>
      </c>
      <c r="D11" s="6">
        <v>6</v>
      </c>
      <c r="E11" s="6" t="s">
        <v>30</v>
      </c>
      <c r="I11" s="7">
        <v>45246.48951388889</v>
      </c>
      <c r="K11" s="6">
        <v>50</v>
      </c>
      <c r="L11" s="6">
        <v>493088.85</v>
      </c>
      <c r="M11" s="6">
        <v>1.9</v>
      </c>
      <c r="Q11" s="6">
        <v>54.311999999999998</v>
      </c>
      <c r="R11" s="6">
        <v>1.9</v>
      </c>
    </row>
    <row r="12" spans="1:21" x14ac:dyDescent="0.25">
      <c r="A12" s="6" t="s">
        <v>31</v>
      </c>
      <c r="B12" s="6" t="s">
        <v>191</v>
      </c>
      <c r="C12" s="6" t="s">
        <v>21</v>
      </c>
      <c r="D12" s="6">
        <v>7</v>
      </c>
      <c r="E12" s="6" t="s">
        <v>32</v>
      </c>
      <c r="I12" s="7">
        <v>45246.490717592591</v>
      </c>
      <c r="K12" s="6">
        <v>100</v>
      </c>
      <c r="L12" s="6">
        <v>985597.82</v>
      </c>
      <c r="M12" s="6">
        <v>1.3</v>
      </c>
      <c r="Q12" s="6">
        <v>108.717</v>
      </c>
      <c r="R12" s="6">
        <v>1.3</v>
      </c>
    </row>
    <row r="13" spans="1:21" x14ac:dyDescent="0.25">
      <c r="A13" s="6" t="s">
        <v>33</v>
      </c>
      <c r="B13" s="6" t="s">
        <v>192</v>
      </c>
      <c r="C13" s="6" t="s">
        <v>21</v>
      </c>
      <c r="D13" s="6">
        <v>8</v>
      </c>
      <c r="E13" s="6" t="s">
        <v>34</v>
      </c>
      <c r="I13" s="7">
        <v>45246.491875</v>
      </c>
      <c r="K13" s="6">
        <v>500</v>
      </c>
      <c r="L13" s="6">
        <v>4656554.62</v>
      </c>
      <c r="M13" s="6">
        <v>1.1000000000000001</v>
      </c>
      <c r="Q13" s="6">
        <v>514.22699999999998</v>
      </c>
      <c r="R13" s="6">
        <v>1.1000000000000001</v>
      </c>
    </row>
    <row r="14" spans="1:21" x14ac:dyDescent="0.25">
      <c r="A14" s="6" t="s">
        <v>35</v>
      </c>
      <c r="B14" s="6" t="s">
        <v>193</v>
      </c>
      <c r="C14" s="6" t="s">
        <v>21</v>
      </c>
      <c r="D14" s="6">
        <v>9</v>
      </c>
      <c r="E14" s="6" t="s">
        <v>36</v>
      </c>
      <c r="I14" s="7">
        <v>45246.493032407408</v>
      </c>
      <c r="K14" s="6">
        <v>1000</v>
      </c>
      <c r="L14" s="6">
        <v>8979786.3200000003</v>
      </c>
      <c r="M14" s="6">
        <v>2.2000000000000002</v>
      </c>
      <c r="Q14" s="6">
        <v>991.79</v>
      </c>
      <c r="R14" s="6">
        <v>2.2000000000000002</v>
      </c>
    </row>
    <row r="15" spans="1:21" x14ac:dyDescent="0.25">
      <c r="A15" s="6" t="s">
        <v>37</v>
      </c>
      <c r="B15" s="6" t="s">
        <v>194</v>
      </c>
      <c r="C15" s="6" t="s">
        <v>21</v>
      </c>
      <c r="D15" s="6">
        <v>10</v>
      </c>
      <c r="E15" s="6" t="s">
        <v>38</v>
      </c>
      <c r="I15" s="7">
        <v>45246.595393518517</v>
      </c>
      <c r="L15" s="6">
        <v>10149657.140000001</v>
      </c>
      <c r="M15" s="6">
        <v>1.9</v>
      </c>
      <c r="Q15" s="6">
        <v>1121.019</v>
      </c>
      <c r="R15" s="6">
        <v>1.9</v>
      </c>
    </row>
    <row r="16" spans="1:21" x14ac:dyDescent="0.25">
      <c r="B16" s="6" t="s">
        <v>196</v>
      </c>
      <c r="C16" s="6" t="s">
        <v>21</v>
      </c>
      <c r="D16" s="6">
        <v>11</v>
      </c>
      <c r="E16" s="6" t="s">
        <v>39</v>
      </c>
      <c r="I16" s="7">
        <v>45246.596516203703</v>
      </c>
      <c r="L16" s="6">
        <v>88454685.349999994</v>
      </c>
      <c r="M16" s="6">
        <v>0.8</v>
      </c>
    </row>
    <row r="17" spans="1:21" x14ac:dyDescent="0.25">
      <c r="A17" s="6" t="s">
        <v>40</v>
      </c>
      <c r="B17" s="6" t="s">
        <v>197</v>
      </c>
      <c r="C17" s="6" t="s">
        <v>0</v>
      </c>
      <c r="E17" s="6" t="s">
        <v>16</v>
      </c>
      <c r="I17" s="7">
        <v>45246.494143518517</v>
      </c>
      <c r="L17" s="6">
        <v>850.06</v>
      </c>
      <c r="M17" s="6">
        <v>18.899999999999999</v>
      </c>
      <c r="Q17" s="6" t="s">
        <v>41</v>
      </c>
      <c r="R17" s="6" t="s">
        <v>20</v>
      </c>
      <c r="U17" s="6" t="s">
        <v>300</v>
      </c>
    </row>
    <row r="18" spans="1:21" x14ac:dyDescent="0.25">
      <c r="A18" s="6" t="s">
        <v>42</v>
      </c>
      <c r="B18" s="6" t="s">
        <v>198</v>
      </c>
      <c r="C18" s="6" t="s">
        <v>0</v>
      </c>
      <c r="E18" s="6" t="s">
        <v>43</v>
      </c>
      <c r="I18" s="7">
        <v>45246.495312500003</v>
      </c>
      <c r="L18" s="6">
        <v>11368.11</v>
      </c>
      <c r="M18" s="6">
        <v>4.8</v>
      </c>
      <c r="Q18" s="6">
        <v>1.099</v>
      </c>
      <c r="R18" s="6">
        <v>5.5</v>
      </c>
      <c r="U18" s="6" t="s">
        <v>300</v>
      </c>
    </row>
    <row r="19" spans="1:21" x14ac:dyDescent="0.25">
      <c r="A19" s="6" t="s">
        <v>44</v>
      </c>
      <c r="B19" s="6" t="s">
        <v>199</v>
      </c>
      <c r="C19" s="6" t="s">
        <v>0</v>
      </c>
      <c r="E19" s="6" t="s">
        <v>16</v>
      </c>
      <c r="I19" s="7">
        <v>45246.508993055555</v>
      </c>
      <c r="L19" s="6">
        <v>2974.82</v>
      </c>
      <c r="M19" s="6">
        <v>157.19999999999999</v>
      </c>
      <c r="Q19" s="6">
        <v>0.17199999999999999</v>
      </c>
      <c r="R19" s="6">
        <v>300.10000000000002</v>
      </c>
      <c r="U19" s="6" t="s">
        <v>300</v>
      </c>
    </row>
    <row r="20" spans="1:21" x14ac:dyDescent="0.25">
      <c r="A20" s="6" t="s">
        <v>45</v>
      </c>
      <c r="B20" s="6" t="s">
        <v>200</v>
      </c>
      <c r="C20" s="6" t="s">
        <v>0</v>
      </c>
      <c r="E20" s="6" t="s">
        <v>46</v>
      </c>
      <c r="F20" s="6">
        <v>0</v>
      </c>
      <c r="G20" s="6">
        <v>10</v>
      </c>
      <c r="H20" s="6" t="s">
        <v>294</v>
      </c>
      <c r="I20" s="7">
        <v>45246.510115740741</v>
      </c>
      <c r="J20" s="6">
        <v>5</v>
      </c>
      <c r="L20" s="6">
        <v>712110.22</v>
      </c>
      <c r="M20" s="6">
        <v>2.4</v>
      </c>
      <c r="N20" s="6">
        <f>(L20-$B$90)/$B$89</f>
        <v>75.828439554951103</v>
      </c>
      <c r="O20" s="6">
        <f>N20*J20</f>
        <v>379.14219777475552</v>
      </c>
      <c r="P20" s="6">
        <f>O20/1000</f>
        <v>0.3791421977747555</v>
      </c>
      <c r="Q20" s="6">
        <v>78.506</v>
      </c>
      <c r="R20" s="6">
        <v>2.4</v>
      </c>
      <c r="S20" s="6">
        <f>Q20*J20</f>
        <v>392.53</v>
      </c>
      <c r="T20" s="6">
        <f>S20/1000</f>
        <v>0.39252999999999999</v>
      </c>
      <c r="U20" s="6" t="s">
        <v>300</v>
      </c>
    </row>
    <row r="21" spans="1:21" x14ac:dyDescent="0.25">
      <c r="A21" s="6" t="s">
        <v>47</v>
      </c>
      <c r="B21" s="6" t="s">
        <v>202</v>
      </c>
      <c r="C21" s="6" t="s">
        <v>0</v>
      </c>
      <c r="E21" s="6" t="s">
        <v>48</v>
      </c>
      <c r="F21" s="6">
        <v>0</v>
      </c>
      <c r="G21" s="6">
        <v>20</v>
      </c>
      <c r="H21" s="6" t="s">
        <v>294</v>
      </c>
      <c r="I21" s="7">
        <v>45246.511261574073</v>
      </c>
      <c r="J21" s="6">
        <v>5</v>
      </c>
      <c r="L21" s="6">
        <v>1922096.74</v>
      </c>
      <c r="M21" s="6">
        <v>1.2</v>
      </c>
      <c r="N21" s="6">
        <f t="shared" ref="N21:N83" si="0">(L21-$B$90)/$B$89</f>
        <v>210.01583824857454</v>
      </c>
      <c r="O21" s="6">
        <f t="shared" ref="O21:O80" si="1">N21*J21</f>
        <v>1050.0791912428726</v>
      </c>
      <c r="P21" s="6">
        <f t="shared" ref="P21:P29" si="2">O21/1000</f>
        <v>1.0500791912428726</v>
      </c>
      <c r="Q21" s="6">
        <v>212.167</v>
      </c>
      <c r="R21" s="6">
        <v>1.2</v>
      </c>
      <c r="S21" s="6">
        <f t="shared" ref="S21:S80" si="3">Q21*J21</f>
        <v>1060.835</v>
      </c>
      <c r="T21" s="6">
        <f t="shared" ref="T21:T29" si="4">S21/1000</f>
        <v>1.060835</v>
      </c>
      <c r="U21" s="6" t="s">
        <v>300</v>
      </c>
    </row>
    <row r="22" spans="1:21" x14ac:dyDescent="0.25">
      <c r="A22" s="6" t="s">
        <v>49</v>
      </c>
      <c r="B22" s="6" t="s">
        <v>203</v>
      </c>
      <c r="C22" s="6" t="s">
        <v>0</v>
      </c>
      <c r="E22" s="6" t="s">
        <v>50</v>
      </c>
      <c r="F22" s="6">
        <v>0</v>
      </c>
      <c r="G22" s="6">
        <v>30</v>
      </c>
      <c r="H22" s="6" t="s">
        <v>294</v>
      </c>
      <c r="I22" s="7">
        <v>45246.512361111112</v>
      </c>
      <c r="J22" s="6">
        <v>5</v>
      </c>
      <c r="L22" s="6">
        <v>132889.63</v>
      </c>
      <c r="M22" s="6">
        <v>2.7</v>
      </c>
      <c r="N22" s="6">
        <f t="shared" si="0"/>
        <v>11.592927045368944</v>
      </c>
      <c r="O22" s="6">
        <f t="shared" si="1"/>
        <v>57.96463522684472</v>
      </c>
      <c r="P22" s="6">
        <f t="shared" si="2"/>
        <v>5.7964635226844717E-2</v>
      </c>
      <c r="Q22" s="6">
        <v>14.523</v>
      </c>
      <c r="R22" s="6">
        <v>2.7</v>
      </c>
      <c r="S22" s="6">
        <f t="shared" si="3"/>
        <v>72.614999999999995</v>
      </c>
      <c r="T22" s="6">
        <f t="shared" si="4"/>
        <v>7.2614999999999999E-2</v>
      </c>
      <c r="U22" s="6" t="s">
        <v>300</v>
      </c>
    </row>
    <row r="23" spans="1:21" x14ac:dyDescent="0.25">
      <c r="A23" s="6" t="s">
        <v>51</v>
      </c>
      <c r="B23" s="6" t="s">
        <v>204</v>
      </c>
      <c r="C23" s="6" t="s">
        <v>0</v>
      </c>
      <c r="E23" s="6" t="s">
        <v>52</v>
      </c>
      <c r="F23" s="6">
        <v>0</v>
      </c>
      <c r="G23" s="6">
        <v>40</v>
      </c>
      <c r="H23" s="6" t="s">
        <v>294</v>
      </c>
      <c r="I23" s="7">
        <v>45246.513541666667</v>
      </c>
      <c r="J23" s="6">
        <v>5</v>
      </c>
      <c r="L23" s="6">
        <v>85485.96</v>
      </c>
      <c r="M23" s="6">
        <v>5.0999999999999996</v>
      </c>
      <c r="N23" s="6">
        <f t="shared" si="0"/>
        <v>6.3358642098003664</v>
      </c>
      <c r="O23" s="6">
        <f t="shared" si="1"/>
        <v>31.679321049001832</v>
      </c>
      <c r="P23" s="6">
        <f t="shared" si="2"/>
        <v>3.1679321049001834E-2</v>
      </c>
      <c r="Q23" s="6">
        <v>9.2870000000000008</v>
      </c>
      <c r="R23" s="6">
        <v>5.2</v>
      </c>
      <c r="S23" s="6">
        <f t="shared" si="3"/>
        <v>46.435000000000002</v>
      </c>
      <c r="T23" s="6">
        <f t="shared" si="4"/>
        <v>4.6435000000000004E-2</v>
      </c>
      <c r="U23" s="6" t="s">
        <v>300</v>
      </c>
    </row>
    <row r="24" spans="1:21" x14ac:dyDescent="0.25">
      <c r="A24" s="6" t="s">
        <v>53</v>
      </c>
      <c r="B24" s="6" t="s">
        <v>205</v>
      </c>
      <c r="C24" s="6" t="s">
        <v>0</v>
      </c>
      <c r="E24" s="6" t="s">
        <v>54</v>
      </c>
      <c r="F24" s="6">
        <v>0</v>
      </c>
      <c r="G24" s="6">
        <v>60</v>
      </c>
      <c r="H24" s="6" t="s">
        <v>294</v>
      </c>
      <c r="I24" s="7">
        <v>45246.514664351853</v>
      </c>
      <c r="J24" s="6">
        <v>5</v>
      </c>
      <c r="L24" s="6">
        <v>35828.400000000001</v>
      </c>
      <c r="M24" s="6">
        <v>3</v>
      </c>
      <c r="N24" s="6">
        <f t="shared" si="0"/>
        <v>0.82884517137956759</v>
      </c>
      <c r="O24" s="6">
        <f t="shared" si="1"/>
        <v>4.1442258568978376</v>
      </c>
      <c r="P24" s="6">
        <f t="shared" si="2"/>
        <v>4.1442258568978379E-3</v>
      </c>
      <c r="Q24" s="6">
        <v>3.8010000000000002</v>
      </c>
      <c r="R24" s="6">
        <v>3.1</v>
      </c>
      <c r="S24" s="6">
        <f t="shared" si="3"/>
        <v>19.005000000000003</v>
      </c>
      <c r="T24" s="6">
        <f t="shared" si="4"/>
        <v>1.9005000000000001E-2</v>
      </c>
      <c r="U24" s="6" t="s">
        <v>300</v>
      </c>
    </row>
    <row r="25" spans="1:21" x14ac:dyDescent="0.25">
      <c r="A25" s="6" t="s">
        <v>55</v>
      </c>
      <c r="B25" s="6" t="s">
        <v>206</v>
      </c>
      <c r="C25" s="6" t="s">
        <v>0</v>
      </c>
      <c r="E25" s="6" t="s">
        <v>56</v>
      </c>
      <c r="F25" s="6">
        <v>0</v>
      </c>
      <c r="G25" s="6">
        <v>70</v>
      </c>
      <c r="H25" s="6" t="s">
        <v>294</v>
      </c>
      <c r="I25" s="7">
        <v>45246.515787037039</v>
      </c>
      <c r="J25" s="6">
        <v>5</v>
      </c>
      <c r="L25" s="6">
        <v>41437.019999999997</v>
      </c>
      <c r="M25" s="6">
        <v>4.9000000000000004</v>
      </c>
      <c r="N25" s="6">
        <f t="shared" si="0"/>
        <v>1.4508406363051021</v>
      </c>
      <c r="O25" s="6">
        <f t="shared" si="1"/>
        <v>7.2542031815255106</v>
      </c>
      <c r="P25" s="6">
        <f t="shared" si="2"/>
        <v>7.2542031815255106E-3</v>
      </c>
      <c r="Q25" s="6">
        <v>4.4210000000000003</v>
      </c>
      <c r="R25" s="6">
        <v>5.0999999999999996</v>
      </c>
      <c r="S25" s="6">
        <f t="shared" si="3"/>
        <v>22.105</v>
      </c>
      <c r="T25" s="6">
        <f t="shared" si="4"/>
        <v>2.2105E-2</v>
      </c>
      <c r="U25" s="6" t="s">
        <v>300</v>
      </c>
    </row>
    <row r="26" spans="1:21" x14ac:dyDescent="0.25">
      <c r="A26" s="6" t="s">
        <v>57</v>
      </c>
      <c r="B26" s="6" t="s">
        <v>207</v>
      </c>
      <c r="C26" s="6" t="s">
        <v>0</v>
      </c>
      <c r="E26" s="6" t="s">
        <v>58</v>
      </c>
      <c r="F26" s="6">
        <v>0</v>
      </c>
      <c r="G26" s="6">
        <v>80</v>
      </c>
      <c r="H26" s="6" t="s">
        <v>294</v>
      </c>
      <c r="I26" s="7">
        <v>45246.516909722224</v>
      </c>
      <c r="J26" s="6">
        <v>5</v>
      </c>
      <c r="L26" s="6">
        <v>41684.29</v>
      </c>
      <c r="M26" s="6">
        <v>2.2000000000000002</v>
      </c>
      <c r="N26" s="6">
        <f t="shared" si="0"/>
        <v>1.4782628575666852</v>
      </c>
      <c r="O26" s="6">
        <f t="shared" si="1"/>
        <v>7.3913142878334259</v>
      </c>
      <c r="P26" s="6">
        <f t="shared" si="2"/>
        <v>7.3913142878334259E-3</v>
      </c>
      <c r="Q26" s="6">
        <v>4.4480000000000004</v>
      </c>
      <c r="R26" s="6">
        <v>2.2999999999999998</v>
      </c>
      <c r="S26" s="6">
        <f t="shared" si="3"/>
        <v>22.240000000000002</v>
      </c>
      <c r="T26" s="6">
        <f t="shared" si="4"/>
        <v>2.2240000000000003E-2</v>
      </c>
      <c r="U26" s="6" t="s">
        <v>300</v>
      </c>
    </row>
    <row r="27" spans="1:21" x14ac:dyDescent="0.25">
      <c r="A27" s="6" t="s">
        <v>59</v>
      </c>
      <c r="B27" s="6" t="s">
        <v>209</v>
      </c>
      <c r="C27" s="6" t="s">
        <v>0</v>
      </c>
      <c r="E27" s="6" t="s">
        <v>60</v>
      </c>
      <c r="F27" s="6">
        <v>0</v>
      </c>
      <c r="G27" s="6">
        <v>90</v>
      </c>
      <c r="H27" s="6" t="s">
        <v>294</v>
      </c>
      <c r="I27" s="7">
        <v>45246.518078703702</v>
      </c>
      <c r="J27" s="6">
        <v>5</v>
      </c>
      <c r="L27" s="6">
        <v>675683.27</v>
      </c>
      <c r="M27" s="6">
        <v>2.4</v>
      </c>
      <c r="N27" s="6">
        <f t="shared" si="0"/>
        <v>71.788694002378605</v>
      </c>
      <c r="O27" s="6">
        <f t="shared" si="1"/>
        <v>358.94347001189306</v>
      </c>
      <c r="P27" s="6">
        <f t="shared" si="2"/>
        <v>0.35894347001189303</v>
      </c>
      <c r="Q27" s="6">
        <v>74.481999999999999</v>
      </c>
      <c r="R27" s="6">
        <v>2.4</v>
      </c>
      <c r="S27" s="6">
        <f t="shared" si="3"/>
        <v>372.40999999999997</v>
      </c>
      <c r="T27" s="6">
        <f t="shared" si="4"/>
        <v>0.37240999999999996</v>
      </c>
      <c r="U27" s="6" t="s">
        <v>300</v>
      </c>
    </row>
    <row r="28" spans="1:21" x14ac:dyDescent="0.25">
      <c r="A28" s="6" t="s">
        <v>61</v>
      </c>
      <c r="B28" s="6" t="s">
        <v>210</v>
      </c>
      <c r="C28" s="6" t="s">
        <v>0</v>
      </c>
      <c r="E28" s="6" t="s">
        <v>62</v>
      </c>
      <c r="F28" s="6">
        <v>0</v>
      </c>
      <c r="G28" s="6">
        <v>100</v>
      </c>
      <c r="H28" s="6" t="s">
        <v>294</v>
      </c>
      <c r="I28" s="7">
        <v>45246.519201388888</v>
      </c>
      <c r="J28" s="6">
        <v>5</v>
      </c>
      <c r="L28" s="6">
        <v>1602179.87</v>
      </c>
      <c r="M28" s="6">
        <v>2</v>
      </c>
      <c r="N28" s="6">
        <f t="shared" si="0"/>
        <v>174.53708549064623</v>
      </c>
      <c r="O28" s="6">
        <f t="shared" si="1"/>
        <v>872.68542745323111</v>
      </c>
      <c r="P28" s="6">
        <f t="shared" si="2"/>
        <v>0.87268542745323108</v>
      </c>
      <c r="Q28" s="6">
        <v>176.827</v>
      </c>
      <c r="R28" s="6">
        <v>2</v>
      </c>
      <c r="S28" s="6">
        <f t="shared" si="3"/>
        <v>884.13499999999999</v>
      </c>
      <c r="T28" s="6">
        <f t="shared" si="4"/>
        <v>0.884135</v>
      </c>
      <c r="U28" s="6" t="s">
        <v>300</v>
      </c>
    </row>
    <row r="29" spans="1:21" x14ac:dyDescent="0.25">
      <c r="A29" s="6" t="s">
        <v>63</v>
      </c>
      <c r="B29" s="6" t="s">
        <v>212</v>
      </c>
      <c r="C29" s="6" t="s">
        <v>0</v>
      </c>
      <c r="E29" s="6" t="s">
        <v>64</v>
      </c>
      <c r="F29" s="6">
        <v>0</v>
      </c>
      <c r="G29" s="6">
        <v>10</v>
      </c>
      <c r="H29" s="6" t="s">
        <v>295</v>
      </c>
      <c r="I29" s="7">
        <v>45246.520312499997</v>
      </c>
      <c r="J29" s="6">
        <v>5</v>
      </c>
      <c r="L29" s="6">
        <v>1347252.22</v>
      </c>
      <c r="M29" s="6">
        <v>1.9</v>
      </c>
      <c r="N29" s="6">
        <f t="shared" si="0"/>
        <v>146.26563151727592</v>
      </c>
      <c r="O29" s="6">
        <f t="shared" si="1"/>
        <v>731.32815758637958</v>
      </c>
      <c r="P29" s="6">
        <f t="shared" si="2"/>
        <v>0.73132815758637959</v>
      </c>
      <c r="Q29" s="6">
        <v>148.667</v>
      </c>
      <c r="R29" s="6">
        <v>1.9</v>
      </c>
      <c r="S29" s="6">
        <f t="shared" si="3"/>
        <v>743.33500000000004</v>
      </c>
      <c r="T29" s="6">
        <f t="shared" si="4"/>
        <v>0.74333500000000008</v>
      </c>
      <c r="U29" s="6" t="s">
        <v>300</v>
      </c>
    </row>
    <row r="30" spans="1:21" x14ac:dyDescent="0.25">
      <c r="A30" s="6" t="s">
        <v>65</v>
      </c>
      <c r="B30" s="6" t="s">
        <v>213</v>
      </c>
      <c r="C30" s="6" t="s">
        <v>0</v>
      </c>
      <c r="E30" s="6" t="s">
        <v>66</v>
      </c>
      <c r="I30" s="7">
        <v>45246.521423611113</v>
      </c>
      <c r="L30" s="6">
        <v>910.06</v>
      </c>
      <c r="M30" s="6">
        <v>7.2</v>
      </c>
      <c r="Q30" s="6" t="s">
        <v>41</v>
      </c>
      <c r="R30" s="6" t="s">
        <v>20</v>
      </c>
      <c r="U30" s="6" t="s">
        <v>300</v>
      </c>
    </row>
    <row r="31" spans="1:21" x14ac:dyDescent="0.25">
      <c r="A31" s="6" t="s">
        <v>67</v>
      </c>
      <c r="B31" s="6" t="s">
        <v>214</v>
      </c>
      <c r="C31" s="6" t="s">
        <v>0</v>
      </c>
      <c r="E31" s="6" t="s">
        <v>68</v>
      </c>
      <c r="I31" s="7">
        <v>45246.522592592592</v>
      </c>
      <c r="L31" s="6">
        <v>982640.22</v>
      </c>
      <c r="M31" s="6">
        <v>1.3</v>
      </c>
      <c r="N31" s="6">
        <f t="shared" si="0"/>
        <v>105.83019277166129</v>
      </c>
      <c r="Q31" s="6">
        <v>108.39</v>
      </c>
      <c r="R31" s="6">
        <v>1.3</v>
      </c>
    </row>
    <row r="32" spans="1:21" x14ac:dyDescent="0.25">
      <c r="A32" s="6" t="s">
        <v>69</v>
      </c>
      <c r="B32" s="6" t="s">
        <v>215</v>
      </c>
      <c r="C32" s="6" t="s">
        <v>0</v>
      </c>
      <c r="E32" s="6" t="s">
        <v>70</v>
      </c>
      <c r="F32" s="6">
        <v>0</v>
      </c>
      <c r="G32" s="6">
        <v>50</v>
      </c>
      <c r="H32" s="6" t="s">
        <v>294</v>
      </c>
      <c r="I32" s="7">
        <v>45246.5237037037</v>
      </c>
      <c r="J32" s="6">
        <v>10</v>
      </c>
      <c r="L32" s="6">
        <v>73942.179999999993</v>
      </c>
      <c r="M32" s="6">
        <v>3.4</v>
      </c>
      <c r="N32" s="6">
        <f t="shared" si="0"/>
        <v>5.0556600226566299</v>
      </c>
      <c r="O32" s="6">
        <f t="shared" si="1"/>
        <v>50.556600226566303</v>
      </c>
      <c r="P32" s="6">
        <f t="shared" ref="P32:P41" si="5">O32/1000</f>
        <v>5.0556600226566301E-2</v>
      </c>
      <c r="Q32" s="6">
        <v>8.0109999999999992</v>
      </c>
      <c r="R32" s="6">
        <v>3.5</v>
      </c>
      <c r="S32" s="6">
        <f t="shared" si="3"/>
        <v>80.109999999999985</v>
      </c>
      <c r="T32" s="6">
        <f t="shared" ref="T32:T41" si="6">S32/1000</f>
        <v>8.0109999999999987E-2</v>
      </c>
      <c r="U32" s="6" t="s">
        <v>300</v>
      </c>
    </row>
    <row r="33" spans="1:21" x14ac:dyDescent="0.25">
      <c r="A33" s="6" t="s">
        <v>71</v>
      </c>
      <c r="B33" s="6" t="s">
        <v>216</v>
      </c>
      <c r="C33" s="6" t="s">
        <v>0</v>
      </c>
      <c r="E33" s="6" t="s">
        <v>72</v>
      </c>
      <c r="F33" s="6">
        <v>0</v>
      </c>
      <c r="G33" s="6">
        <v>60</v>
      </c>
      <c r="H33" s="6" t="s">
        <v>295</v>
      </c>
      <c r="I33" s="7">
        <v>45246.524826388886</v>
      </c>
      <c r="J33" s="6">
        <v>5</v>
      </c>
      <c r="L33" s="6">
        <v>25406.39</v>
      </c>
      <c r="M33" s="6">
        <v>6.2</v>
      </c>
      <c r="N33" s="6">
        <f t="shared" si="0"/>
        <v>-0.32695482138310444</v>
      </c>
      <c r="O33" s="6">
        <f t="shared" si="1"/>
        <v>-1.6347741069155222</v>
      </c>
      <c r="P33" s="6">
        <f t="shared" si="5"/>
        <v>-1.6347741069155221E-3</v>
      </c>
      <c r="Q33" s="6">
        <v>2.65</v>
      </c>
      <c r="R33" s="6">
        <v>6.6</v>
      </c>
      <c r="S33" s="6">
        <f t="shared" si="3"/>
        <v>13.25</v>
      </c>
      <c r="T33" s="6">
        <f t="shared" si="6"/>
        <v>1.325E-2</v>
      </c>
      <c r="U33" s="6" t="s">
        <v>300</v>
      </c>
    </row>
    <row r="34" spans="1:21" x14ac:dyDescent="0.25">
      <c r="A34" s="6" t="s">
        <v>73</v>
      </c>
      <c r="B34" s="6" t="s">
        <v>217</v>
      </c>
      <c r="C34" s="6" t="s">
        <v>0</v>
      </c>
      <c r="E34" s="6" t="s">
        <v>74</v>
      </c>
      <c r="F34" s="6">
        <v>0</v>
      </c>
      <c r="G34" s="6">
        <v>100</v>
      </c>
      <c r="H34" s="6" t="s">
        <v>295</v>
      </c>
      <c r="I34" s="7">
        <v>45246.525949074072</v>
      </c>
      <c r="J34" s="6">
        <v>5</v>
      </c>
      <c r="L34" s="6">
        <v>795398.92</v>
      </c>
      <c r="M34" s="6">
        <v>3.3</v>
      </c>
      <c r="N34" s="6">
        <f t="shared" si="0"/>
        <v>85.065149062734392</v>
      </c>
      <c r="O34" s="6">
        <f t="shared" si="1"/>
        <v>425.32574531367197</v>
      </c>
      <c r="P34" s="6">
        <f t="shared" si="5"/>
        <v>0.42532574531367195</v>
      </c>
      <c r="Q34" s="6">
        <v>87.706999999999994</v>
      </c>
      <c r="R34" s="6">
        <v>3.3</v>
      </c>
      <c r="S34" s="6">
        <f t="shared" si="3"/>
        <v>438.53499999999997</v>
      </c>
      <c r="T34" s="6">
        <f t="shared" si="6"/>
        <v>0.43853499999999995</v>
      </c>
      <c r="U34" s="6" t="s">
        <v>300</v>
      </c>
    </row>
    <row r="35" spans="1:21" x14ac:dyDescent="0.25">
      <c r="A35" s="6" t="s">
        <v>75</v>
      </c>
      <c r="B35" s="6" t="s">
        <v>218</v>
      </c>
      <c r="C35" s="6" t="s">
        <v>0</v>
      </c>
      <c r="E35" s="6" t="s">
        <v>76</v>
      </c>
      <c r="F35" s="6">
        <v>0</v>
      </c>
      <c r="G35" s="6">
        <v>70</v>
      </c>
      <c r="H35" s="6" t="s">
        <v>295</v>
      </c>
      <c r="I35" s="7">
        <v>45246.527129629627</v>
      </c>
      <c r="J35" s="6">
        <v>10</v>
      </c>
      <c r="L35" s="6">
        <v>28131.54</v>
      </c>
      <c r="M35" s="6">
        <v>3.2</v>
      </c>
      <c r="N35" s="6">
        <f t="shared" si="0"/>
        <v>-2.4735925961089231E-2</v>
      </c>
      <c r="O35" s="6">
        <f t="shared" si="1"/>
        <v>-0.24735925961089231</v>
      </c>
      <c r="P35" s="6">
        <f t="shared" si="5"/>
        <v>-2.473592596108923E-4</v>
      </c>
      <c r="Q35" s="6">
        <v>2.9510000000000001</v>
      </c>
      <c r="R35" s="6">
        <v>3.4</v>
      </c>
      <c r="S35" s="6">
        <f t="shared" si="3"/>
        <v>29.51</v>
      </c>
      <c r="T35" s="6">
        <f t="shared" si="6"/>
        <v>2.9510000000000002E-2</v>
      </c>
      <c r="U35" s="6" t="s">
        <v>300</v>
      </c>
    </row>
    <row r="36" spans="1:21" x14ac:dyDescent="0.25">
      <c r="A36" s="6" t="s">
        <v>77</v>
      </c>
      <c r="B36" s="6" t="s">
        <v>219</v>
      </c>
      <c r="C36" s="6" t="s">
        <v>0</v>
      </c>
      <c r="E36" s="6" t="s">
        <v>78</v>
      </c>
      <c r="F36" s="6">
        <v>20</v>
      </c>
      <c r="G36" s="6">
        <v>100</v>
      </c>
      <c r="H36" s="6" t="s">
        <v>294</v>
      </c>
      <c r="I36" s="7">
        <v>45246.528263888889</v>
      </c>
      <c r="J36" s="6">
        <v>5</v>
      </c>
      <c r="L36" s="6">
        <v>1109670.17</v>
      </c>
      <c r="M36" s="6">
        <v>1.9</v>
      </c>
      <c r="N36" s="6">
        <f t="shared" si="0"/>
        <v>119.91780305898997</v>
      </c>
      <c r="O36" s="6">
        <f t="shared" si="1"/>
        <v>599.58901529494983</v>
      </c>
      <c r="P36" s="6">
        <f t="shared" si="5"/>
        <v>0.59958901529494979</v>
      </c>
      <c r="Q36" s="6">
        <v>122.422</v>
      </c>
      <c r="R36" s="6">
        <v>1.9</v>
      </c>
      <c r="S36" s="6">
        <f t="shared" si="3"/>
        <v>612.11</v>
      </c>
      <c r="T36" s="6">
        <f t="shared" si="6"/>
        <v>0.61211000000000004</v>
      </c>
      <c r="U36" s="6" t="s">
        <v>300</v>
      </c>
    </row>
    <row r="37" spans="1:21" x14ac:dyDescent="0.25">
      <c r="A37" s="6" t="s">
        <v>79</v>
      </c>
      <c r="B37" s="6" t="s">
        <v>220</v>
      </c>
      <c r="C37" s="6" t="s">
        <v>0</v>
      </c>
      <c r="E37" s="6" t="s">
        <v>80</v>
      </c>
      <c r="F37" s="6">
        <v>20</v>
      </c>
      <c r="G37" s="6">
        <v>80</v>
      </c>
      <c r="H37" s="6" t="s">
        <v>294</v>
      </c>
      <c r="I37" s="7">
        <v>45246.529386574075</v>
      </c>
      <c r="J37" s="6">
        <v>5</v>
      </c>
      <c r="L37" s="6">
        <v>241642.72</v>
      </c>
      <c r="M37" s="6">
        <v>3.1</v>
      </c>
      <c r="N37" s="6">
        <f t="shared" si="0"/>
        <v>23.653635165483799</v>
      </c>
      <c r="O37" s="6">
        <f t="shared" si="1"/>
        <v>118.26817582741899</v>
      </c>
      <c r="P37" s="6">
        <f t="shared" si="5"/>
        <v>0.11826817582741898</v>
      </c>
      <c r="Q37" s="6">
        <v>26.536000000000001</v>
      </c>
      <c r="R37" s="6">
        <v>3.2</v>
      </c>
      <c r="S37" s="6">
        <f t="shared" si="3"/>
        <v>132.68</v>
      </c>
      <c r="T37" s="6">
        <f t="shared" si="6"/>
        <v>0.13268000000000002</v>
      </c>
      <c r="U37" s="6" t="s">
        <v>300</v>
      </c>
    </row>
    <row r="38" spans="1:21" x14ac:dyDescent="0.25">
      <c r="A38" s="6" t="s">
        <v>81</v>
      </c>
      <c r="B38" s="6" t="s">
        <v>221</v>
      </c>
      <c r="C38" s="6" t="s">
        <v>0</v>
      </c>
      <c r="E38" s="6" t="s">
        <v>82</v>
      </c>
      <c r="F38" s="6">
        <v>20</v>
      </c>
      <c r="G38" s="6">
        <v>30</v>
      </c>
      <c r="H38" s="6" t="s">
        <v>295</v>
      </c>
      <c r="I38" s="7">
        <v>45246.530509259261</v>
      </c>
      <c r="J38" s="6">
        <v>5</v>
      </c>
      <c r="L38" s="6">
        <v>941214.41</v>
      </c>
      <c r="M38" s="6">
        <v>3</v>
      </c>
      <c r="N38" s="6">
        <f t="shared" si="0"/>
        <v>101.23607408455699</v>
      </c>
      <c r="O38" s="6">
        <f t="shared" si="1"/>
        <v>506.18037042278496</v>
      </c>
      <c r="P38" s="6">
        <f t="shared" si="5"/>
        <v>0.50618037042278496</v>
      </c>
      <c r="Q38" s="6">
        <v>103.81399999999999</v>
      </c>
      <c r="R38" s="6">
        <v>3</v>
      </c>
      <c r="S38" s="6">
        <f t="shared" si="3"/>
        <v>519.06999999999994</v>
      </c>
      <c r="T38" s="6">
        <f t="shared" si="6"/>
        <v>0.51906999999999992</v>
      </c>
      <c r="U38" s="6" t="s">
        <v>300</v>
      </c>
    </row>
    <row r="39" spans="1:21" x14ac:dyDescent="0.25">
      <c r="A39" s="6" t="s">
        <v>83</v>
      </c>
      <c r="B39" s="6" t="s">
        <v>222</v>
      </c>
      <c r="C39" s="6" t="s">
        <v>0</v>
      </c>
      <c r="E39" s="6" t="s">
        <v>84</v>
      </c>
      <c r="F39" s="6">
        <v>20</v>
      </c>
      <c r="G39" s="6">
        <v>70</v>
      </c>
      <c r="H39" s="6" t="s">
        <v>294</v>
      </c>
      <c r="I39" s="7">
        <v>45246.531678240739</v>
      </c>
      <c r="J39" s="6">
        <v>5</v>
      </c>
      <c r="L39" s="6">
        <v>990565.4</v>
      </c>
      <c r="M39" s="6">
        <v>1.8</v>
      </c>
      <c r="N39" s="6">
        <f t="shared" si="0"/>
        <v>106.7090945369295</v>
      </c>
      <c r="O39" s="6">
        <f t="shared" si="1"/>
        <v>533.54547268464751</v>
      </c>
      <c r="P39" s="6">
        <f t="shared" si="5"/>
        <v>0.53354547268464747</v>
      </c>
      <c r="Q39" s="6">
        <v>109.26600000000001</v>
      </c>
      <c r="R39" s="6">
        <v>1.8</v>
      </c>
      <c r="S39" s="6">
        <f t="shared" si="3"/>
        <v>546.33000000000004</v>
      </c>
      <c r="T39" s="6">
        <f t="shared" si="6"/>
        <v>0.54633000000000009</v>
      </c>
      <c r="U39" s="6" t="s">
        <v>300</v>
      </c>
    </row>
    <row r="40" spans="1:21" x14ac:dyDescent="0.25">
      <c r="A40" s="6" t="s">
        <v>85</v>
      </c>
      <c r="B40" s="6" t="s">
        <v>223</v>
      </c>
      <c r="C40" s="6" t="s">
        <v>0</v>
      </c>
      <c r="E40" s="6" t="s">
        <v>86</v>
      </c>
      <c r="F40" s="6">
        <v>20</v>
      </c>
      <c r="G40" s="6">
        <v>60</v>
      </c>
      <c r="H40" s="6" t="s">
        <v>294</v>
      </c>
      <c r="I40" s="7">
        <v>45246.532812500001</v>
      </c>
      <c r="J40" s="6">
        <v>5</v>
      </c>
      <c r="L40" s="6">
        <v>710318.66</v>
      </c>
      <c r="M40" s="6">
        <v>2.2999999999999998</v>
      </c>
      <c r="N40" s="6">
        <f t="shared" si="0"/>
        <v>75.629755708453757</v>
      </c>
      <c r="O40" s="6">
        <f t="shared" si="1"/>
        <v>378.14877854226881</v>
      </c>
      <c r="P40" s="6">
        <f t="shared" si="5"/>
        <v>0.3781487785422688</v>
      </c>
      <c r="Q40" s="6">
        <v>78.308000000000007</v>
      </c>
      <c r="R40" s="6">
        <v>2.2999999999999998</v>
      </c>
      <c r="S40" s="6">
        <f t="shared" si="3"/>
        <v>391.54</v>
      </c>
      <c r="T40" s="6">
        <f t="shared" si="6"/>
        <v>0.39154</v>
      </c>
      <c r="U40" s="6" t="s">
        <v>300</v>
      </c>
    </row>
    <row r="41" spans="1:21" x14ac:dyDescent="0.25">
      <c r="A41" s="6" t="s">
        <v>87</v>
      </c>
      <c r="B41" s="6" t="s">
        <v>224</v>
      </c>
      <c r="C41" s="6" t="s">
        <v>0</v>
      </c>
      <c r="E41" s="6" t="s">
        <v>88</v>
      </c>
      <c r="F41" s="6">
        <v>20</v>
      </c>
      <c r="G41" s="6">
        <v>90</v>
      </c>
      <c r="H41" s="6" t="s">
        <v>295</v>
      </c>
      <c r="I41" s="7">
        <v>45246.542581018519</v>
      </c>
      <c r="J41" s="6">
        <v>5</v>
      </c>
      <c r="L41" s="6">
        <v>355340.85</v>
      </c>
      <c r="M41" s="6">
        <v>2.8</v>
      </c>
      <c r="N41" s="6">
        <f t="shared" si="0"/>
        <v>36.262747786861944</v>
      </c>
      <c r="O41" s="6">
        <f t="shared" si="1"/>
        <v>181.31373893430973</v>
      </c>
      <c r="P41" s="6">
        <f t="shared" si="5"/>
        <v>0.18131373893430972</v>
      </c>
      <c r="Q41" s="6">
        <v>39.095999999999997</v>
      </c>
      <c r="R41" s="6">
        <v>2.8</v>
      </c>
      <c r="S41" s="6">
        <f t="shared" si="3"/>
        <v>195.48</v>
      </c>
      <c r="T41" s="6">
        <f t="shared" si="6"/>
        <v>0.19547999999999999</v>
      </c>
      <c r="U41" s="6" t="s">
        <v>300</v>
      </c>
    </row>
    <row r="42" spans="1:21" x14ac:dyDescent="0.25">
      <c r="A42" s="6" t="s">
        <v>89</v>
      </c>
      <c r="B42" s="6" t="s">
        <v>225</v>
      </c>
      <c r="C42" s="6" t="s">
        <v>0</v>
      </c>
      <c r="E42" s="6" t="s">
        <v>66</v>
      </c>
      <c r="I42" s="7">
        <v>45246.543715277781</v>
      </c>
      <c r="L42" s="6">
        <v>1013.4</v>
      </c>
      <c r="M42" s="6">
        <v>10.6</v>
      </c>
      <c r="Q42" s="6" t="s">
        <v>41</v>
      </c>
      <c r="R42" s="6" t="s">
        <v>20</v>
      </c>
      <c r="U42" s="6" t="s">
        <v>300</v>
      </c>
    </row>
    <row r="43" spans="1:21" x14ac:dyDescent="0.25">
      <c r="A43" s="6" t="s">
        <v>90</v>
      </c>
      <c r="B43" s="6" t="s">
        <v>226</v>
      </c>
      <c r="C43" s="6" t="s">
        <v>0</v>
      </c>
      <c r="E43" s="6" t="s">
        <v>68</v>
      </c>
      <c r="I43" s="7">
        <v>45246.544849537036</v>
      </c>
      <c r="L43" s="6">
        <v>997681.26</v>
      </c>
      <c r="M43" s="6">
        <v>1.8</v>
      </c>
      <c r="N43" s="6">
        <f t="shared" si="0"/>
        <v>107.498242785348</v>
      </c>
      <c r="Q43" s="6">
        <v>110.05200000000001</v>
      </c>
      <c r="R43" s="6">
        <v>1.8</v>
      </c>
    </row>
    <row r="44" spans="1:21" x14ac:dyDescent="0.25">
      <c r="A44" s="6" t="s">
        <v>91</v>
      </c>
      <c r="B44" s="6" t="s">
        <v>227</v>
      </c>
      <c r="C44" s="6" t="s">
        <v>0</v>
      </c>
      <c r="E44" s="6" t="s">
        <v>92</v>
      </c>
      <c r="F44" s="6">
        <v>0</v>
      </c>
      <c r="G44" s="6">
        <v>50</v>
      </c>
      <c r="H44" s="6" t="s">
        <v>295</v>
      </c>
      <c r="I44" s="7">
        <v>45246.545972222222</v>
      </c>
      <c r="J44" s="6">
        <v>5</v>
      </c>
      <c r="L44" s="6">
        <v>11448.25</v>
      </c>
      <c r="M44" s="6">
        <v>4.5</v>
      </c>
      <c r="N44" s="6">
        <f>(L44-$B$90)/$B$89</f>
        <v>-1.8749113202715491</v>
      </c>
      <c r="O44" s="6">
        <f t="shared" si="1"/>
        <v>-9.3745566013577459</v>
      </c>
      <c r="P44" s="6">
        <f t="shared" ref="P44:P53" si="7">O44/1000</f>
        <v>-9.3745566013577458E-3</v>
      </c>
      <c r="Q44" s="6">
        <v>1.1080000000000001</v>
      </c>
      <c r="R44" s="6">
        <v>5.0999999999999996</v>
      </c>
      <c r="S44" s="6">
        <f t="shared" si="3"/>
        <v>5.5400000000000009</v>
      </c>
      <c r="T44" s="6">
        <f t="shared" ref="T44:T53" si="8">S44/1000</f>
        <v>5.5400000000000007E-3</v>
      </c>
      <c r="U44" s="6" t="s">
        <v>300</v>
      </c>
    </row>
    <row r="45" spans="1:21" x14ac:dyDescent="0.25">
      <c r="A45" s="6" t="s">
        <v>93</v>
      </c>
      <c r="B45" s="6" t="s">
        <v>229</v>
      </c>
      <c r="C45" s="6" t="s">
        <v>0</v>
      </c>
      <c r="E45" s="6" t="s">
        <v>94</v>
      </c>
      <c r="F45" s="6">
        <v>0</v>
      </c>
      <c r="G45" s="6">
        <v>90</v>
      </c>
      <c r="H45" s="6" t="s">
        <v>295</v>
      </c>
      <c r="I45" s="7">
        <v>45246.547164351854</v>
      </c>
      <c r="J45" s="6">
        <v>5</v>
      </c>
      <c r="L45" s="6">
        <v>1303082.0900000001</v>
      </c>
      <c r="M45" s="6">
        <v>1.6</v>
      </c>
      <c r="N45" s="6">
        <f t="shared" si="0"/>
        <v>141.36716798343494</v>
      </c>
      <c r="O45" s="6">
        <f t="shared" si="1"/>
        <v>706.83583991717467</v>
      </c>
      <c r="P45" s="6">
        <f t="shared" si="7"/>
        <v>0.70683583991717469</v>
      </c>
      <c r="Q45" s="6">
        <v>143.78800000000001</v>
      </c>
      <c r="R45" s="6">
        <v>1.6</v>
      </c>
      <c r="S45" s="6">
        <f t="shared" si="3"/>
        <v>718.94</v>
      </c>
      <c r="T45" s="6">
        <f t="shared" si="8"/>
        <v>0.71894000000000002</v>
      </c>
      <c r="U45" s="6" t="s">
        <v>301</v>
      </c>
    </row>
    <row r="46" spans="1:21" x14ac:dyDescent="0.25">
      <c r="A46" s="6" t="s">
        <v>95</v>
      </c>
      <c r="B46" s="6" t="s">
        <v>230</v>
      </c>
      <c r="C46" s="6" t="s">
        <v>0</v>
      </c>
      <c r="E46" s="6" t="s">
        <v>96</v>
      </c>
      <c r="F46" s="6">
        <v>20</v>
      </c>
      <c r="G46" s="6">
        <v>40</v>
      </c>
      <c r="H46" s="6" t="s">
        <v>294</v>
      </c>
      <c r="I46" s="7">
        <v>45246.548414351855</v>
      </c>
      <c r="J46" s="6">
        <v>5</v>
      </c>
      <c r="L46" s="6">
        <v>181331.42</v>
      </c>
      <c r="M46" s="6">
        <v>2.2000000000000002</v>
      </c>
      <c r="N46" s="6">
        <f t="shared" si="0"/>
        <v>16.965117297672567</v>
      </c>
      <c r="O46" s="6">
        <f t="shared" si="1"/>
        <v>84.825586488362831</v>
      </c>
      <c r="P46" s="6">
        <f t="shared" si="7"/>
        <v>8.4825586488362831E-2</v>
      </c>
      <c r="Q46" s="6">
        <v>19.873999999999999</v>
      </c>
      <c r="R46" s="6">
        <v>2.2999999999999998</v>
      </c>
      <c r="S46" s="6">
        <f t="shared" si="3"/>
        <v>99.36999999999999</v>
      </c>
      <c r="T46" s="6">
        <f t="shared" si="8"/>
        <v>9.9369999999999986E-2</v>
      </c>
      <c r="U46" s="6" t="s">
        <v>300</v>
      </c>
    </row>
    <row r="47" spans="1:21" x14ac:dyDescent="0.25">
      <c r="A47" s="6" t="s">
        <v>97</v>
      </c>
      <c r="B47" s="6" t="s">
        <v>232</v>
      </c>
      <c r="C47" s="6" t="s">
        <v>0</v>
      </c>
      <c r="E47" s="6" t="s">
        <v>98</v>
      </c>
      <c r="F47" s="6">
        <v>20</v>
      </c>
      <c r="G47" s="6">
        <v>20</v>
      </c>
      <c r="H47" s="6" t="s">
        <v>294</v>
      </c>
      <c r="I47" s="7">
        <v>45246.54954861111</v>
      </c>
      <c r="J47" s="6">
        <v>5</v>
      </c>
      <c r="L47" s="6">
        <v>2006588.36</v>
      </c>
      <c r="M47" s="6">
        <v>3.9</v>
      </c>
      <c r="N47" s="6">
        <f t="shared" si="0"/>
        <v>219.38595147860471</v>
      </c>
      <c r="O47" s="6">
        <f t="shared" si="1"/>
        <v>1096.9297573930235</v>
      </c>
      <c r="P47" s="6">
        <f t="shared" si="7"/>
        <v>1.0969297573930235</v>
      </c>
      <c r="Q47" s="6">
        <v>221.5</v>
      </c>
      <c r="R47" s="6">
        <v>3.9</v>
      </c>
      <c r="S47" s="6">
        <f t="shared" si="3"/>
        <v>1107.5</v>
      </c>
      <c r="T47" s="6">
        <f t="shared" si="8"/>
        <v>1.1074999999999999</v>
      </c>
      <c r="U47" s="6" t="s">
        <v>300</v>
      </c>
    </row>
    <row r="48" spans="1:21" x14ac:dyDescent="0.25">
      <c r="A48" s="6" t="s">
        <v>99</v>
      </c>
      <c r="B48" s="6" t="s">
        <v>233</v>
      </c>
      <c r="C48" s="6" t="s">
        <v>0</v>
      </c>
      <c r="E48" s="6" t="s">
        <v>100</v>
      </c>
      <c r="F48" s="6">
        <v>20</v>
      </c>
      <c r="G48" s="6">
        <v>100</v>
      </c>
      <c r="H48" s="6" t="s">
        <v>295</v>
      </c>
      <c r="I48" s="7">
        <v>45246.550740740742</v>
      </c>
      <c r="J48" s="6">
        <v>5</v>
      </c>
      <c r="L48" s="6">
        <v>633111.06000000006</v>
      </c>
      <c r="M48" s="6">
        <v>3.3</v>
      </c>
      <c r="N48" s="6">
        <f t="shared" si="0"/>
        <v>67.067439656058568</v>
      </c>
      <c r="O48" s="6">
        <f t="shared" si="1"/>
        <v>335.33719828029285</v>
      </c>
      <c r="P48" s="6">
        <f t="shared" si="7"/>
        <v>0.33533719828029285</v>
      </c>
      <c r="Q48" s="6">
        <v>69.78</v>
      </c>
      <c r="R48" s="6">
        <v>3.3</v>
      </c>
      <c r="S48" s="6">
        <f t="shared" si="3"/>
        <v>348.9</v>
      </c>
      <c r="T48" s="6">
        <f t="shared" si="8"/>
        <v>0.34889999999999999</v>
      </c>
      <c r="U48" s="6" t="s">
        <v>300</v>
      </c>
    </row>
    <row r="49" spans="1:21" x14ac:dyDescent="0.25">
      <c r="A49" s="6" t="s">
        <v>101</v>
      </c>
      <c r="B49" s="6" t="s">
        <v>235</v>
      </c>
      <c r="C49" s="6" t="s">
        <v>0</v>
      </c>
      <c r="E49" s="6" t="s">
        <v>102</v>
      </c>
      <c r="F49" s="6">
        <v>20</v>
      </c>
      <c r="G49" s="6">
        <v>10</v>
      </c>
      <c r="H49" s="6" t="s">
        <v>295</v>
      </c>
      <c r="I49" s="7">
        <v>45246.551874999997</v>
      </c>
      <c r="J49" s="6">
        <v>5</v>
      </c>
      <c r="L49" s="6">
        <v>382672.59</v>
      </c>
      <c r="M49" s="6">
        <v>1.4</v>
      </c>
      <c r="N49" s="6">
        <f t="shared" si="0"/>
        <v>39.293835350027905</v>
      </c>
      <c r="O49" s="6">
        <f t="shared" si="1"/>
        <v>196.46917675013952</v>
      </c>
      <c r="P49" s="6">
        <f t="shared" si="7"/>
        <v>0.19646917675013953</v>
      </c>
      <c r="Q49" s="6">
        <v>42.115000000000002</v>
      </c>
      <c r="R49" s="6">
        <v>1.4</v>
      </c>
      <c r="S49" s="6">
        <f t="shared" si="3"/>
        <v>210.57500000000002</v>
      </c>
      <c r="T49" s="6">
        <f t="shared" si="8"/>
        <v>0.21057500000000001</v>
      </c>
      <c r="U49" s="6" t="s">
        <v>300</v>
      </c>
    </row>
    <row r="50" spans="1:21" x14ac:dyDescent="0.25">
      <c r="A50" s="6" t="s">
        <v>103</v>
      </c>
      <c r="B50" s="6" t="s">
        <v>237</v>
      </c>
      <c r="C50" s="6" t="s">
        <v>0</v>
      </c>
      <c r="E50" s="6" t="s">
        <v>104</v>
      </c>
      <c r="F50" s="6">
        <v>20</v>
      </c>
      <c r="G50" s="6">
        <v>30</v>
      </c>
      <c r="H50" s="6" t="s">
        <v>294</v>
      </c>
      <c r="I50" s="7">
        <v>45246.552974537037</v>
      </c>
      <c r="J50" s="6">
        <v>5</v>
      </c>
      <c r="L50" s="6">
        <v>2653753.87</v>
      </c>
      <c r="M50" s="6">
        <v>1.7</v>
      </c>
      <c r="N50" s="6">
        <f t="shared" si="0"/>
        <v>291.15654964289843</v>
      </c>
      <c r="O50" s="6">
        <f t="shared" si="1"/>
        <v>1455.7827482144921</v>
      </c>
      <c r="P50" s="6">
        <f t="shared" si="7"/>
        <v>1.4557827482144921</v>
      </c>
      <c r="Q50" s="6">
        <v>292.98899999999998</v>
      </c>
      <c r="R50" s="6">
        <v>1.7</v>
      </c>
      <c r="S50" s="6">
        <f t="shared" si="3"/>
        <v>1464.9449999999999</v>
      </c>
      <c r="T50" s="6">
        <f t="shared" si="8"/>
        <v>1.4649449999999999</v>
      </c>
      <c r="U50" s="6" t="s">
        <v>300</v>
      </c>
    </row>
    <row r="51" spans="1:21" x14ac:dyDescent="0.25">
      <c r="A51" s="6" t="s">
        <v>105</v>
      </c>
      <c r="B51" s="6" t="s">
        <v>239</v>
      </c>
      <c r="C51" s="6" t="s">
        <v>0</v>
      </c>
      <c r="E51" s="6" t="s">
        <v>106</v>
      </c>
      <c r="F51" s="6">
        <v>10</v>
      </c>
      <c r="G51" s="6">
        <v>0</v>
      </c>
      <c r="H51" s="6" t="s">
        <v>294</v>
      </c>
      <c r="I51" s="7">
        <v>45246.554108796299</v>
      </c>
      <c r="J51" s="6">
        <v>5</v>
      </c>
      <c r="L51" s="6">
        <v>6872950.1100000003</v>
      </c>
      <c r="M51" s="6">
        <v>3.6</v>
      </c>
      <c r="N51" s="6">
        <f t="shared" si="0"/>
        <v>759.0650417337996</v>
      </c>
      <c r="O51" s="6">
        <f t="shared" si="1"/>
        <v>3795.3252086689981</v>
      </c>
      <c r="P51" s="6">
        <f t="shared" si="7"/>
        <v>3.7953252086689981</v>
      </c>
      <c r="Q51" s="6">
        <v>759.05899999999997</v>
      </c>
      <c r="R51" s="6">
        <v>3.6</v>
      </c>
      <c r="S51" s="6">
        <f t="shared" si="3"/>
        <v>3795.2950000000001</v>
      </c>
      <c r="T51" s="6">
        <f t="shared" si="8"/>
        <v>3.7952949999999999</v>
      </c>
      <c r="U51" s="6" t="s">
        <v>300</v>
      </c>
    </row>
    <row r="52" spans="1:21" x14ac:dyDescent="0.25">
      <c r="A52" s="6" t="s">
        <v>107</v>
      </c>
      <c r="B52" s="6" t="s">
        <v>241</v>
      </c>
      <c r="C52" s="6" t="s">
        <v>0</v>
      </c>
      <c r="E52" s="6" t="s">
        <v>108</v>
      </c>
      <c r="F52" s="6">
        <v>10</v>
      </c>
      <c r="G52" s="6">
        <v>10</v>
      </c>
      <c r="H52" s="6" t="s">
        <v>294</v>
      </c>
      <c r="I52" s="7">
        <v>45246.555289351854</v>
      </c>
      <c r="J52" s="6">
        <v>5</v>
      </c>
      <c r="L52" s="6">
        <v>12363584.82</v>
      </c>
      <c r="M52" s="6">
        <v>1</v>
      </c>
      <c r="N52" s="6">
        <f t="shared" si="0"/>
        <v>1367.9759483708565</v>
      </c>
      <c r="O52" s="6">
        <f t="shared" si="1"/>
        <v>6839.8797418542827</v>
      </c>
      <c r="P52" s="6">
        <f t="shared" si="7"/>
        <v>6.8398797418542827</v>
      </c>
      <c r="Q52" s="6">
        <v>1365.579</v>
      </c>
      <c r="R52" s="6">
        <v>1</v>
      </c>
      <c r="S52" s="6">
        <f t="shared" si="3"/>
        <v>6827.8949999999995</v>
      </c>
      <c r="T52" s="6">
        <f t="shared" si="8"/>
        <v>6.8278949999999998</v>
      </c>
      <c r="U52" s="6" t="s">
        <v>301</v>
      </c>
    </row>
    <row r="53" spans="1:21" x14ac:dyDescent="0.25">
      <c r="A53" s="6" t="s">
        <v>109</v>
      </c>
      <c r="B53" s="6" t="s">
        <v>242</v>
      </c>
      <c r="C53" s="6" t="s">
        <v>0</v>
      </c>
      <c r="E53" s="6" t="s">
        <v>110</v>
      </c>
      <c r="F53" s="6">
        <v>10</v>
      </c>
      <c r="G53" s="6">
        <v>20</v>
      </c>
      <c r="H53" s="6" t="s">
        <v>294</v>
      </c>
      <c r="I53" s="7">
        <v>45246.556423611109</v>
      </c>
      <c r="J53" s="6">
        <v>5</v>
      </c>
      <c r="L53" s="6">
        <v>1836635.13</v>
      </c>
      <c r="M53" s="6">
        <v>3</v>
      </c>
      <c r="N53" s="6">
        <f t="shared" si="0"/>
        <v>200.53815321281979</v>
      </c>
      <c r="O53" s="6">
        <f t="shared" si="1"/>
        <v>1002.690766064099</v>
      </c>
      <c r="P53" s="6">
        <f t="shared" si="7"/>
        <v>1.0026907660640989</v>
      </c>
      <c r="Q53" s="6">
        <v>202.726</v>
      </c>
      <c r="R53" s="6">
        <v>3</v>
      </c>
      <c r="S53" s="6">
        <f t="shared" si="3"/>
        <v>1013.63</v>
      </c>
      <c r="T53" s="6">
        <f t="shared" si="8"/>
        <v>1.01363</v>
      </c>
      <c r="U53" s="6" t="s">
        <v>300</v>
      </c>
    </row>
    <row r="54" spans="1:21" x14ac:dyDescent="0.25">
      <c r="A54" s="6" t="s">
        <v>111</v>
      </c>
      <c r="B54" s="6" t="s">
        <v>243</v>
      </c>
      <c r="C54" s="6" t="s">
        <v>0</v>
      </c>
      <c r="E54" s="6" t="s">
        <v>66</v>
      </c>
      <c r="I54" s="7">
        <v>45246.561041666668</v>
      </c>
      <c r="L54" s="6">
        <v>2690.35</v>
      </c>
      <c r="M54" s="6">
        <v>5.9</v>
      </c>
      <c r="Q54" s="6">
        <v>0.14099999999999999</v>
      </c>
      <c r="R54" s="6">
        <v>12.5</v>
      </c>
      <c r="U54" s="6" t="s">
        <v>300</v>
      </c>
    </row>
    <row r="55" spans="1:21" x14ac:dyDescent="0.25">
      <c r="A55" s="6" t="s">
        <v>112</v>
      </c>
      <c r="B55" s="6" t="s">
        <v>244</v>
      </c>
      <c r="C55" s="6" t="s">
        <v>0</v>
      </c>
      <c r="E55" s="6" t="s">
        <v>68</v>
      </c>
      <c r="I55" s="7">
        <v>45246.5621875</v>
      </c>
      <c r="L55" s="6">
        <v>1064070.8700000001</v>
      </c>
      <c r="M55" s="6">
        <v>1.2</v>
      </c>
      <c r="N55" s="6">
        <f t="shared" si="0"/>
        <v>114.8608446977926</v>
      </c>
      <c r="Q55" s="6">
        <v>117.38500000000001</v>
      </c>
      <c r="R55" s="6">
        <v>1.3</v>
      </c>
    </row>
    <row r="56" spans="1:21" x14ac:dyDescent="0.25">
      <c r="A56" s="6" t="s">
        <v>113</v>
      </c>
      <c r="B56" s="6" t="s">
        <v>246</v>
      </c>
      <c r="C56" s="6" t="s">
        <v>0</v>
      </c>
      <c r="E56" s="6" t="s">
        <v>114</v>
      </c>
      <c r="G56" s="6">
        <v>30</v>
      </c>
      <c r="H56" s="6" t="s">
        <v>294</v>
      </c>
      <c r="I56" s="7">
        <v>45246.563321759262</v>
      </c>
      <c r="J56" s="6">
        <v>5</v>
      </c>
      <c r="L56" s="6">
        <v>1373970.76</v>
      </c>
      <c r="M56" s="6">
        <v>3.2</v>
      </c>
      <c r="N56" s="6">
        <f t="shared" si="0"/>
        <v>149.22871525435056</v>
      </c>
      <c r="O56" s="6">
        <f t="shared" si="1"/>
        <v>746.14357627175286</v>
      </c>
      <c r="P56" s="6">
        <f t="shared" ref="P56:P65" si="9">O56/1000</f>
        <v>0.74614357627175287</v>
      </c>
      <c r="Q56" s="6">
        <v>151.61799999999999</v>
      </c>
      <c r="R56" s="6">
        <v>3.2</v>
      </c>
      <c r="S56" s="6">
        <f t="shared" si="3"/>
        <v>758.08999999999992</v>
      </c>
      <c r="T56" s="6">
        <f t="shared" ref="T56:T65" si="10">S56/1000</f>
        <v>0.75808999999999993</v>
      </c>
      <c r="U56" s="6" t="s">
        <v>300</v>
      </c>
    </row>
    <row r="57" spans="1:21" x14ac:dyDescent="0.25">
      <c r="A57" s="6" t="s">
        <v>115</v>
      </c>
      <c r="B57" s="6" t="s">
        <v>248</v>
      </c>
      <c r="C57" s="6" t="s">
        <v>0</v>
      </c>
      <c r="E57" s="6" t="s">
        <v>116</v>
      </c>
      <c r="F57" s="6">
        <v>10</v>
      </c>
      <c r="G57" s="6">
        <v>40</v>
      </c>
      <c r="H57" s="6" t="s">
        <v>294</v>
      </c>
      <c r="I57" s="7">
        <v>45246.564456018517</v>
      </c>
      <c r="J57" s="6">
        <v>5</v>
      </c>
      <c r="L57" s="6">
        <v>5344242.5199999996</v>
      </c>
      <c r="M57" s="6">
        <v>1.7</v>
      </c>
      <c r="N57" s="6">
        <f t="shared" si="0"/>
        <v>589.53150439712056</v>
      </c>
      <c r="O57" s="6">
        <f t="shared" si="1"/>
        <v>2947.6575219856027</v>
      </c>
      <c r="P57" s="6">
        <f t="shared" si="9"/>
        <v>2.9476575219856027</v>
      </c>
      <c r="Q57" s="6">
        <v>590.19200000000001</v>
      </c>
      <c r="R57" s="6">
        <v>1.7</v>
      </c>
      <c r="S57" s="6">
        <f t="shared" si="3"/>
        <v>2950.96</v>
      </c>
      <c r="T57" s="6">
        <f t="shared" si="10"/>
        <v>2.9509600000000002</v>
      </c>
      <c r="U57" s="6" t="s">
        <v>301</v>
      </c>
    </row>
    <row r="58" spans="1:21" x14ac:dyDescent="0.25">
      <c r="A58" s="6" t="s">
        <v>117</v>
      </c>
      <c r="B58" s="6" t="s">
        <v>250</v>
      </c>
      <c r="C58" s="6" t="s">
        <v>0</v>
      </c>
      <c r="E58" s="6" t="s">
        <v>118</v>
      </c>
      <c r="F58" s="6">
        <v>10</v>
      </c>
      <c r="G58" s="6">
        <v>50</v>
      </c>
      <c r="H58" s="6" t="s">
        <v>294</v>
      </c>
      <c r="I58" s="7">
        <v>45246.565636574072</v>
      </c>
      <c r="J58" s="6">
        <v>5</v>
      </c>
      <c r="L58" s="6">
        <v>9041950.9100000001</v>
      </c>
      <c r="M58" s="6">
        <v>1.5</v>
      </c>
      <c r="N58" s="6">
        <f t="shared" si="0"/>
        <v>999.60703976894138</v>
      </c>
      <c r="O58" s="6">
        <f t="shared" si="1"/>
        <v>4998.0351988447073</v>
      </c>
      <c r="P58" s="6">
        <f t="shared" si="9"/>
        <v>4.9980351988447076</v>
      </c>
      <c r="Q58" s="6">
        <v>998.65700000000004</v>
      </c>
      <c r="R58" s="6">
        <v>1.5</v>
      </c>
      <c r="S58" s="6">
        <f t="shared" si="3"/>
        <v>4993.2849999999999</v>
      </c>
      <c r="T58" s="6">
        <f t="shared" si="10"/>
        <v>4.9932850000000002</v>
      </c>
      <c r="U58" s="6" t="s">
        <v>301</v>
      </c>
    </row>
    <row r="59" spans="1:21" x14ac:dyDescent="0.25">
      <c r="A59" s="6" t="s">
        <v>119</v>
      </c>
      <c r="B59" s="6" t="s">
        <v>252</v>
      </c>
      <c r="C59" s="6" t="s">
        <v>0</v>
      </c>
      <c r="E59" s="6" t="s">
        <v>120</v>
      </c>
      <c r="F59" s="6">
        <v>10</v>
      </c>
      <c r="G59" s="6">
        <v>80</v>
      </c>
      <c r="H59" s="6" t="s">
        <v>294</v>
      </c>
      <c r="I59" s="7">
        <v>45246.566770833335</v>
      </c>
      <c r="J59" s="6">
        <v>5</v>
      </c>
      <c r="L59" s="6">
        <v>4078635.35</v>
      </c>
      <c r="M59" s="6">
        <v>3.6</v>
      </c>
      <c r="N59" s="6">
        <f t="shared" si="0"/>
        <v>449.17578050831355</v>
      </c>
      <c r="O59" s="6">
        <f t="shared" si="1"/>
        <v>2245.8789025415676</v>
      </c>
      <c r="P59" s="6">
        <f t="shared" si="9"/>
        <v>2.2458789025415675</v>
      </c>
      <c r="Q59" s="6">
        <v>450.387</v>
      </c>
      <c r="R59" s="6">
        <v>3.6</v>
      </c>
      <c r="S59" s="6">
        <f t="shared" si="3"/>
        <v>2251.9349999999999</v>
      </c>
      <c r="T59" s="6">
        <f t="shared" si="10"/>
        <v>2.251935</v>
      </c>
      <c r="U59" s="6" t="s">
        <v>300</v>
      </c>
    </row>
    <row r="60" spans="1:21" x14ac:dyDescent="0.25">
      <c r="A60" s="6" t="s">
        <v>121</v>
      </c>
      <c r="B60" s="6" t="s">
        <v>254</v>
      </c>
      <c r="C60" s="6" t="s">
        <v>0</v>
      </c>
      <c r="E60" s="6" t="s">
        <v>122</v>
      </c>
      <c r="F60" s="6">
        <v>10</v>
      </c>
      <c r="G60" s="6">
        <v>100</v>
      </c>
      <c r="H60" s="6" t="s">
        <v>294</v>
      </c>
      <c r="I60" s="7">
        <v>45246.56790509259</v>
      </c>
      <c r="J60" s="6">
        <v>5</v>
      </c>
      <c r="L60" s="6">
        <v>2617190.59</v>
      </c>
      <c r="M60" s="6">
        <v>1</v>
      </c>
      <c r="N60" s="6">
        <f t="shared" si="0"/>
        <v>287.10168510531116</v>
      </c>
      <c r="O60" s="6">
        <f t="shared" si="1"/>
        <v>1435.5084255265558</v>
      </c>
      <c r="P60" s="6">
        <f t="shared" si="9"/>
        <v>1.4355084255265558</v>
      </c>
      <c r="Q60" s="6">
        <v>288.95</v>
      </c>
      <c r="R60" s="6">
        <v>1</v>
      </c>
      <c r="S60" s="6">
        <f t="shared" si="3"/>
        <v>1444.75</v>
      </c>
      <c r="T60" s="6">
        <f t="shared" si="10"/>
        <v>1.44475</v>
      </c>
      <c r="U60" s="6" t="s">
        <v>300</v>
      </c>
    </row>
    <row r="61" spans="1:21" x14ac:dyDescent="0.25">
      <c r="A61" s="6" t="s">
        <v>123</v>
      </c>
      <c r="B61" s="6" t="s">
        <v>255</v>
      </c>
      <c r="C61" s="6" t="s">
        <v>0</v>
      </c>
      <c r="E61" s="6" t="s">
        <v>124</v>
      </c>
      <c r="F61" s="6">
        <v>10</v>
      </c>
      <c r="G61" s="6">
        <v>90</v>
      </c>
      <c r="H61" s="6" t="s">
        <v>294</v>
      </c>
      <c r="I61" s="7">
        <v>45246.569039351853</v>
      </c>
      <c r="J61" s="6">
        <v>5</v>
      </c>
      <c r="L61" s="6">
        <v>1168880.42</v>
      </c>
      <c r="M61" s="6">
        <v>0.8</v>
      </c>
      <c r="N61" s="6">
        <f t="shared" si="0"/>
        <v>126.48421457859857</v>
      </c>
      <c r="O61" s="6">
        <f t="shared" si="1"/>
        <v>632.42107289299281</v>
      </c>
      <c r="P61" s="6">
        <f t="shared" si="9"/>
        <v>0.63242107289299276</v>
      </c>
      <c r="Q61" s="6">
        <v>128.96299999999999</v>
      </c>
      <c r="R61" s="6">
        <v>0.8</v>
      </c>
      <c r="S61" s="6">
        <f t="shared" si="3"/>
        <v>644.81499999999994</v>
      </c>
      <c r="T61" s="6">
        <f t="shared" si="10"/>
        <v>0.64481499999999992</v>
      </c>
      <c r="U61" s="6" t="s">
        <v>300</v>
      </c>
    </row>
    <row r="62" spans="1:21" x14ac:dyDescent="0.25">
      <c r="A62" s="6" t="s">
        <v>125</v>
      </c>
      <c r="B62" s="6" t="s">
        <v>256</v>
      </c>
      <c r="C62" s="6" t="s">
        <v>0</v>
      </c>
      <c r="E62" s="6" t="s">
        <v>126</v>
      </c>
      <c r="F62" s="6">
        <v>10</v>
      </c>
      <c r="G62" s="6">
        <v>60</v>
      </c>
      <c r="H62" s="6" t="s">
        <v>294</v>
      </c>
      <c r="I62" s="7">
        <v>45246.570231481484</v>
      </c>
      <c r="J62" s="6">
        <v>5</v>
      </c>
      <c r="L62" s="6">
        <v>1209550.71</v>
      </c>
      <c r="M62" s="6">
        <v>1.9</v>
      </c>
      <c r="N62" s="6">
        <f t="shared" si="0"/>
        <v>130.99454616412342</v>
      </c>
      <c r="O62" s="6">
        <f t="shared" si="1"/>
        <v>654.97273082061713</v>
      </c>
      <c r="P62" s="6">
        <f t="shared" si="9"/>
        <v>0.65497273082061713</v>
      </c>
      <c r="Q62" s="6">
        <v>133.45599999999999</v>
      </c>
      <c r="R62" s="6">
        <v>1.9</v>
      </c>
      <c r="S62" s="6">
        <f t="shared" si="3"/>
        <v>667.28</v>
      </c>
      <c r="T62" s="6">
        <f t="shared" si="10"/>
        <v>0.66727999999999998</v>
      </c>
      <c r="U62" s="6" t="s">
        <v>300</v>
      </c>
    </row>
    <row r="63" spans="1:21" x14ac:dyDescent="0.25">
      <c r="A63" s="6" t="s">
        <v>127</v>
      </c>
      <c r="B63" s="6" t="s">
        <v>258</v>
      </c>
      <c r="C63" s="6" t="s">
        <v>0</v>
      </c>
      <c r="E63" s="6" t="s">
        <v>128</v>
      </c>
      <c r="F63" s="6">
        <v>10</v>
      </c>
      <c r="G63" s="6">
        <v>70</v>
      </c>
      <c r="H63" s="6" t="s">
        <v>294</v>
      </c>
      <c r="I63" s="7">
        <v>45246.57136574074</v>
      </c>
      <c r="J63" s="6">
        <v>5</v>
      </c>
      <c r="L63" s="6">
        <v>4085069.31</v>
      </c>
      <c r="M63" s="6">
        <v>1.2</v>
      </c>
      <c r="N63" s="6">
        <f t="shared" si="0"/>
        <v>449.88930610668041</v>
      </c>
      <c r="O63" s="6">
        <f t="shared" si="1"/>
        <v>2249.446530533402</v>
      </c>
      <c r="P63" s="6">
        <f t="shared" si="9"/>
        <v>2.2494465305334019</v>
      </c>
      <c r="Q63" s="6">
        <v>451.09800000000001</v>
      </c>
      <c r="R63" s="6">
        <v>1.2</v>
      </c>
      <c r="S63" s="6">
        <f t="shared" si="3"/>
        <v>2255.4900000000002</v>
      </c>
      <c r="T63" s="6">
        <f t="shared" si="10"/>
        <v>2.2554900000000004</v>
      </c>
      <c r="U63" s="6" t="s">
        <v>301</v>
      </c>
    </row>
    <row r="64" spans="1:21" x14ac:dyDescent="0.25">
      <c r="A64" s="6" t="s">
        <v>129</v>
      </c>
      <c r="B64" s="6" t="s">
        <v>260</v>
      </c>
      <c r="C64" s="6" t="s">
        <v>0</v>
      </c>
      <c r="E64" s="6" t="s">
        <v>130</v>
      </c>
      <c r="F64" s="6">
        <v>10</v>
      </c>
      <c r="G64" s="6">
        <v>0</v>
      </c>
      <c r="H64" s="6" t="s">
        <v>295</v>
      </c>
      <c r="I64" s="7">
        <v>45246.572488425925</v>
      </c>
      <c r="J64" s="6">
        <v>5</v>
      </c>
      <c r="L64" s="6">
        <v>5287458.67</v>
      </c>
      <c r="M64" s="6">
        <v>1</v>
      </c>
      <c r="N64" s="6">
        <f t="shared" si="0"/>
        <v>583.23418042419814</v>
      </c>
      <c r="O64" s="6">
        <f t="shared" si="1"/>
        <v>2916.1709021209908</v>
      </c>
      <c r="P64" s="6">
        <f t="shared" si="9"/>
        <v>2.9161709021209909</v>
      </c>
      <c r="Q64" s="6">
        <v>583.91899999999998</v>
      </c>
      <c r="R64" s="6">
        <v>1</v>
      </c>
      <c r="S64" s="6">
        <f t="shared" si="3"/>
        <v>2919.5949999999998</v>
      </c>
      <c r="T64" s="6">
        <f t="shared" si="10"/>
        <v>2.9195949999999997</v>
      </c>
      <c r="U64" s="6" t="s">
        <v>300</v>
      </c>
    </row>
    <row r="65" spans="1:21" x14ac:dyDescent="0.25">
      <c r="A65" s="6" t="s">
        <v>131</v>
      </c>
      <c r="B65" s="6" t="s">
        <v>262</v>
      </c>
      <c r="C65" s="6" t="s">
        <v>0</v>
      </c>
      <c r="E65" s="6" t="s">
        <v>132</v>
      </c>
      <c r="F65" s="6">
        <v>10</v>
      </c>
      <c r="G65" s="6">
        <v>20</v>
      </c>
      <c r="H65" s="6" t="s">
        <v>295</v>
      </c>
      <c r="I65" s="7">
        <v>45246.573611111111</v>
      </c>
      <c r="J65" s="6">
        <v>5</v>
      </c>
      <c r="L65" s="6">
        <v>4794726.8</v>
      </c>
      <c r="M65" s="6">
        <v>3.6</v>
      </c>
      <c r="N65" s="6">
        <f t="shared" si="0"/>
        <v>528.59025935907368</v>
      </c>
      <c r="O65" s="6">
        <f t="shared" si="1"/>
        <v>2642.9512967953683</v>
      </c>
      <c r="P65" s="6">
        <f t="shared" si="9"/>
        <v>2.6429512967953683</v>
      </c>
      <c r="Q65" s="6">
        <v>529.49</v>
      </c>
      <c r="R65" s="6">
        <v>3.6</v>
      </c>
      <c r="S65" s="6">
        <f t="shared" si="3"/>
        <v>2647.45</v>
      </c>
      <c r="T65" s="6">
        <f t="shared" si="10"/>
        <v>2.6474499999999996</v>
      </c>
      <c r="U65" s="6" t="s">
        <v>300</v>
      </c>
    </row>
    <row r="66" spans="1:21" x14ac:dyDescent="0.25">
      <c r="A66" s="6" t="s">
        <v>133</v>
      </c>
      <c r="B66" s="6" t="s">
        <v>263</v>
      </c>
      <c r="C66" s="6" t="s">
        <v>0</v>
      </c>
      <c r="E66" s="6" t="s">
        <v>66</v>
      </c>
      <c r="I66" s="7">
        <v>45246.574791666666</v>
      </c>
      <c r="L66" s="6">
        <v>7272.23</v>
      </c>
      <c r="M66" s="6">
        <v>6.8</v>
      </c>
      <c r="Q66" s="6">
        <v>0.64700000000000002</v>
      </c>
      <c r="R66" s="6">
        <v>8.4</v>
      </c>
      <c r="U66" s="6" t="s">
        <v>300</v>
      </c>
    </row>
    <row r="67" spans="1:21" x14ac:dyDescent="0.25">
      <c r="A67" s="6" t="s">
        <v>134</v>
      </c>
      <c r="B67" s="6" t="s">
        <v>264</v>
      </c>
      <c r="C67" s="6" t="s">
        <v>0</v>
      </c>
      <c r="E67" s="6" t="s">
        <v>68</v>
      </c>
      <c r="I67" s="7">
        <v>45246.575925925928</v>
      </c>
      <c r="L67" s="6">
        <v>1072462.33</v>
      </c>
      <c r="M67" s="6">
        <v>4.7</v>
      </c>
      <c r="N67" s="6">
        <f t="shared" si="0"/>
        <v>115.7914568740684</v>
      </c>
      <c r="Q67" s="6">
        <v>118.312</v>
      </c>
      <c r="R67" s="6">
        <v>4.7</v>
      </c>
    </row>
    <row r="68" spans="1:21" x14ac:dyDescent="0.25">
      <c r="A68" s="6" t="s">
        <v>135</v>
      </c>
      <c r="B68" s="6" t="s">
        <v>266</v>
      </c>
      <c r="C68" s="6" t="s">
        <v>0</v>
      </c>
      <c r="E68" s="6" t="s">
        <v>136</v>
      </c>
      <c r="F68" s="6">
        <v>10</v>
      </c>
      <c r="G68" s="6">
        <v>80</v>
      </c>
      <c r="H68" s="6" t="s">
        <v>295</v>
      </c>
      <c r="I68" s="7">
        <v>45246.577060185184</v>
      </c>
      <c r="J68" s="6">
        <v>5</v>
      </c>
      <c r="L68" s="6">
        <v>12153659.82</v>
      </c>
      <c r="M68" s="6">
        <v>2</v>
      </c>
      <c r="N68" s="6">
        <f t="shared" si="0"/>
        <v>1344.6952843261372</v>
      </c>
      <c r="O68" s="6">
        <f t="shared" si="1"/>
        <v>6723.4764216306858</v>
      </c>
      <c r="P68" s="6">
        <f t="shared" ref="P68:P80" si="11">O68/1000</f>
        <v>6.7234764216306857</v>
      </c>
      <c r="Q68" s="6">
        <v>1342.39</v>
      </c>
      <c r="R68" s="6">
        <v>2</v>
      </c>
      <c r="S68" s="6">
        <f t="shared" si="3"/>
        <v>6711.9500000000007</v>
      </c>
      <c r="T68" s="6">
        <f t="shared" ref="T68:T80" si="12">S68/1000</f>
        <v>6.7119500000000007</v>
      </c>
      <c r="U68" s="6" t="s">
        <v>301</v>
      </c>
    </row>
    <row r="69" spans="1:21" x14ac:dyDescent="0.25">
      <c r="A69" s="6" t="s">
        <v>137</v>
      </c>
      <c r="B69" s="6" t="s">
        <v>267</v>
      </c>
      <c r="C69" s="6" t="s">
        <v>0</v>
      </c>
      <c r="E69" s="6" t="s">
        <v>138</v>
      </c>
      <c r="F69" s="6">
        <v>10</v>
      </c>
      <c r="G69" s="6">
        <v>90</v>
      </c>
      <c r="H69" s="6" t="s">
        <v>295</v>
      </c>
      <c r="I69" s="7">
        <v>45246.578182870369</v>
      </c>
      <c r="J69" s="6">
        <v>5</v>
      </c>
      <c r="L69" s="6">
        <v>1121863.6799999999</v>
      </c>
      <c r="M69" s="6">
        <v>1.6</v>
      </c>
      <c r="N69" s="6">
        <f t="shared" si="0"/>
        <v>121.27006224601355</v>
      </c>
      <c r="O69" s="6">
        <f t="shared" si="1"/>
        <v>606.35031123006775</v>
      </c>
      <c r="P69" s="6">
        <f t="shared" si="11"/>
        <v>0.60635031123006777</v>
      </c>
      <c r="Q69" s="6">
        <v>123.76900000000001</v>
      </c>
      <c r="R69" s="6">
        <v>1.6</v>
      </c>
      <c r="S69" s="6">
        <f t="shared" si="3"/>
        <v>618.84500000000003</v>
      </c>
      <c r="T69" s="6">
        <f t="shared" si="12"/>
        <v>0.61884499999999998</v>
      </c>
      <c r="U69" s="6" t="s">
        <v>300</v>
      </c>
    </row>
    <row r="70" spans="1:21" x14ac:dyDescent="0.25">
      <c r="A70" s="6" t="s">
        <v>139</v>
      </c>
      <c r="B70" s="6" t="s">
        <v>269</v>
      </c>
      <c r="C70" s="6" t="s">
        <v>0</v>
      </c>
      <c r="E70" s="6" t="s">
        <v>140</v>
      </c>
      <c r="F70" s="6">
        <v>10</v>
      </c>
      <c r="G70" s="6">
        <v>10</v>
      </c>
      <c r="H70" s="6" t="s">
        <v>295</v>
      </c>
      <c r="I70" s="7">
        <v>45246.579363425924</v>
      </c>
      <c r="J70" s="6">
        <v>5</v>
      </c>
      <c r="L70" s="6">
        <v>19527969.289999999</v>
      </c>
      <c r="M70" s="6">
        <v>1.6</v>
      </c>
      <c r="N70" s="6">
        <f t="shared" si="0"/>
        <v>2162.5055562464004</v>
      </c>
      <c r="O70" s="6">
        <f t="shared" si="1"/>
        <v>10812.527781232002</v>
      </c>
      <c r="P70" s="6">
        <f t="shared" si="11"/>
        <v>10.812527781232001</v>
      </c>
      <c r="Q70" s="6">
        <v>2156.9879999999998</v>
      </c>
      <c r="R70" s="6">
        <v>1.6</v>
      </c>
      <c r="S70" s="6">
        <f t="shared" si="3"/>
        <v>10784.939999999999</v>
      </c>
      <c r="T70" s="6">
        <f t="shared" si="12"/>
        <v>10.784939999999999</v>
      </c>
      <c r="U70" s="6" t="s">
        <v>300</v>
      </c>
    </row>
    <row r="71" spans="1:21" x14ac:dyDescent="0.25">
      <c r="A71" s="6" t="s">
        <v>141</v>
      </c>
      <c r="B71" s="6" t="s">
        <v>271</v>
      </c>
      <c r="C71" s="6" t="s">
        <v>0</v>
      </c>
      <c r="E71" s="6" t="s">
        <v>142</v>
      </c>
      <c r="F71" s="6">
        <v>10</v>
      </c>
      <c r="G71" s="6">
        <v>50</v>
      </c>
      <c r="H71" s="6" t="s">
        <v>295</v>
      </c>
      <c r="I71" s="7">
        <v>45246.58048611111</v>
      </c>
      <c r="J71" s="6">
        <v>5</v>
      </c>
      <c r="L71" s="6">
        <v>2866866.31</v>
      </c>
      <c r="M71" s="6">
        <v>3.4</v>
      </c>
      <c r="N71" s="6">
        <f t="shared" si="0"/>
        <v>314.79070050339806</v>
      </c>
      <c r="O71" s="6">
        <f t="shared" si="1"/>
        <v>1573.9535025169903</v>
      </c>
      <c r="P71" s="6">
        <f t="shared" si="11"/>
        <v>1.5739535025169902</v>
      </c>
      <c r="Q71" s="6">
        <v>316.52999999999997</v>
      </c>
      <c r="R71" s="6">
        <v>3.4</v>
      </c>
      <c r="S71" s="6">
        <f t="shared" si="3"/>
        <v>1582.6499999999999</v>
      </c>
      <c r="T71" s="6">
        <f t="shared" si="12"/>
        <v>1.5826499999999999</v>
      </c>
    </row>
    <row r="72" spans="1:21" x14ac:dyDescent="0.25">
      <c r="A72" s="6" t="s">
        <v>143</v>
      </c>
      <c r="B72" s="6" t="s">
        <v>273</v>
      </c>
      <c r="C72" s="6" t="s">
        <v>0</v>
      </c>
      <c r="E72" s="6" t="s">
        <v>144</v>
      </c>
      <c r="F72" s="6">
        <v>10</v>
      </c>
      <c r="G72" s="6">
        <v>60</v>
      </c>
      <c r="H72" s="6" t="s">
        <v>295</v>
      </c>
      <c r="I72" s="7">
        <v>45246.581631944442</v>
      </c>
      <c r="J72" s="6">
        <v>5</v>
      </c>
      <c r="L72" s="6">
        <v>1883667.26</v>
      </c>
      <c r="M72" s="6">
        <v>1.8</v>
      </c>
      <c r="N72" s="6">
        <f t="shared" si="0"/>
        <v>205.75401229505184</v>
      </c>
      <c r="O72" s="6">
        <f t="shared" si="1"/>
        <v>1028.7700614752591</v>
      </c>
      <c r="P72" s="6">
        <f t="shared" si="11"/>
        <v>1.0287700614752591</v>
      </c>
      <c r="Q72" s="6">
        <v>207.922</v>
      </c>
      <c r="R72" s="6">
        <v>1.8</v>
      </c>
      <c r="S72" s="6">
        <f t="shared" si="3"/>
        <v>1039.6099999999999</v>
      </c>
      <c r="T72" s="6">
        <f t="shared" si="12"/>
        <v>1.0396099999999999</v>
      </c>
    </row>
    <row r="73" spans="1:21" x14ac:dyDescent="0.25">
      <c r="A73" s="6" t="s">
        <v>145</v>
      </c>
      <c r="B73" s="6" t="s">
        <v>275</v>
      </c>
      <c r="C73" s="6" t="s">
        <v>0</v>
      </c>
      <c r="E73" s="6" t="s">
        <v>146</v>
      </c>
      <c r="F73" s="6">
        <v>10</v>
      </c>
      <c r="G73" s="6">
        <v>70</v>
      </c>
      <c r="H73" s="6" t="s">
        <v>295</v>
      </c>
      <c r="I73" s="7">
        <v>45246.582743055558</v>
      </c>
      <c r="J73" s="6">
        <v>5</v>
      </c>
      <c r="L73" s="6">
        <v>2409732.83</v>
      </c>
      <c r="M73" s="6">
        <v>2.6</v>
      </c>
      <c r="N73" s="6">
        <f t="shared" si="0"/>
        <v>264.09463775968783</v>
      </c>
      <c r="O73" s="6">
        <f t="shared" si="1"/>
        <v>1320.4731887984392</v>
      </c>
      <c r="P73" s="6">
        <f t="shared" si="11"/>
        <v>1.3204731887984391</v>
      </c>
      <c r="Q73" s="6">
        <v>266.03300000000002</v>
      </c>
      <c r="R73" s="6">
        <v>2.6</v>
      </c>
      <c r="S73" s="6">
        <f t="shared" si="3"/>
        <v>1330.165</v>
      </c>
      <c r="T73" s="6">
        <f t="shared" si="12"/>
        <v>1.330165</v>
      </c>
      <c r="U73" s="6" t="s">
        <v>300</v>
      </c>
    </row>
    <row r="74" spans="1:21" x14ac:dyDescent="0.25">
      <c r="A74" s="6" t="s">
        <v>147</v>
      </c>
      <c r="B74" s="6" t="s">
        <v>277</v>
      </c>
      <c r="C74" s="6" t="s">
        <v>0</v>
      </c>
      <c r="E74" s="6" t="s">
        <v>148</v>
      </c>
      <c r="F74" s="6">
        <v>10</v>
      </c>
      <c r="G74" s="6">
        <v>100</v>
      </c>
      <c r="H74" s="6" t="s">
        <v>295</v>
      </c>
      <c r="I74" s="7">
        <v>45246.583923611113</v>
      </c>
      <c r="J74" s="6">
        <v>5</v>
      </c>
      <c r="L74" s="6">
        <v>1251545.58</v>
      </c>
      <c r="M74" s="6">
        <v>0.6</v>
      </c>
      <c r="N74" s="6">
        <f t="shared" si="0"/>
        <v>135.65177355519955</v>
      </c>
      <c r="O74" s="6">
        <f t="shared" si="1"/>
        <v>678.25886777599771</v>
      </c>
      <c r="P74" s="6">
        <f t="shared" si="11"/>
        <v>0.67825886777599775</v>
      </c>
      <c r="Q74" s="6">
        <v>138.095</v>
      </c>
      <c r="R74" s="6">
        <v>0.6</v>
      </c>
      <c r="S74" s="6">
        <f t="shared" si="3"/>
        <v>690.47500000000002</v>
      </c>
      <c r="T74" s="6">
        <f t="shared" si="12"/>
        <v>0.69047500000000006</v>
      </c>
      <c r="U74" s="6" t="s">
        <v>300</v>
      </c>
    </row>
    <row r="75" spans="1:21" x14ac:dyDescent="0.25">
      <c r="A75" s="6" t="s">
        <v>149</v>
      </c>
      <c r="B75" s="6" t="s">
        <v>279</v>
      </c>
      <c r="C75" s="6" t="s">
        <v>0</v>
      </c>
      <c r="E75" s="6" t="s">
        <v>150</v>
      </c>
      <c r="F75" s="6">
        <v>20</v>
      </c>
      <c r="G75" s="6">
        <v>10</v>
      </c>
      <c r="H75" s="6" t="s">
        <v>294</v>
      </c>
      <c r="I75" s="7">
        <v>45246.585069444445</v>
      </c>
      <c r="J75" s="6">
        <v>5</v>
      </c>
      <c r="L75" s="6">
        <v>307016.26</v>
      </c>
      <c r="M75" s="6">
        <v>4.7</v>
      </c>
      <c r="N75" s="6">
        <f t="shared" si="0"/>
        <v>30.903555004254841</v>
      </c>
      <c r="O75" s="6">
        <f t="shared" si="1"/>
        <v>154.51777502127419</v>
      </c>
      <c r="P75" s="6">
        <f t="shared" si="11"/>
        <v>0.1545177750212742</v>
      </c>
      <c r="Q75" s="6">
        <v>33.758000000000003</v>
      </c>
      <c r="R75" s="6">
        <v>4.7</v>
      </c>
      <c r="S75" s="6">
        <f t="shared" si="3"/>
        <v>168.79000000000002</v>
      </c>
      <c r="T75" s="6">
        <f t="shared" si="12"/>
        <v>0.16879000000000002</v>
      </c>
      <c r="U75" s="6" t="s">
        <v>300</v>
      </c>
    </row>
    <row r="76" spans="1:21" x14ac:dyDescent="0.25">
      <c r="A76" s="6" t="s">
        <v>151</v>
      </c>
      <c r="B76" s="6" t="s">
        <v>280</v>
      </c>
      <c r="C76" s="6" t="s">
        <v>0</v>
      </c>
      <c r="E76" s="6" t="s">
        <v>152</v>
      </c>
      <c r="F76" s="6">
        <v>20</v>
      </c>
      <c r="G76" s="6">
        <v>50</v>
      </c>
      <c r="H76" s="6" t="s">
        <v>294</v>
      </c>
      <c r="I76" s="7">
        <v>45246.5862037037</v>
      </c>
      <c r="J76" s="6">
        <v>5</v>
      </c>
      <c r="L76" s="6">
        <v>458574.08000000002</v>
      </c>
      <c r="M76" s="6">
        <v>4.0999999999999996</v>
      </c>
      <c r="N76" s="6">
        <f t="shared" si="0"/>
        <v>47.711303918248049</v>
      </c>
      <c r="O76" s="6">
        <f t="shared" si="1"/>
        <v>238.55651959124026</v>
      </c>
      <c r="P76" s="6">
        <f t="shared" si="11"/>
        <v>0.23855651959124027</v>
      </c>
      <c r="Q76" s="6">
        <v>50.5</v>
      </c>
      <c r="R76" s="6">
        <v>4.0999999999999996</v>
      </c>
      <c r="S76" s="6">
        <f t="shared" si="3"/>
        <v>252.5</v>
      </c>
      <c r="T76" s="6">
        <f t="shared" si="12"/>
        <v>0.2525</v>
      </c>
      <c r="U76" s="6" t="s">
        <v>300</v>
      </c>
    </row>
    <row r="77" spans="1:21" x14ac:dyDescent="0.25">
      <c r="A77" s="6" t="s">
        <v>153</v>
      </c>
      <c r="B77" s="6" t="s">
        <v>281</v>
      </c>
      <c r="C77" s="6" t="s">
        <v>0</v>
      </c>
      <c r="E77" s="6" t="s">
        <v>154</v>
      </c>
      <c r="F77" s="6">
        <v>20</v>
      </c>
      <c r="G77" s="6">
        <v>70</v>
      </c>
      <c r="H77" s="6" t="s">
        <v>295</v>
      </c>
      <c r="I77" s="7">
        <v>45246.587337962963</v>
      </c>
      <c r="J77" s="6">
        <v>10</v>
      </c>
      <c r="L77" s="6">
        <v>131200.03</v>
      </c>
      <c r="M77" s="6">
        <v>1.7</v>
      </c>
      <c r="N77" s="6">
        <f t="shared" si="0"/>
        <v>11.40555055390791</v>
      </c>
      <c r="O77" s="6">
        <f t="shared" si="1"/>
        <v>114.05550553907909</v>
      </c>
      <c r="P77" s="6">
        <f t="shared" si="11"/>
        <v>0.11405550553907909</v>
      </c>
      <c r="Q77" s="6">
        <v>14.336</v>
      </c>
      <c r="R77" s="6">
        <v>1.7</v>
      </c>
      <c r="S77" s="6">
        <f t="shared" si="3"/>
        <v>143.36000000000001</v>
      </c>
      <c r="T77" s="6">
        <f t="shared" si="12"/>
        <v>0.14336000000000002</v>
      </c>
      <c r="U77" s="6" t="s">
        <v>300</v>
      </c>
    </row>
    <row r="78" spans="1:21" x14ac:dyDescent="0.25">
      <c r="A78" s="6" t="s">
        <v>155</v>
      </c>
      <c r="B78" s="6" t="s">
        <v>282</v>
      </c>
      <c r="C78" s="6" t="s">
        <v>0</v>
      </c>
      <c r="E78" s="6" t="s">
        <v>156</v>
      </c>
      <c r="F78" s="6">
        <v>20</v>
      </c>
      <c r="G78" s="6">
        <v>60</v>
      </c>
      <c r="H78" s="6" t="s">
        <v>295</v>
      </c>
      <c r="I78" s="7">
        <v>45246.588530092595</v>
      </c>
      <c r="J78" s="6">
        <v>10</v>
      </c>
      <c r="L78" s="6">
        <v>157542.82</v>
      </c>
      <c r="M78" s="6">
        <v>3.9</v>
      </c>
      <c r="N78" s="6">
        <f t="shared" si="0"/>
        <v>14.326963649016108</v>
      </c>
      <c r="O78" s="6">
        <f t="shared" si="1"/>
        <v>143.26963649016108</v>
      </c>
      <c r="P78" s="6">
        <f t="shared" si="11"/>
        <v>0.14326963649016108</v>
      </c>
      <c r="Q78" s="6">
        <v>17.245999999999999</v>
      </c>
      <c r="R78" s="6">
        <v>3.9</v>
      </c>
      <c r="S78" s="6">
        <f t="shared" si="3"/>
        <v>172.45999999999998</v>
      </c>
      <c r="T78" s="6">
        <f t="shared" si="12"/>
        <v>0.17245999999999997</v>
      </c>
      <c r="U78" s="6" t="s">
        <v>300</v>
      </c>
    </row>
    <row r="79" spans="1:21" x14ac:dyDescent="0.25">
      <c r="A79" s="6" t="s">
        <v>157</v>
      </c>
      <c r="B79" s="6" t="s">
        <v>283</v>
      </c>
      <c r="C79" s="6" t="s">
        <v>0</v>
      </c>
      <c r="E79" s="6" t="s">
        <v>158</v>
      </c>
      <c r="F79" s="6">
        <v>20</v>
      </c>
      <c r="G79" s="6">
        <v>80</v>
      </c>
      <c r="H79" s="6" t="s">
        <v>295</v>
      </c>
      <c r="I79" s="7">
        <v>45246.58966435185</v>
      </c>
      <c r="J79" s="6">
        <v>10</v>
      </c>
      <c r="L79" s="6">
        <v>72497.350000000006</v>
      </c>
      <c r="M79" s="6">
        <v>5.9</v>
      </c>
      <c r="N79" s="6">
        <f t="shared" si="0"/>
        <v>4.8954285026769639</v>
      </c>
      <c r="O79" s="6">
        <f t="shared" si="1"/>
        <v>48.954285026769639</v>
      </c>
      <c r="P79" s="6">
        <f t="shared" si="11"/>
        <v>4.8954285026769642E-2</v>
      </c>
      <c r="Q79" s="6">
        <v>7.8520000000000003</v>
      </c>
      <c r="R79" s="6">
        <v>6</v>
      </c>
      <c r="S79" s="6">
        <f t="shared" si="3"/>
        <v>78.52000000000001</v>
      </c>
      <c r="T79" s="6">
        <f t="shared" si="12"/>
        <v>7.8520000000000006E-2</v>
      </c>
      <c r="U79" s="6" t="s">
        <v>300</v>
      </c>
    </row>
    <row r="80" spans="1:21" x14ac:dyDescent="0.25">
      <c r="A80" s="6" t="s">
        <v>159</v>
      </c>
      <c r="B80" s="6" t="s">
        <v>284</v>
      </c>
      <c r="C80" s="6" t="s">
        <v>0</v>
      </c>
      <c r="E80" s="6" t="s">
        <v>160</v>
      </c>
      <c r="F80" s="6">
        <v>20</v>
      </c>
      <c r="G80" s="6">
        <v>90</v>
      </c>
      <c r="H80" s="6" t="s">
        <v>294</v>
      </c>
      <c r="I80" s="7">
        <v>45246.590798611112</v>
      </c>
      <c r="J80" s="6">
        <v>10</v>
      </c>
      <c r="L80" s="6">
        <v>404399.54</v>
      </c>
      <c r="M80" s="6">
        <v>3</v>
      </c>
      <c r="N80" s="6">
        <f t="shared" si="0"/>
        <v>41.703352194931611</v>
      </c>
      <c r="O80" s="6">
        <f t="shared" si="1"/>
        <v>417.03352194931608</v>
      </c>
      <c r="P80" s="6">
        <f t="shared" si="11"/>
        <v>0.41703352194931609</v>
      </c>
      <c r="Q80" s="6">
        <v>44.515000000000001</v>
      </c>
      <c r="R80" s="6">
        <v>3</v>
      </c>
      <c r="S80" s="6">
        <f t="shared" si="3"/>
        <v>445.15</v>
      </c>
      <c r="T80" s="6">
        <f t="shared" si="12"/>
        <v>0.44514999999999999</v>
      </c>
      <c r="U80" s="6" t="s">
        <v>300</v>
      </c>
    </row>
    <row r="81" spans="1:21" x14ac:dyDescent="0.25">
      <c r="A81" s="6" t="s">
        <v>161</v>
      </c>
      <c r="B81" s="6" t="s">
        <v>285</v>
      </c>
      <c r="C81" s="6" t="s">
        <v>0</v>
      </c>
      <c r="E81" s="6" t="s">
        <v>162</v>
      </c>
      <c r="I81" s="7">
        <v>45246.591932870368</v>
      </c>
      <c r="L81" s="6">
        <v>13376.67</v>
      </c>
      <c r="M81" s="6">
        <v>5.6</v>
      </c>
      <c r="N81" s="6">
        <f t="shared" si="0"/>
        <v>-1.6610497118060619</v>
      </c>
      <c r="Q81" s="6">
        <v>1.321</v>
      </c>
      <c r="R81" s="6">
        <v>6.3</v>
      </c>
      <c r="U81" s="6" t="s">
        <v>300</v>
      </c>
    </row>
    <row r="82" spans="1:21" x14ac:dyDescent="0.25">
      <c r="A82" s="6" t="s">
        <v>163</v>
      </c>
      <c r="B82" s="6" t="s">
        <v>286</v>
      </c>
      <c r="C82" s="6" t="s">
        <v>0</v>
      </c>
      <c r="E82" s="6" t="s">
        <v>16</v>
      </c>
      <c r="I82" s="7">
        <v>45246.593124999999</v>
      </c>
      <c r="L82" s="6">
        <v>7108.65</v>
      </c>
      <c r="M82" s="6">
        <v>3.6</v>
      </c>
      <c r="Q82" s="6">
        <v>0.629</v>
      </c>
      <c r="R82" s="6">
        <v>4.5</v>
      </c>
      <c r="U82" s="6" t="s">
        <v>300</v>
      </c>
    </row>
    <row r="83" spans="1:21" x14ac:dyDescent="0.25">
      <c r="A83" s="6" t="s">
        <v>164</v>
      </c>
      <c r="B83" s="6" t="s">
        <v>287</v>
      </c>
      <c r="C83" s="6" t="s">
        <v>0</v>
      </c>
      <c r="E83" s="6" t="s">
        <v>68</v>
      </c>
      <c r="I83" s="7">
        <v>45246.594259259262</v>
      </c>
      <c r="L83" s="6">
        <v>1051463.1599999999</v>
      </c>
      <c r="M83" s="6">
        <v>2.1</v>
      </c>
      <c r="N83" s="6">
        <f t="shared" si="0"/>
        <v>113.46265076718285</v>
      </c>
      <c r="Q83" s="6">
        <v>115.99299999999999</v>
      </c>
      <c r="R83" s="6">
        <v>2.2000000000000002</v>
      </c>
    </row>
    <row r="84" spans="1:21" x14ac:dyDescent="0.25">
      <c r="A84" s="6" t="s">
        <v>165</v>
      </c>
      <c r="B84" s="6" t="s">
        <v>288</v>
      </c>
      <c r="C84" s="6" t="s">
        <v>0</v>
      </c>
      <c r="E84" s="6" t="s">
        <v>16</v>
      </c>
      <c r="I84" s="7">
        <v>45246.597719907404</v>
      </c>
      <c r="L84" s="6">
        <v>7865.73</v>
      </c>
      <c r="M84" s="6">
        <v>3.5</v>
      </c>
      <c r="Q84" s="6">
        <v>0.71199999999999997</v>
      </c>
      <c r="R84" s="6">
        <v>4.3</v>
      </c>
      <c r="U84" s="6" t="s">
        <v>308</v>
      </c>
    </row>
    <row r="85" spans="1:21" x14ac:dyDescent="0.25">
      <c r="A85" s="6" t="s">
        <v>166</v>
      </c>
      <c r="B85" s="6" t="s">
        <v>289</v>
      </c>
      <c r="C85" s="6" t="s">
        <v>0</v>
      </c>
      <c r="E85" s="6" t="s">
        <v>16</v>
      </c>
      <c r="I85" s="7">
        <v>45246.598865740743</v>
      </c>
      <c r="L85" s="6">
        <v>4357.47</v>
      </c>
      <c r="M85" s="6">
        <v>1.5</v>
      </c>
      <c r="Q85" s="6">
        <v>0.32500000000000001</v>
      </c>
      <c r="R85" s="6">
        <v>2.2999999999999998</v>
      </c>
      <c r="U85" s="6" t="s">
        <v>300</v>
      </c>
    </row>
    <row r="86" spans="1:21" x14ac:dyDescent="0.25">
      <c r="A86" s="6" t="s">
        <v>167</v>
      </c>
      <c r="B86" s="6" t="s">
        <v>290</v>
      </c>
      <c r="C86" s="6" t="s">
        <v>0</v>
      </c>
      <c r="E86" s="6" t="s">
        <v>16</v>
      </c>
      <c r="I86" s="7">
        <v>45246.599988425929</v>
      </c>
      <c r="L86" s="6">
        <v>2650.33</v>
      </c>
      <c r="M86" s="6">
        <v>5.3</v>
      </c>
      <c r="Q86" s="6">
        <v>0.13600000000000001</v>
      </c>
      <c r="R86" s="6">
        <v>11.4</v>
      </c>
      <c r="U86" s="6" t="s">
        <v>300</v>
      </c>
    </row>
    <row r="89" spans="1:21" x14ac:dyDescent="0.25">
      <c r="A89" s="6" t="s">
        <v>168</v>
      </c>
      <c r="B89" s="6">
        <v>9017.1396999999997</v>
      </c>
    </row>
    <row r="90" spans="1:21" x14ac:dyDescent="0.25">
      <c r="A90" s="6" t="s">
        <v>169</v>
      </c>
      <c r="B90" s="6">
        <v>28354.587299999999</v>
      </c>
    </row>
    <row r="96" spans="1:21" x14ac:dyDescent="0.25">
      <c r="A96" s="6" t="s">
        <v>292</v>
      </c>
    </row>
    <row r="97" spans="1:21" x14ac:dyDescent="0.25">
      <c r="A97" s="6" t="s">
        <v>0</v>
      </c>
      <c r="L97" s="6" t="s">
        <v>1</v>
      </c>
      <c r="Q97" s="6" t="s">
        <v>1</v>
      </c>
    </row>
    <row r="98" spans="1:21" x14ac:dyDescent="0.25">
      <c r="B98" s="6" t="s">
        <v>172</v>
      </c>
      <c r="C98" s="6" t="s">
        <v>6</v>
      </c>
      <c r="D98" s="6" t="s">
        <v>7</v>
      </c>
      <c r="E98" s="6" t="s">
        <v>8</v>
      </c>
      <c r="F98" s="6" t="s">
        <v>173</v>
      </c>
      <c r="G98" s="6" t="s">
        <v>174</v>
      </c>
      <c r="H98" s="6" t="s">
        <v>175</v>
      </c>
      <c r="I98" s="6" t="s">
        <v>176</v>
      </c>
      <c r="J98" s="6" t="s">
        <v>177</v>
      </c>
      <c r="K98" s="6" t="s">
        <v>9</v>
      </c>
      <c r="L98" s="6" t="s">
        <v>10</v>
      </c>
      <c r="M98" s="6" t="s">
        <v>11</v>
      </c>
      <c r="N98" s="6" t="s">
        <v>12</v>
      </c>
      <c r="O98" s="6" t="s">
        <v>178</v>
      </c>
      <c r="P98" s="6" t="s">
        <v>299</v>
      </c>
      <c r="Q98" s="6" t="s">
        <v>14</v>
      </c>
      <c r="R98" s="6" t="s">
        <v>15</v>
      </c>
      <c r="S98" s="6" t="s">
        <v>178</v>
      </c>
      <c r="T98" s="6" t="s">
        <v>299</v>
      </c>
      <c r="U98" s="6" t="s">
        <v>291</v>
      </c>
    </row>
    <row r="99" spans="1:21" x14ac:dyDescent="0.25">
      <c r="B99" s="6" t="s">
        <v>182</v>
      </c>
      <c r="C99" s="6" t="s">
        <v>0</v>
      </c>
      <c r="E99" s="6" t="s">
        <v>16</v>
      </c>
      <c r="I99" s="7">
        <v>45246.480185185188</v>
      </c>
      <c r="L99" s="6">
        <v>1360.11</v>
      </c>
      <c r="M99" s="6">
        <v>3.2</v>
      </c>
    </row>
    <row r="100" spans="1:21" x14ac:dyDescent="0.25">
      <c r="A100" s="6" t="s">
        <v>17</v>
      </c>
      <c r="B100" s="6" t="s">
        <v>183</v>
      </c>
      <c r="C100" s="6" t="s">
        <v>0</v>
      </c>
      <c r="E100" s="6" t="s">
        <v>16</v>
      </c>
      <c r="I100" s="7">
        <v>45246.48133101852</v>
      </c>
      <c r="L100" s="6">
        <v>690.04</v>
      </c>
      <c r="M100" s="6">
        <v>20.399999999999999</v>
      </c>
    </row>
    <row r="101" spans="1:21" x14ac:dyDescent="0.25">
      <c r="B101" s="6" t="s">
        <v>184</v>
      </c>
      <c r="C101" s="6" t="s">
        <v>0</v>
      </c>
      <c r="E101" s="6" t="s">
        <v>16</v>
      </c>
      <c r="I101" s="7">
        <v>45246.482511574075</v>
      </c>
      <c r="L101" s="6">
        <v>383.36</v>
      </c>
      <c r="M101" s="6">
        <v>15.9</v>
      </c>
    </row>
    <row r="102" spans="1:21" x14ac:dyDescent="0.25">
      <c r="A102" s="6" t="s">
        <v>40</v>
      </c>
      <c r="B102" s="6" t="s">
        <v>197</v>
      </c>
      <c r="C102" s="6" t="s">
        <v>0</v>
      </c>
      <c r="E102" s="6" t="s">
        <v>16</v>
      </c>
      <c r="I102" s="7">
        <v>45246.494143518517</v>
      </c>
      <c r="L102" s="6">
        <v>850.06</v>
      </c>
      <c r="M102" s="6">
        <v>18.899999999999999</v>
      </c>
      <c r="Q102" s="6" t="s">
        <v>41</v>
      </c>
      <c r="R102" s="6" t="s">
        <v>20</v>
      </c>
      <c r="U102" s="6" t="s">
        <v>300</v>
      </c>
    </row>
    <row r="103" spans="1:21" x14ac:dyDescent="0.25">
      <c r="A103" s="6" t="s">
        <v>44</v>
      </c>
      <c r="B103" s="6" t="s">
        <v>199</v>
      </c>
      <c r="C103" s="6" t="s">
        <v>0</v>
      </c>
      <c r="E103" s="6" t="s">
        <v>16</v>
      </c>
      <c r="I103" s="7">
        <v>45246.508993055555</v>
      </c>
      <c r="L103" s="6">
        <v>2974.82</v>
      </c>
      <c r="M103" s="6">
        <v>157.19999999999999</v>
      </c>
      <c r="Q103" s="6">
        <v>0.17199999999999999</v>
      </c>
      <c r="R103" s="6">
        <v>300.10000000000002</v>
      </c>
      <c r="U103" s="6" t="s">
        <v>300</v>
      </c>
    </row>
    <row r="104" spans="1:21" x14ac:dyDescent="0.25">
      <c r="A104" s="6" t="s">
        <v>65</v>
      </c>
      <c r="B104" s="6" t="s">
        <v>213</v>
      </c>
      <c r="C104" s="6" t="s">
        <v>0</v>
      </c>
      <c r="E104" s="6" t="s">
        <v>66</v>
      </c>
      <c r="I104" s="7">
        <v>45246.521423611113</v>
      </c>
      <c r="L104" s="6">
        <v>910.06</v>
      </c>
      <c r="M104" s="6">
        <v>7.2</v>
      </c>
      <c r="Q104" s="6" t="s">
        <v>41</v>
      </c>
      <c r="R104" s="6" t="s">
        <v>20</v>
      </c>
      <c r="U104" s="6" t="s">
        <v>300</v>
      </c>
    </row>
    <row r="105" spans="1:21" x14ac:dyDescent="0.25">
      <c r="A105" s="6" t="s">
        <v>89</v>
      </c>
      <c r="B105" s="6" t="s">
        <v>225</v>
      </c>
      <c r="C105" s="6" t="s">
        <v>0</v>
      </c>
      <c r="E105" s="6" t="s">
        <v>66</v>
      </c>
      <c r="I105" s="7">
        <v>45246.543715277781</v>
      </c>
      <c r="L105" s="6">
        <v>1013.4</v>
      </c>
      <c r="M105" s="6">
        <v>10.6</v>
      </c>
      <c r="Q105" s="6" t="s">
        <v>41</v>
      </c>
      <c r="R105" s="6" t="s">
        <v>20</v>
      </c>
      <c r="U105" s="6" t="s">
        <v>300</v>
      </c>
    </row>
    <row r="106" spans="1:21" x14ac:dyDescent="0.25">
      <c r="A106" s="6" t="s">
        <v>111</v>
      </c>
      <c r="B106" s="6" t="s">
        <v>243</v>
      </c>
      <c r="C106" s="6" t="s">
        <v>0</v>
      </c>
      <c r="E106" s="6" t="s">
        <v>66</v>
      </c>
      <c r="I106" s="7">
        <v>45246.561041666668</v>
      </c>
      <c r="L106" s="6">
        <v>2690.35</v>
      </c>
      <c r="M106" s="6">
        <v>5.9</v>
      </c>
      <c r="Q106" s="6">
        <v>0.14099999999999999</v>
      </c>
      <c r="R106" s="6">
        <v>12.5</v>
      </c>
      <c r="U106" s="6" t="s">
        <v>300</v>
      </c>
    </row>
    <row r="107" spans="1:21" x14ac:dyDescent="0.25">
      <c r="A107" s="6" t="s">
        <v>133</v>
      </c>
      <c r="B107" s="6" t="s">
        <v>263</v>
      </c>
      <c r="C107" s="6" t="s">
        <v>0</v>
      </c>
      <c r="E107" s="6" t="s">
        <v>66</v>
      </c>
      <c r="I107" s="7">
        <v>45246.574791666666</v>
      </c>
      <c r="L107" s="6">
        <v>7272.23</v>
      </c>
      <c r="M107" s="6">
        <v>6.8</v>
      </c>
      <c r="Q107" s="6">
        <v>0.64700000000000002</v>
      </c>
      <c r="R107" s="6">
        <v>8.4</v>
      </c>
      <c r="U107" s="6" t="s">
        <v>300</v>
      </c>
    </row>
    <row r="108" spans="1:21" x14ac:dyDescent="0.25">
      <c r="A108" s="6" t="s">
        <v>163</v>
      </c>
      <c r="B108" s="6" t="s">
        <v>286</v>
      </c>
      <c r="C108" s="6" t="s">
        <v>0</v>
      </c>
      <c r="E108" s="6" t="s">
        <v>16</v>
      </c>
      <c r="I108" s="7">
        <v>45246.593124999999</v>
      </c>
      <c r="L108" s="6">
        <v>7108.65</v>
      </c>
      <c r="M108" s="6">
        <v>3.6</v>
      </c>
      <c r="Q108" s="6">
        <v>0.629</v>
      </c>
      <c r="R108" s="6">
        <v>4.5</v>
      </c>
      <c r="U108" s="6" t="s">
        <v>300</v>
      </c>
    </row>
    <row r="109" spans="1:21" x14ac:dyDescent="0.25">
      <c r="A109" s="6" t="s">
        <v>165</v>
      </c>
      <c r="B109" s="6" t="s">
        <v>288</v>
      </c>
      <c r="C109" s="6" t="s">
        <v>0</v>
      </c>
      <c r="E109" s="6" t="s">
        <v>16</v>
      </c>
      <c r="I109" s="7">
        <v>45246.597719907404</v>
      </c>
      <c r="L109" s="6">
        <v>7865.73</v>
      </c>
      <c r="M109" s="6">
        <v>3.5</v>
      </c>
      <c r="Q109" s="6">
        <v>0.71199999999999997</v>
      </c>
      <c r="R109" s="6">
        <v>4.3</v>
      </c>
      <c r="U109" s="6" t="s">
        <v>308</v>
      </c>
    </row>
    <row r="110" spans="1:21" x14ac:dyDescent="0.25">
      <c r="A110" s="6" t="s">
        <v>166</v>
      </c>
      <c r="B110" s="6" t="s">
        <v>289</v>
      </c>
      <c r="C110" s="6" t="s">
        <v>0</v>
      </c>
      <c r="E110" s="6" t="s">
        <v>16</v>
      </c>
      <c r="I110" s="7">
        <v>45246.598865740743</v>
      </c>
      <c r="L110" s="6">
        <v>4357.47</v>
      </c>
      <c r="M110" s="6">
        <v>1.5</v>
      </c>
      <c r="Q110" s="6">
        <v>0.32500000000000001</v>
      </c>
      <c r="R110" s="6">
        <v>2.2999999999999998</v>
      </c>
      <c r="U110" s="6" t="s">
        <v>300</v>
      </c>
    </row>
    <row r="111" spans="1:21" x14ac:dyDescent="0.25">
      <c r="A111" s="6" t="s">
        <v>167</v>
      </c>
      <c r="B111" s="6" t="s">
        <v>290</v>
      </c>
      <c r="C111" s="6" t="s">
        <v>0</v>
      </c>
      <c r="E111" s="6" t="s">
        <v>16</v>
      </c>
      <c r="I111" s="7">
        <v>45246.599988425929</v>
      </c>
      <c r="L111" s="6">
        <v>2650.33</v>
      </c>
      <c r="M111" s="6">
        <v>5.3</v>
      </c>
      <c r="Q111" s="6">
        <v>0.13600000000000001</v>
      </c>
      <c r="R111" s="6">
        <v>11.4</v>
      </c>
      <c r="U111" s="6" t="s">
        <v>300</v>
      </c>
    </row>
    <row r="113" spans="1:21" x14ac:dyDescent="0.25">
      <c r="A113" s="6" t="s">
        <v>171</v>
      </c>
      <c r="J113" s="6">
        <v>5</v>
      </c>
      <c r="L113" s="6">
        <f>AVERAGE(L98:L110) + 3 *STDEV(L98:L110)</f>
        <v>11626.342675120879</v>
      </c>
      <c r="N113" s="6">
        <f>(L113-$B$90)/$B$89</f>
        <v>-1.8551608582574273</v>
      </c>
      <c r="O113" s="6">
        <f>N113*J113</f>
        <v>-9.2758042912871357</v>
      </c>
      <c r="Q113" s="6">
        <f>AVERAGE(Q98:Q110) + 3 *STDEV(Q98:Q110)</f>
        <v>1.2048357484211383</v>
      </c>
      <c r="S113" s="6">
        <f>Q113*J113</f>
        <v>6.0241787421056916</v>
      </c>
    </row>
    <row r="114" spans="1:21" x14ac:dyDescent="0.25">
      <c r="A114" s="6" t="s">
        <v>170</v>
      </c>
      <c r="J114" s="6">
        <v>5</v>
      </c>
      <c r="L114" s="6">
        <f>AVERAGE(L98:L110) + 10 *STDEV(L98:L110)</f>
        <v>31467.421139291822</v>
      </c>
      <c r="N114" s="6">
        <f>(L114-$B$90)/$B$89</f>
        <v>0.3452129991167624</v>
      </c>
      <c r="O114" s="6">
        <f t="shared" ref="O114" si="13">N114*J114</f>
        <v>1.7260649955838119</v>
      </c>
      <c r="Q114" s="6">
        <f>AVERAGE(Q98:Q110) + 10 *STDEV(Q98:Q110)</f>
        <v>2.9948969391815723</v>
      </c>
      <c r="S114" s="6">
        <f>Q114*J114</f>
        <v>14.974484695907861</v>
      </c>
    </row>
    <row r="119" spans="1:21" x14ac:dyDescent="0.25">
      <c r="A119" s="6" t="s">
        <v>293</v>
      </c>
    </row>
    <row r="120" spans="1:21" x14ac:dyDescent="0.25">
      <c r="A120" s="6" t="s">
        <v>0</v>
      </c>
      <c r="L120" s="6" t="s">
        <v>1</v>
      </c>
      <c r="Q120" s="6" t="s">
        <v>1</v>
      </c>
    </row>
    <row r="121" spans="1:21" x14ac:dyDescent="0.25">
      <c r="B121" s="6" t="s">
        <v>172</v>
      </c>
      <c r="C121" s="6" t="s">
        <v>6</v>
      </c>
      <c r="D121" s="6" t="s">
        <v>7</v>
      </c>
      <c r="E121" s="6" t="s">
        <v>8</v>
      </c>
      <c r="F121" s="6" t="s">
        <v>173</v>
      </c>
      <c r="G121" s="6" t="s">
        <v>174</v>
      </c>
      <c r="H121" s="6" t="s">
        <v>175</v>
      </c>
      <c r="I121" s="6" t="s">
        <v>176</v>
      </c>
      <c r="J121" s="6" t="s">
        <v>177</v>
      </c>
      <c r="K121" s="6" t="s">
        <v>9</v>
      </c>
      <c r="L121" s="6" t="s">
        <v>10</v>
      </c>
      <c r="M121" s="6" t="s">
        <v>11</v>
      </c>
      <c r="N121" s="6" t="s">
        <v>12</v>
      </c>
      <c r="O121" s="6" t="s">
        <v>178</v>
      </c>
      <c r="P121" s="6" t="s">
        <v>299</v>
      </c>
      <c r="Q121" s="6" t="s">
        <v>14</v>
      </c>
      <c r="R121" s="6" t="s">
        <v>15</v>
      </c>
      <c r="S121" s="6" t="s">
        <v>178</v>
      </c>
      <c r="T121" s="6" t="s">
        <v>299</v>
      </c>
      <c r="U121" s="6" t="s">
        <v>291</v>
      </c>
    </row>
    <row r="122" spans="1:21" x14ac:dyDescent="0.25">
      <c r="A122" s="6" t="s">
        <v>31</v>
      </c>
      <c r="B122" s="6" t="s">
        <v>191</v>
      </c>
      <c r="C122" s="6" t="s">
        <v>21</v>
      </c>
      <c r="D122" s="6">
        <v>7</v>
      </c>
      <c r="E122" s="6" t="s">
        <v>32</v>
      </c>
      <c r="I122" s="7">
        <v>45246.490717592591</v>
      </c>
      <c r="K122" s="6">
        <v>100</v>
      </c>
      <c r="L122" s="6">
        <v>985597.82</v>
      </c>
      <c r="M122" s="6">
        <v>1.3</v>
      </c>
      <c r="Q122" s="6">
        <v>108.717</v>
      </c>
      <c r="R122" s="6">
        <v>1.3</v>
      </c>
    </row>
    <row r="123" spans="1:21" x14ac:dyDescent="0.25">
      <c r="A123" s="6" t="s">
        <v>67</v>
      </c>
      <c r="B123" s="6" t="s">
        <v>214</v>
      </c>
      <c r="C123" s="6" t="s">
        <v>0</v>
      </c>
      <c r="E123" s="6" t="s">
        <v>68</v>
      </c>
      <c r="I123" s="7">
        <v>45246.522592592592</v>
      </c>
      <c r="L123" s="6">
        <v>982640.22</v>
      </c>
      <c r="M123" s="6">
        <v>1.3</v>
      </c>
      <c r="N123" s="6">
        <f t="shared" ref="N123:N127" si="14">(L123-$B$90)/$B$89</f>
        <v>105.83019277166129</v>
      </c>
      <c r="Q123" s="6">
        <v>108.39</v>
      </c>
      <c r="R123" s="6">
        <v>1.3</v>
      </c>
    </row>
    <row r="124" spans="1:21" x14ac:dyDescent="0.25">
      <c r="A124" s="6" t="s">
        <v>90</v>
      </c>
      <c r="B124" s="6" t="s">
        <v>226</v>
      </c>
      <c r="C124" s="6" t="s">
        <v>0</v>
      </c>
      <c r="E124" s="6" t="s">
        <v>68</v>
      </c>
      <c r="I124" s="7">
        <v>45246.544849537036</v>
      </c>
      <c r="L124" s="6">
        <v>997681.26</v>
      </c>
      <c r="M124" s="6">
        <v>1.8</v>
      </c>
      <c r="N124" s="6">
        <f t="shared" si="14"/>
        <v>107.498242785348</v>
      </c>
      <c r="Q124" s="6">
        <v>110.05200000000001</v>
      </c>
      <c r="R124" s="6">
        <v>1.8</v>
      </c>
    </row>
    <row r="125" spans="1:21" x14ac:dyDescent="0.25">
      <c r="A125" s="6" t="s">
        <v>112</v>
      </c>
      <c r="B125" s="6" t="s">
        <v>244</v>
      </c>
      <c r="C125" s="6" t="s">
        <v>0</v>
      </c>
      <c r="E125" s="6" t="s">
        <v>68</v>
      </c>
      <c r="I125" s="7">
        <v>45246.5621875</v>
      </c>
      <c r="L125" s="6">
        <v>1064070.8700000001</v>
      </c>
      <c r="M125" s="6">
        <v>1.2</v>
      </c>
      <c r="N125" s="6">
        <f t="shared" si="14"/>
        <v>114.8608446977926</v>
      </c>
      <c r="Q125" s="6">
        <v>117.38500000000001</v>
      </c>
      <c r="R125" s="6">
        <v>1.3</v>
      </c>
    </row>
    <row r="126" spans="1:21" x14ac:dyDescent="0.25">
      <c r="A126" s="6" t="s">
        <v>134</v>
      </c>
      <c r="B126" s="6" t="s">
        <v>264</v>
      </c>
      <c r="C126" s="6" t="s">
        <v>0</v>
      </c>
      <c r="E126" s="6" t="s">
        <v>68</v>
      </c>
      <c r="I126" s="7">
        <v>45246.575925925928</v>
      </c>
      <c r="L126" s="6">
        <v>1072462.33</v>
      </c>
      <c r="M126" s="6">
        <v>4.7</v>
      </c>
      <c r="N126" s="6">
        <f t="shared" si="14"/>
        <v>115.7914568740684</v>
      </c>
      <c r="Q126" s="6">
        <v>118.312</v>
      </c>
      <c r="R126" s="6">
        <v>4.7</v>
      </c>
    </row>
    <row r="127" spans="1:21" x14ac:dyDescent="0.25">
      <c r="A127" s="6" t="s">
        <v>164</v>
      </c>
      <c r="B127" s="6" t="s">
        <v>287</v>
      </c>
      <c r="C127" s="6" t="s">
        <v>0</v>
      </c>
      <c r="E127" s="6" t="s">
        <v>68</v>
      </c>
      <c r="I127" s="7">
        <v>45246.594259259262</v>
      </c>
      <c r="L127" s="6">
        <v>1051463.1599999999</v>
      </c>
      <c r="M127" s="6">
        <v>2.1</v>
      </c>
      <c r="N127" s="6">
        <f t="shared" si="14"/>
        <v>113.46265076718285</v>
      </c>
      <c r="Q127" s="6">
        <v>115.99299999999999</v>
      </c>
      <c r="R127" s="6">
        <v>2.2000000000000002</v>
      </c>
    </row>
    <row r="130" spans="1:21" x14ac:dyDescent="0.25">
      <c r="A130" s="6" t="s">
        <v>296</v>
      </c>
    </row>
    <row r="131" spans="1:21" x14ac:dyDescent="0.25">
      <c r="A131" s="6" t="s">
        <v>0</v>
      </c>
      <c r="L131" s="6" t="s">
        <v>1</v>
      </c>
      <c r="Q131" s="6" t="s">
        <v>1</v>
      </c>
    </row>
    <row r="132" spans="1:21" x14ac:dyDescent="0.25">
      <c r="B132" s="6" t="s">
        <v>172</v>
      </c>
      <c r="C132" s="6" t="s">
        <v>6</v>
      </c>
      <c r="D132" s="6" t="s">
        <v>7</v>
      </c>
      <c r="E132" s="6" t="s">
        <v>8</v>
      </c>
      <c r="F132" s="6" t="s">
        <v>173</v>
      </c>
      <c r="G132" s="6" t="s">
        <v>174</v>
      </c>
      <c r="H132" s="6" t="s">
        <v>175</v>
      </c>
      <c r="I132" s="6" t="s">
        <v>176</v>
      </c>
      <c r="J132" s="6" t="s">
        <v>177</v>
      </c>
      <c r="K132" s="6" t="s">
        <v>9</v>
      </c>
      <c r="L132" s="6" t="s">
        <v>10</v>
      </c>
      <c r="M132" s="6" t="s">
        <v>11</v>
      </c>
      <c r="N132" s="6" t="s">
        <v>12</v>
      </c>
      <c r="O132" s="6" t="s">
        <v>178</v>
      </c>
      <c r="P132" s="6" t="s">
        <v>299</v>
      </c>
      <c r="Q132" s="6" t="s">
        <v>14</v>
      </c>
      <c r="R132" s="6" t="s">
        <v>15</v>
      </c>
      <c r="S132" s="6" t="s">
        <v>178</v>
      </c>
      <c r="T132" s="6" t="s">
        <v>299</v>
      </c>
      <c r="U132" s="6" t="s">
        <v>291</v>
      </c>
    </row>
    <row r="133" spans="1:21" x14ac:dyDescent="0.25">
      <c r="A133" s="6" t="s">
        <v>42</v>
      </c>
      <c r="B133" s="6" t="s">
        <v>198</v>
      </c>
      <c r="C133" s="6" t="s">
        <v>0</v>
      </c>
      <c r="E133" s="6" t="s">
        <v>43</v>
      </c>
      <c r="I133" s="7">
        <v>45246.495312500003</v>
      </c>
      <c r="L133" s="6">
        <v>11368.11</v>
      </c>
      <c r="M133" s="6">
        <v>4.8</v>
      </c>
      <c r="Q133" s="6">
        <v>1.099</v>
      </c>
      <c r="R133" s="6">
        <v>5.5</v>
      </c>
      <c r="U133" s="6" t="s">
        <v>300</v>
      </c>
    </row>
    <row r="134" spans="1:21" x14ac:dyDescent="0.25">
      <c r="A134" s="6" t="s">
        <v>297</v>
      </c>
      <c r="J134" s="6">
        <v>10000</v>
      </c>
      <c r="Q134" s="6">
        <v>1</v>
      </c>
      <c r="R134" s="6">
        <v>5</v>
      </c>
    </row>
    <row r="136" spans="1:21" x14ac:dyDescent="0.25">
      <c r="A136" s="6" t="s">
        <v>298</v>
      </c>
      <c r="Q136" s="6">
        <f>(Q133/Q134)*100</f>
        <v>109.89999999999999</v>
      </c>
    </row>
  </sheetData>
  <sortState xmlns:xlrd2="http://schemas.microsoft.com/office/spreadsheetml/2017/richdata2" ref="A1:U139">
    <sortCondition ref="F1:F139"/>
    <sortCondition descending="1" ref="H1:H139"/>
    <sortCondition ref="G1:G1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A704-B78D-406A-BBCE-B9E41F512E8A}">
  <dimension ref="A1:U136"/>
  <sheetViews>
    <sheetView topLeftCell="A110" zoomScale="55" zoomScaleNormal="55" workbookViewId="0">
      <selection activeCell="B21" sqref="B21"/>
    </sheetView>
  </sheetViews>
  <sheetFormatPr defaultRowHeight="15" x14ac:dyDescent="0.25"/>
  <cols>
    <col min="1" max="1" width="49.7109375" style="1" customWidth="1"/>
    <col min="2" max="2" width="21.5703125" customWidth="1"/>
    <col min="3" max="3" width="15.140625" customWidth="1"/>
    <col min="4" max="4" width="10" customWidth="1"/>
    <col min="5" max="5" width="16.85546875" bestFit="1" customWidth="1"/>
    <col min="6" max="6" width="8.28515625" customWidth="1"/>
    <col min="7" max="7" width="6.7109375" customWidth="1"/>
    <col min="8" max="8" width="8.85546875" customWidth="1"/>
    <col min="9" max="9" width="19" customWidth="1"/>
    <col min="10" max="10" width="16.85546875" customWidth="1"/>
    <col min="11" max="11" width="21" customWidth="1"/>
    <col min="12" max="12" width="12.7109375" bestFit="1" customWidth="1"/>
    <col min="13" max="13" width="12.28515625" customWidth="1"/>
    <col min="14" max="14" width="21.28515625" customWidth="1"/>
    <col min="15" max="15" width="17.7109375" customWidth="1"/>
    <col min="16" max="16" width="22.5703125" customWidth="1"/>
    <col min="17" max="17" width="12.7109375" bestFit="1" customWidth="1"/>
    <col min="18" max="18" width="14.85546875" customWidth="1"/>
    <col min="19" max="19" width="19.28515625" customWidth="1"/>
    <col min="20" max="20" width="24" customWidth="1"/>
    <col min="21" max="21" width="16.140625" customWidth="1"/>
    <col min="22" max="22" width="20" customWidth="1"/>
    <col min="32" max="32" width="12" bestFit="1" customWidth="1"/>
    <col min="33" max="33" width="9.7109375" bestFit="1" customWidth="1"/>
  </cols>
  <sheetData>
    <row r="1" spans="1:21" x14ac:dyDescent="0.25">
      <c r="A1" s="1" t="s">
        <v>0</v>
      </c>
      <c r="L1" t="s">
        <v>2</v>
      </c>
      <c r="Q1" t="s">
        <v>2</v>
      </c>
    </row>
    <row r="2" spans="1:21" x14ac:dyDescent="0.25">
      <c r="B2" t="s">
        <v>172</v>
      </c>
      <c r="C2" t="s">
        <v>6</v>
      </c>
      <c r="D2" t="s">
        <v>7</v>
      </c>
      <c r="E2" t="s">
        <v>8</v>
      </c>
      <c r="F2" t="s">
        <v>173</v>
      </c>
      <c r="G2" t="s">
        <v>174</v>
      </c>
      <c r="H2" t="s">
        <v>175</v>
      </c>
      <c r="I2" t="s">
        <v>176</v>
      </c>
      <c r="J2" t="s">
        <v>177</v>
      </c>
      <c r="K2" t="s">
        <v>9</v>
      </c>
      <c r="L2" t="s">
        <v>10</v>
      </c>
      <c r="M2" t="s">
        <v>11</v>
      </c>
      <c r="N2" t="s">
        <v>13</v>
      </c>
      <c r="O2" t="s">
        <v>302</v>
      </c>
      <c r="P2" t="s">
        <v>303</v>
      </c>
      <c r="Q2" t="s">
        <v>14</v>
      </c>
      <c r="R2" t="s">
        <v>15</v>
      </c>
      <c r="S2" t="s">
        <v>302</v>
      </c>
      <c r="T2" t="s">
        <v>303</v>
      </c>
      <c r="U2" t="s">
        <v>304</v>
      </c>
    </row>
    <row r="3" spans="1:21" x14ac:dyDescent="0.25">
      <c r="B3" t="s">
        <v>182</v>
      </c>
      <c r="C3" t="s">
        <v>0</v>
      </c>
      <c r="E3" t="s">
        <v>16</v>
      </c>
      <c r="I3" s="2">
        <v>45246.480185185188</v>
      </c>
      <c r="L3">
        <v>13</v>
      </c>
      <c r="M3">
        <v>23.1</v>
      </c>
    </row>
    <row r="4" spans="1:21" ht="30" x14ac:dyDescent="0.25">
      <c r="A4" s="1" t="s">
        <v>17</v>
      </c>
      <c r="B4" t="s">
        <v>183</v>
      </c>
      <c r="C4" t="s">
        <v>0</v>
      </c>
      <c r="E4" t="s">
        <v>16</v>
      </c>
      <c r="I4" s="2">
        <v>45246.48133101852</v>
      </c>
      <c r="L4">
        <v>15.67</v>
      </c>
      <c r="M4">
        <v>35.200000000000003</v>
      </c>
    </row>
    <row r="5" spans="1:21" x14ac:dyDescent="0.25">
      <c r="B5" t="s">
        <v>184</v>
      </c>
      <c r="C5" t="s">
        <v>0</v>
      </c>
      <c r="E5" t="s">
        <v>16</v>
      </c>
      <c r="I5" s="2">
        <v>45246.482511574075</v>
      </c>
      <c r="L5">
        <v>8.67</v>
      </c>
      <c r="M5">
        <v>6.7</v>
      </c>
    </row>
    <row r="6" spans="1:21" x14ac:dyDescent="0.25">
      <c r="B6" t="s">
        <v>185</v>
      </c>
      <c r="C6" t="s">
        <v>18</v>
      </c>
      <c r="D6">
        <v>1</v>
      </c>
      <c r="E6" t="s">
        <v>19</v>
      </c>
      <c r="I6" s="2">
        <v>45246.483634259261</v>
      </c>
      <c r="K6">
        <v>0</v>
      </c>
      <c r="L6">
        <v>32.33</v>
      </c>
      <c r="M6">
        <v>26.3</v>
      </c>
      <c r="Q6">
        <v>0</v>
      </c>
      <c r="R6" t="s">
        <v>20</v>
      </c>
    </row>
    <row r="7" spans="1:21" x14ac:dyDescent="0.25">
      <c r="B7" t="s">
        <v>186</v>
      </c>
      <c r="C7" t="s">
        <v>21</v>
      </c>
      <c r="D7">
        <v>2</v>
      </c>
      <c r="E7" t="s">
        <v>22</v>
      </c>
      <c r="I7" s="2">
        <v>45246.484803240739</v>
      </c>
      <c r="K7">
        <v>0.5</v>
      </c>
      <c r="L7">
        <v>1315.4</v>
      </c>
      <c r="M7">
        <v>5.6</v>
      </c>
      <c r="Q7">
        <v>0.498</v>
      </c>
      <c r="R7">
        <v>5.8</v>
      </c>
    </row>
    <row r="8" spans="1:21" ht="60" x14ac:dyDescent="0.25">
      <c r="A8" s="1" t="s">
        <v>23</v>
      </c>
      <c r="B8" t="s">
        <v>187</v>
      </c>
      <c r="C8" t="s">
        <v>21</v>
      </c>
      <c r="D8">
        <v>3</v>
      </c>
      <c r="E8" t="s">
        <v>24</v>
      </c>
      <c r="I8" s="2">
        <v>45246.485972222225</v>
      </c>
      <c r="K8">
        <v>1</v>
      </c>
      <c r="L8">
        <v>2604.2399999999998</v>
      </c>
      <c r="M8">
        <v>3.4</v>
      </c>
      <c r="Q8">
        <v>0.999</v>
      </c>
      <c r="R8">
        <v>3.5</v>
      </c>
    </row>
    <row r="9" spans="1:21" ht="60" x14ac:dyDescent="0.25">
      <c r="A9" s="1" t="s">
        <v>25</v>
      </c>
      <c r="B9" t="s">
        <v>188</v>
      </c>
      <c r="C9" t="s">
        <v>21</v>
      </c>
      <c r="D9">
        <v>4</v>
      </c>
      <c r="E9" t="s">
        <v>26</v>
      </c>
      <c r="I9" s="2">
        <v>45246.487187500003</v>
      </c>
      <c r="K9">
        <v>5</v>
      </c>
      <c r="L9">
        <v>13001.57</v>
      </c>
      <c r="M9">
        <v>0.9</v>
      </c>
      <c r="Q9">
        <v>5.0380000000000003</v>
      </c>
      <c r="R9">
        <v>0.9</v>
      </c>
    </row>
    <row r="10" spans="1:21" ht="60" x14ac:dyDescent="0.25">
      <c r="A10" s="1" t="s">
        <v>27</v>
      </c>
      <c r="B10" t="s">
        <v>189</v>
      </c>
      <c r="C10" t="s">
        <v>21</v>
      </c>
      <c r="D10">
        <v>5</v>
      </c>
      <c r="E10" t="s">
        <v>28</v>
      </c>
      <c r="I10" s="2">
        <v>45246.488368055558</v>
      </c>
      <c r="K10">
        <v>10</v>
      </c>
      <c r="L10">
        <v>25914.34</v>
      </c>
      <c r="M10">
        <v>2</v>
      </c>
      <c r="Q10">
        <v>10.054</v>
      </c>
      <c r="R10">
        <v>2</v>
      </c>
    </row>
    <row r="11" spans="1:21" ht="60" x14ac:dyDescent="0.25">
      <c r="A11" s="1" t="s">
        <v>29</v>
      </c>
      <c r="B11" t="s">
        <v>190</v>
      </c>
      <c r="C11" t="s">
        <v>21</v>
      </c>
      <c r="D11">
        <v>6</v>
      </c>
      <c r="E11" t="s">
        <v>30</v>
      </c>
      <c r="I11" s="2">
        <v>45246.48951388889</v>
      </c>
      <c r="K11">
        <v>50</v>
      </c>
      <c r="L11">
        <v>129814.73</v>
      </c>
      <c r="M11">
        <v>1.4</v>
      </c>
      <c r="Q11">
        <v>50.412999999999997</v>
      </c>
      <c r="R11">
        <v>1.4</v>
      </c>
    </row>
    <row r="12" spans="1:21" ht="60" x14ac:dyDescent="0.25">
      <c r="A12" s="1" t="s">
        <v>31</v>
      </c>
      <c r="B12" t="s">
        <v>191</v>
      </c>
      <c r="C12" t="s">
        <v>21</v>
      </c>
      <c r="D12">
        <v>7</v>
      </c>
      <c r="E12" t="s">
        <v>32</v>
      </c>
      <c r="I12" s="2">
        <v>45246.490717592591</v>
      </c>
      <c r="K12">
        <v>100</v>
      </c>
      <c r="L12">
        <v>259551.1</v>
      </c>
      <c r="M12">
        <v>1.4</v>
      </c>
      <c r="Q12">
        <v>100.807</v>
      </c>
      <c r="R12">
        <v>1.4</v>
      </c>
    </row>
    <row r="13" spans="1:21" ht="120" x14ac:dyDescent="0.25">
      <c r="A13" s="1" t="s">
        <v>33</v>
      </c>
      <c r="B13" t="s">
        <v>192</v>
      </c>
      <c r="C13" t="s">
        <v>21</v>
      </c>
      <c r="D13">
        <v>8</v>
      </c>
      <c r="E13" t="s">
        <v>34</v>
      </c>
      <c r="I13" s="2">
        <v>45246.491875</v>
      </c>
      <c r="K13">
        <v>500</v>
      </c>
      <c r="L13">
        <v>1287165.08</v>
      </c>
      <c r="M13">
        <v>0.9</v>
      </c>
      <c r="Q13">
        <v>499.97300000000001</v>
      </c>
      <c r="R13">
        <v>0.9</v>
      </c>
    </row>
    <row r="14" spans="1:21" ht="90" x14ac:dyDescent="0.25">
      <c r="A14" s="1" t="s">
        <v>35</v>
      </c>
      <c r="B14" t="s">
        <v>193</v>
      </c>
      <c r="C14" t="s">
        <v>21</v>
      </c>
      <c r="D14">
        <v>9</v>
      </c>
      <c r="E14" t="s">
        <v>36</v>
      </c>
      <c r="I14" s="2">
        <v>45246.493032407408</v>
      </c>
      <c r="K14">
        <v>1000</v>
      </c>
      <c r="L14">
        <v>2574207.08</v>
      </c>
      <c r="M14">
        <v>1.8</v>
      </c>
      <c r="Q14">
        <v>999.91099999999994</v>
      </c>
      <c r="R14">
        <v>1.8</v>
      </c>
    </row>
    <row r="15" spans="1:21" ht="105" x14ac:dyDescent="0.25">
      <c r="A15" s="1" t="s">
        <v>37</v>
      </c>
      <c r="B15" t="s">
        <v>194</v>
      </c>
      <c r="C15" t="s">
        <v>21</v>
      </c>
      <c r="D15">
        <v>10</v>
      </c>
      <c r="E15" t="s">
        <v>38</v>
      </c>
      <c r="I15" s="2">
        <v>45246.595393518517</v>
      </c>
      <c r="L15">
        <v>27317422.670000002</v>
      </c>
      <c r="M15">
        <v>1.1000000000000001</v>
      </c>
      <c r="Q15">
        <v>10611.155000000001</v>
      </c>
      <c r="R15">
        <v>1.1000000000000001</v>
      </c>
    </row>
    <row r="16" spans="1:21" x14ac:dyDescent="0.25">
      <c r="B16" t="s">
        <v>196</v>
      </c>
      <c r="C16" t="s">
        <v>21</v>
      </c>
      <c r="D16">
        <v>11</v>
      </c>
      <c r="E16" t="s">
        <v>39</v>
      </c>
      <c r="I16" s="2">
        <v>45246.596516203703</v>
      </c>
      <c r="L16">
        <v>249936965.33000001</v>
      </c>
      <c r="M16">
        <v>0.7</v>
      </c>
    </row>
    <row r="17" spans="1:21" ht="120" x14ac:dyDescent="0.25">
      <c r="A17" s="1" t="s">
        <v>40</v>
      </c>
      <c r="B17" t="s">
        <v>197</v>
      </c>
      <c r="C17" t="s">
        <v>0</v>
      </c>
      <c r="E17" t="s">
        <v>16</v>
      </c>
      <c r="I17" s="2">
        <v>45246.494143518517</v>
      </c>
      <c r="L17">
        <v>167</v>
      </c>
      <c r="M17">
        <v>2.6</v>
      </c>
      <c r="Q17">
        <v>5.1999999999999998E-2</v>
      </c>
      <c r="R17">
        <v>3.2</v>
      </c>
      <c r="U17" t="s">
        <v>300</v>
      </c>
    </row>
    <row r="18" spans="1:21" ht="150" x14ac:dyDescent="0.25">
      <c r="A18" s="1" t="s">
        <v>42</v>
      </c>
      <c r="B18" t="s">
        <v>198</v>
      </c>
      <c r="C18" t="s">
        <v>0</v>
      </c>
      <c r="E18" t="s">
        <v>43</v>
      </c>
      <c r="I18" s="2">
        <v>45246.495312500003</v>
      </c>
      <c r="L18">
        <v>25775.4</v>
      </c>
      <c r="M18">
        <v>1.6</v>
      </c>
      <c r="Q18">
        <v>10</v>
      </c>
      <c r="R18">
        <v>1.6</v>
      </c>
      <c r="U18" t="s">
        <v>300</v>
      </c>
    </row>
    <row r="19" spans="1:21" ht="105" x14ac:dyDescent="0.25">
      <c r="A19" s="1" t="s">
        <v>44</v>
      </c>
      <c r="B19" t="s">
        <v>199</v>
      </c>
      <c r="C19" t="s">
        <v>0</v>
      </c>
      <c r="E19" t="s">
        <v>16</v>
      </c>
      <c r="I19" s="2">
        <v>45246.508993055555</v>
      </c>
      <c r="L19">
        <v>16.670000000000002</v>
      </c>
      <c r="M19">
        <v>30.2</v>
      </c>
      <c r="Q19" t="s">
        <v>41</v>
      </c>
      <c r="R19" t="s">
        <v>20</v>
      </c>
      <c r="U19" t="s">
        <v>300</v>
      </c>
    </row>
    <row r="20" spans="1:21" ht="105" x14ac:dyDescent="0.25">
      <c r="A20" s="1" t="s">
        <v>45</v>
      </c>
      <c r="B20" t="s">
        <v>200</v>
      </c>
      <c r="C20" t="s">
        <v>0</v>
      </c>
      <c r="E20" t="s">
        <v>46</v>
      </c>
      <c r="F20">
        <v>0</v>
      </c>
      <c r="G20">
        <v>10</v>
      </c>
      <c r="H20" t="s">
        <v>294</v>
      </c>
      <c r="I20" s="2">
        <v>45246.510115740741</v>
      </c>
      <c r="J20">
        <v>5</v>
      </c>
      <c r="L20">
        <v>3737.17</v>
      </c>
      <c r="M20">
        <v>1.4</v>
      </c>
      <c r="N20">
        <f>(L20-$B$90)/$B$89</f>
        <v>1.2639247722896383</v>
      </c>
      <c r="O20">
        <f>N20*J20</f>
        <v>6.319623861448191</v>
      </c>
      <c r="P20">
        <f>O20/1000</f>
        <v>6.3196238614481913E-3</v>
      </c>
      <c r="Q20">
        <v>1.4390000000000001</v>
      </c>
      <c r="R20">
        <v>1.4</v>
      </c>
      <c r="S20">
        <f>Q20*J20</f>
        <v>7.1950000000000003</v>
      </c>
      <c r="T20">
        <f>S20/1000</f>
        <v>7.195E-3</v>
      </c>
      <c r="U20" t="s">
        <v>300</v>
      </c>
    </row>
    <row r="21" spans="1:21" ht="135" x14ac:dyDescent="0.25">
      <c r="A21" s="1" t="s">
        <v>47</v>
      </c>
      <c r="B21" t="s">
        <v>202</v>
      </c>
      <c r="C21" t="s">
        <v>0</v>
      </c>
      <c r="E21" t="s">
        <v>48</v>
      </c>
      <c r="F21">
        <v>0</v>
      </c>
      <c r="G21">
        <v>20</v>
      </c>
      <c r="H21" t="s">
        <v>294</v>
      </c>
      <c r="I21" s="2">
        <v>45246.511261574073</v>
      </c>
      <c r="J21">
        <v>5</v>
      </c>
      <c r="L21">
        <v>8398.14</v>
      </c>
      <c r="M21">
        <v>2.4</v>
      </c>
      <c r="N21">
        <f t="shared" ref="N21:N83" si="0">(L21-$B$90)/$B$89</f>
        <v>3.0748492825938105</v>
      </c>
      <c r="O21">
        <f t="shared" ref="O21:O80" si="1">N21*J21</f>
        <v>15.374246412969052</v>
      </c>
      <c r="P21">
        <f t="shared" ref="P21:P29" si="2">O21/1000</f>
        <v>1.5374246412969052E-2</v>
      </c>
      <c r="Q21">
        <v>3.25</v>
      </c>
      <c r="R21">
        <v>2.4</v>
      </c>
      <c r="S21">
        <f t="shared" ref="S21:S80" si="3">Q21*J21</f>
        <v>16.25</v>
      </c>
      <c r="T21">
        <f t="shared" ref="T21:T29" si="4">S21/1000</f>
        <v>1.6250000000000001E-2</v>
      </c>
      <c r="U21" t="s">
        <v>300</v>
      </c>
    </row>
    <row r="22" spans="1:21" ht="105" x14ac:dyDescent="0.25">
      <c r="A22" s="1" t="s">
        <v>49</v>
      </c>
      <c r="B22" t="s">
        <v>203</v>
      </c>
      <c r="C22" t="s">
        <v>0</v>
      </c>
      <c r="E22" t="s">
        <v>50</v>
      </c>
      <c r="F22">
        <v>0</v>
      </c>
      <c r="G22">
        <v>30</v>
      </c>
      <c r="H22" t="s">
        <v>294</v>
      </c>
      <c r="I22" s="2">
        <v>45246.512361111112</v>
      </c>
      <c r="J22">
        <v>5</v>
      </c>
      <c r="L22">
        <v>1000.37</v>
      </c>
      <c r="M22">
        <v>4.0999999999999996</v>
      </c>
      <c r="N22">
        <f t="shared" si="0"/>
        <v>0.20059713881410449</v>
      </c>
      <c r="O22">
        <f t="shared" si="1"/>
        <v>1.0029856940705224</v>
      </c>
      <c r="P22">
        <f t="shared" si="2"/>
        <v>1.0029856940705225E-3</v>
      </c>
      <c r="Q22">
        <v>0.376</v>
      </c>
      <c r="R22">
        <v>4.2</v>
      </c>
      <c r="S22">
        <f t="shared" si="3"/>
        <v>1.88</v>
      </c>
      <c r="T22">
        <f t="shared" si="4"/>
        <v>1.8799999999999999E-3</v>
      </c>
      <c r="U22" t="s">
        <v>300</v>
      </c>
    </row>
    <row r="23" spans="1:21" ht="120" x14ac:dyDescent="0.25">
      <c r="A23" s="1" t="s">
        <v>51</v>
      </c>
      <c r="B23" t="s">
        <v>204</v>
      </c>
      <c r="C23" t="s">
        <v>0</v>
      </c>
      <c r="E23" t="s">
        <v>52</v>
      </c>
      <c r="F23">
        <v>0</v>
      </c>
      <c r="G23">
        <v>40</v>
      </c>
      <c r="H23" t="s">
        <v>294</v>
      </c>
      <c r="I23" s="2">
        <v>45246.513541666667</v>
      </c>
      <c r="J23">
        <v>5</v>
      </c>
      <c r="L23">
        <v>1559.76</v>
      </c>
      <c r="M23">
        <v>1.4</v>
      </c>
      <c r="N23">
        <f t="shared" si="0"/>
        <v>0.41793667582443733</v>
      </c>
      <c r="O23">
        <f t="shared" si="1"/>
        <v>2.0896833791221865</v>
      </c>
      <c r="P23">
        <f t="shared" si="2"/>
        <v>2.0896833791221865E-3</v>
      </c>
      <c r="Q23">
        <v>0.59299999999999997</v>
      </c>
      <c r="R23">
        <v>1.4</v>
      </c>
      <c r="S23">
        <f t="shared" si="3"/>
        <v>2.9649999999999999</v>
      </c>
      <c r="T23">
        <f t="shared" si="4"/>
        <v>2.9649999999999998E-3</v>
      </c>
      <c r="U23" t="s">
        <v>300</v>
      </c>
    </row>
    <row r="24" spans="1:21" ht="105" x14ac:dyDescent="0.25">
      <c r="A24" s="1" t="s">
        <v>53</v>
      </c>
      <c r="B24" t="s">
        <v>205</v>
      </c>
      <c r="C24" t="s">
        <v>0</v>
      </c>
      <c r="E24" t="s">
        <v>54</v>
      </c>
      <c r="F24">
        <v>0</v>
      </c>
      <c r="G24">
        <v>60</v>
      </c>
      <c r="H24" t="s">
        <v>294</v>
      </c>
      <c r="I24" s="2">
        <v>45246.514664351853</v>
      </c>
      <c r="J24">
        <v>5</v>
      </c>
      <c r="L24">
        <v>1950.47</v>
      </c>
      <c r="M24">
        <v>1.5</v>
      </c>
      <c r="N24">
        <f t="shared" si="0"/>
        <v>0.56973905074230702</v>
      </c>
      <c r="O24">
        <f t="shared" si="1"/>
        <v>2.8486952537115351</v>
      </c>
      <c r="P24">
        <f t="shared" si="2"/>
        <v>2.8486952537115349E-3</v>
      </c>
      <c r="Q24">
        <v>0.745</v>
      </c>
      <c r="R24">
        <v>1.5</v>
      </c>
      <c r="S24">
        <f t="shared" si="3"/>
        <v>3.7250000000000001</v>
      </c>
      <c r="T24">
        <f t="shared" si="4"/>
        <v>3.725E-3</v>
      </c>
      <c r="U24" t="s">
        <v>300</v>
      </c>
    </row>
    <row r="25" spans="1:21" ht="105" x14ac:dyDescent="0.25">
      <c r="A25" s="1" t="s">
        <v>55</v>
      </c>
      <c r="B25" t="s">
        <v>206</v>
      </c>
      <c r="C25" t="s">
        <v>0</v>
      </c>
      <c r="E25" t="s">
        <v>56</v>
      </c>
      <c r="F25">
        <v>0</v>
      </c>
      <c r="G25">
        <v>70</v>
      </c>
      <c r="H25" t="s">
        <v>294</v>
      </c>
      <c r="I25" s="2">
        <v>45246.515787037039</v>
      </c>
      <c r="J25">
        <v>5</v>
      </c>
      <c r="L25">
        <v>3229.7</v>
      </c>
      <c r="M25">
        <v>4</v>
      </c>
      <c r="N25">
        <f t="shared" si="0"/>
        <v>1.0667576887761081</v>
      </c>
      <c r="O25">
        <f t="shared" si="1"/>
        <v>5.3337884438805405</v>
      </c>
      <c r="P25">
        <f t="shared" si="2"/>
        <v>5.3337884438805407E-3</v>
      </c>
      <c r="Q25">
        <v>1.242</v>
      </c>
      <c r="R25">
        <v>4</v>
      </c>
      <c r="S25">
        <f t="shared" si="3"/>
        <v>6.21</v>
      </c>
      <c r="T25">
        <f t="shared" si="4"/>
        <v>6.2100000000000002E-3</v>
      </c>
      <c r="U25" t="s">
        <v>300</v>
      </c>
    </row>
    <row r="26" spans="1:21" ht="105" x14ac:dyDescent="0.25">
      <c r="A26" s="1" t="s">
        <v>57</v>
      </c>
      <c r="B26" t="s">
        <v>207</v>
      </c>
      <c r="C26" t="s">
        <v>0</v>
      </c>
      <c r="E26" t="s">
        <v>58</v>
      </c>
      <c r="F26">
        <v>0</v>
      </c>
      <c r="G26">
        <v>80</v>
      </c>
      <c r="H26" t="s">
        <v>294</v>
      </c>
      <c r="I26" s="2">
        <v>45246.516909722224</v>
      </c>
      <c r="J26">
        <v>5</v>
      </c>
      <c r="L26">
        <v>2666.93</v>
      </c>
      <c r="M26">
        <v>2.9</v>
      </c>
      <c r="N26">
        <f t="shared" si="0"/>
        <v>0.84810492193489728</v>
      </c>
      <c r="O26">
        <f t="shared" si="1"/>
        <v>4.2405246096744866</v>
      </c>
      <c r="P26">
        <f t="shared" si="2"/>
        <v>4.240524609674487E-3</v>
      </c>
      <c r="Q26">
        <v>1.0229999999999999</v>
      </c>
      <c r="R26">
        <v>2.9</v>
      </c>
      <c r="S26">
        <f t="shared" si="3"/>
        <v>5.1149999999999993</v>
      </c>
      <c r="T26">
        <f t="shared" si="4"/>
        <v>5.1149999999999998E-3</v>
      </c>
      <c r="U26" t="s">
        <v>300</v>
      </c>
    </row>
    <row r="27" spans="1:21" ht="135" x14ac:dyDescent="0.25">
      <c r="A27" s="1" t="s">
        <v>59</v>
      </c>
      <c r="B27" t="s">
        <v>209</v>
      </c>
      <c r="C27" t="s">
        <v>0</v>
      </c>
      <c r="E27" t="s">
        <v>60</v>
      </c>
      <c r="F27">
        <v>0</v>
      </c>
      <c r="G27">
        <v>90</v>
      </c>
      <c r="H27" t="s">
        <v>294</v>
      </c>
      <c r="I27" s="2">
        <v>45246.518078703702</v>
      </c>
      <c r="J27">
        <v>5</v>
      </c>
      <c r="L27">
        <v>5504.07</v>
      </c>
      <c r="M27">
        <v>2.4</v>
      </c>
      <c r="N27">
        <f t="shared" si="0"/>
        <v>1.9504176090288665</v>
      </c>
      <c r="O27">
        <f t="shared" si="1"/>
        <v>9.7520880451443333</v>
      </c>
      <c r="P27">
        <f t="shared" si="2"/>
        <v>9.7520880451443335E-3</v>
      </c>
      <c r="Q27">
        <v>2.125</v>
      </c>
      <c r="R27">
        <v>2.4</v>
      </c>
      <c r="S27">
        <f t="shared" si="3"/>
        <v>10.625</v>
      </c>
      <c r="T27">
        <f t="shared" si="4"/>
        <v>1.0625000000000001E-2</v>
      </c>
      <c r="U27" t="s">
        <v>300</v>
      </c>
    </row>
    <row r="28" spans="1:21" ht="105" x14ac:dyDescent="0.25">
      <c r="A28" s="1" t="s">
        <v>61</v>
      </c>
      <c r="B28" t="s">
        <v>210</v>
      </c>
      <c r="C28" t="s">
        <v>0</v>
      </c>
      <c r="E28" t="s">
        <v>62</v>
      </c>
      <c r="F28">
        <v>0</v>
      </c>
      <c r="G28">
        <v>100</v>
      </c>
      <c r="H28" t="s">
        <v>294</v>
      </c>
      <c r="I28" s="2">
        <v>45246.519201388888</v>
      </c>
      <c r="J28">
        <v>5</v>
      </c>
      <c r="L28">
        <v>3232.04</v>
      </c>
      <c r="M28">
        <v>1.6</v>
      </c>
      <c r="N28">
        <f t="shared" si="0"/>
        <v>1.067666847889793</v>
      </c>
      <c r="O28">
        <f t="shared" si="1"/>
        <v>5.3383342394489652</v>
      </c>
      <c r="P28">
        <f t="shared" si="2"/>
        <v>5.3383342394489651E-3</v>
      </c>
      <c r="Q28">
        <v>1.2430000000000001</v>
      </c>
      <c r="R28">
        <v>1.6</v>
      </c>
      <c r="S28">
        <f t="shared" si="3"/>
        <v>6.2150000000000007</v>
      </c>
      <c r="T28">
        <f t="shared" si="4"/>
        <v>6.2150000000000009E-3</v>
      </c>
      <c r="U28" t="s">
        <v>300</v>
      </c>
    </row>
    <row r="29" spans="1:21" ht="165" x14ac:dyDescent="0.25">
      <c r="A29" s="1" t="s">
        <v>63</v>
      </c>
      <c r="B29" t="s">
        <v>212</v>
      </c>
      <c r="C29" t="s">
        <v>0</v>
      </c>
      <c r="E29" t="s">
        <v>64</v>
      </c>
      <c r="F29">
        <v>0</v>
      </c>
      <c r="G29">
        <v>10</v>
      </c>
      <c r="H29" t="s">
        <v>295</v>
      </c>
      <c r="I29" s="2">
        <v>45246.520312499997</v>
      </c>
      <c r="J29">
        <v>5</v>
      </c>
      <c r="L29">
        <v>9727.64</v>
      </c>
      <c r="M29">
        <v>2</v>
      </c>
      <c r="N29">
        <f t="shared" si="0"/>
        <v>3.5913993003904059</v>
      </c>
      <c r="O29">
        <f t="shared" si="1"/>
        <v>17.95699650195203</v>
      </c>
      <c r="P29">
        <f t="shared" si="2"/>
        <v>1.7956996501952031E-2</v>
      </c>
      <c r="Q29">
        <v>3.766</v>
      </c>
      <c r="R29">
        <v>2.1</v>
      </c>
      <c r="S29">
        <f t="shared" si="3"/>
        <v>18.829999999999998</v>
      </c>
      <c r="T29">
        <f t="shared" si="4"/>
        <v>1.883E-2</v>
      </c>
      <c r="U29" t="s">
        <v>300</v>
      </c>
    </row>
    <row r="30" spans="1:21" ht="105" x14ac:dyDescent="0.25">
      <c r="A30" s="1" t="s">
        <v>65</v>
      </c>
      <c r="B30" t="s">
        <v>213</v>
      </c>
      <c r="C30" t="s">
        <v>0</v>
      </c>
      <c r="E30" t="s">
        <v>66</v>
      </c>
      <c r="I30" s="2">
        <v>45246.521423611113</v>
      </c>
      <c r="L30">
        <v>37.67</v>
      </c>
      <c r="M30">
        <v>10.7</v>
      </c>
      <c r="Q30">
        <v>2E-3</v>
      </c>
      <c r="R30">
        <v>75.8</v>
      </c>
      <c r="U30" t="s">
        <v>300</v>
      </c>
    </row>
    <row r="31" spans="1:21" ht="105" x14ac:dyDescent="0.25">
      <c r="A31" s="1" t="s">
        <v>67</v>
      </c>
      <c r="B31" t="s">
        <v>214</v>
      </c>
      <c r="C31" t="s">
        <v>0</v>
      </c>
      <c r="E31" t="s">
        <v>68</v>
      </c>
      <c r="I31" s="2">
        <v>45246.522592592592</v>
      </c>
      <c r="L31">
        <v>262344.45</v>
      </c>
      <c r="M31">
        <v>1.5</v>
      </c>
      <c r="N31">
        <f t="shared" si="0"/>
        <v>101.74049121556089</v>
      </c>
      <c r="Q31">
        <v>101.892</v>
      </c>
      <c r="R31">
        <v>1.5</v>
      </c>
    </row>
    <row r="32" spans="1:21" ht="105" x14ac:dyDescent="0.25">
      <c r="A32" s="1" t="s">
        <v>69</v>
      </c>
      <c r="B32" t="s">
        <v>215</v>
      </c>
      <c r="C32" t="s">
        <v>0</v>
      </c>
      <c r="E32" t="s">
        <v>70</v>
      </c>
      <c r="F32">
        <v>0</v>
      </c>
      <c r="G32">
        <v>50</v>
      </c>
      <c r="H32" t="s">
        <v>294</v>
      </c>
      <c r="I32" s="2">
        <v>45246.5237037037</v>
      </c>
      <c r="J32">
        <v>10</v>
      </c>
      <c r="L32">
        <v>956.04</v>
      </c>
      <c r="M32">
        <v>2.4</v>
      </c>
      <c r="N32">
        <f t="shared" si="0"/>
        <v>0.18337362449374114</v>
      </c>
      <c r="O32">
        <f t="shared" si="1"/>
        <v>1.8337362449374115</v>
      </c>
      <c r="P32">
        <f t="shared" ref="P32:P41" si="5">O32/1000</f>
        <v>1.8337362449374116E-3</v>
      </c>
      <c r="Q32">
        <v>0.35899999999999999</v>
      </c>
      <c r="R32">
        <v>2.5</v>
      </c>
      <c r="S32">
        <f t="shared" si="3"/>
        <v>3.59</v>
      </c>
      <c r="T32">
        <f t="shared" ref="T32:T41" si="6">S32/1000</f>
        <v>3.5899999999999999E-3</v>
      </c>
      <c r="U32" t="s">
        <v>300</v>
      </c>
    </row>
    <row r="33" spans="1:21" ht="120" x14ac:dyDescent="0.25">
      <c r="A33" s="1" t="s">
        <v>71</v>
      </c>
      <c r="B33" t="s">
        <v>216</v>
      </c>
      <c r="C33" t="s">
        <v>0</v>
      </c>
      <c r="E33" t="s">
        <v>72</v>
      </c>
      <c r="F33">
        <v>0</v>
      </c>
      <c r="G33">
        <v>60</v>
      </c>
      <c r="H33" t="s">
        <v>295</v>
      </c>
      <c r="I33" s="2">
        <v>45246.524826388886</v>
      </c>
      <c r="J33">
        <v>5</v>
      </c>
      <c r="L33">
        <v>1599.1</v>
      </c>
      <c r="M33">
        <v>1.8</v>
      </c>
      <c r="N33">
        <f t="shared" si="0"/>
        <v>0.43322142776134448</v>
      </c>
      <c r="O33">
        <f t="shared" si="1"/>
        <v>2.1661071388067223</v>
      </c>
      <c r="P33">
        <f t="shared" si="5"/>
        <v>2.1661071388067222E-3</v>
      </c>
      <c r="Q33">
        <v>0.60899999999999999</v>
      </c>
      <c r="R33">
        <v>1.8</v>
      </c>
      <c r="S33">
        <f t="shared" si="3"/>
        <v>3.0449999999999999</v>
      </c>
      <c r="T33">
        <f t="shared" si="6"/>
        <v>3.045E-3</v>
      </c>
      <c r="U33" t="s">
        <v>300</v>
      </c>
    </row>
    <row r="34" spans="1:21" ht="105" x14ac:dyDescent="0.25">
      <c r="A34" s="1" t="s">
        <v>73</v>
      </c>
      <c r="B34" t="s">
        <v>217</v>
      </c>
      <c r="C34" t="s">
        <v>0</v>
      </c>
      <c r="E34" t="s">
        <v>74</v>
      </c>
      <c r="F34">
        <v>0</v>
      </c>
      <c r="G34">
        <v>100</v>
      </c>
      <c r="H34" t="s">
        <v>295</v>
      </c>
      <c r="I34" s="2">
        <v>45246.525949074072</v>
      </c>
      <c r="J34">
        <v>5</v>
      </c>
      <c r="L34">
        <v>1733.11</v>
      </c>
      <c r="M34">
        <v>1.4</v>
      </c>
      <c r="N34">
        <f t="shared" si="0"/>
        <v>0.48528827084891252</v>
      </c>
      <c r="O34">
        <f t="shared" si="1"/>
        <v>2.4264413542445626</v>
      </c>
      <c r="P34">
        <f t="shared" si="5"/>
        <v>2.4264413542445626E-3</v>
      </c>
      <c r="Q34">
        <v>0.66100000000000003</v>
      </c>
      <c r="R34">
        <v>1.4</v>
      </c>
      <c r="S34">
        <f t="shared" si="3"/>
        <v>3.3050000000000002</v>
      </c>
      <c r="T34">
        <f t="shared" si="6"/>
        <v>3.3050000000000002E-3</v>
      </c>
      <c r="U34" t="s">
        <v>300</v>
      </c>
    </row>
    <row r="35" spans="1:21" ht="105" x14ac:dyDescent="0.25">
      <c r="A35" s="1" t="s">
        <v>75</v>
      </c>
      <c r="B35" t="s">
        <v>218</v>
      </c>
      <c r="C35" t="s">
        <v>0</v>
      </c>
      <c r="E35" t="s">
        <v>76</v>
      </c>
      <c r="F35">
        <v>0</v>
      </c>
      <c r="G35">
        <v>70</v>
      </c>
      <c r="H35" t="s">
        <v>295</v>
      </c>
      <c r="I35" s="2">
        <v>45246.527129629627</v>
      </c>
      <c r="J35">
        <v>10</v>
      </c>
      <c r="L35">
        <v>679.35</v>
      </c>
      <c r="M35">
        <v>4.0999999999999996</v>
      </c>
      <c r="N35">
        <f t="shared" si="0"/>
        <v>7.5871387243541852E-2</v>
      </c>
      <c r="O35">
        <f t="shared" si="1"/>
        <v>0.75871387243541855</v>
      </c>
      <c r="P35">
        <f t="shared" si="5"/>
        <v>7.5871387243541856E-4</v>
      </c>
      <c r="Q35">
        <v>0.251</v>
      </c>
      <c r="R35">
        <v>4.3</v>
      </c>
      <c r="S35">
        <f t="shared" si="3"/>
        <v>2.5099999999999998</v>
      </c>
      <c r="T35">
        <f t="shared" si="6"/>
        <v>2.5099999999999996E-3</v>
      </c>
      <c r="U35" t="s">
        <v>300</v>
      </c>
    </row>
    <row r="36" spans="1:21" ht="105" x14ac:dyDescent="0.25">
      <c r="A36" s="1" t="s">
        <v>77</v>
      </c>
      <c r="B36" t="s">
        <v>219</v>
      </c>
      <c r="C36" t="s">
        <v>0</v>
      </c>
      <c r="E36" t="s">
        <v>78</v>
      </c>
      <c r="F36">
        <v>20</v>
      </c>
      <c r="G36">
        <v>100</v>
      </c>
      <c r="H36" t="s">
        <v>294</v>
      </c>
      <c r="I36" s="2">
        <v>45246.528263888889</v>
      </c>
      <c r="J36">
        <v>5</v>
      </c>
      <c r="L36">
        <v>5747.16</v>
      </c>
      <c r="M36">
        <v>0.7</v>
      </c>
      <c r="N36">
        <f t="shared" si="0"/>
        <v>2.044865253877437</v>
      </c>
      <c r="O36">
        <f t="shared" si="1"/>
        <v>10.224326269387184</v>
      </c>
      <c r="P36">
        <f t="shared" si="5"/>
        <v>1.0224326269387183E-2</v>
      </c>
      <c r="Q36">
        <v>2.2200000000000002</v>
      </c>
      <c r="R36">
        <v>0.7</v>
      </c>
      <c r="S36">
        <f t="shared" si="3"/>
        <v>11.100000000000001</v>
      </c>
      <c r="T36">
        <f t="shared" si="6"/>
        <v>1.1100000000000002E-2</v>
      </c>
      <c r="U36" t="s">
        <v>300</v>
      </c>
    </row>
    <row r="37" spans="1:21" ht="105" x14ac:dyDescent="0.25">
      <c r="A37" s="1" t="s">
        <v>79</v>
      </c>
      <c r="B37" t="s">
        <v>220</v>
      </c>
      <c r="C37" t="s">
        <v>0</v>
      </c>
      <c r="E37" t="s">
        <v>80</v>
      </c>
      <c r="F37">
        <v>20</v>
      </c>
      <c r="G37">
        <v>80</v>
      </c>
      <c r="H37" t="s">
        <v>294</v>
      </c>
      <c r="I37" s="2">
        <v>45246.529386574075</v>
      </c>
      <c r="J37">
        <v>5</v>
      </c>
      <c r="L37">
        <v>5426.04</v>
      </c>
      <c r="M37">
        <v>0.4</v>
      </c>
      <c r="N37">
        <f t="shared" si="0"/>
        <v>1.9201006493532982</v>
      </c>
      <c r="O37">
        <f t="shared" si="1"/>
        <v>9.6005032467664915</v>
      </c>
      <c r="P37">
        <f t="shared" si="5"/>
        <v>9.6005032467664907E-3</v>
      </c>
      <c r="Q37">
        <v>2.0950000000000002</v>
      </c>
      <c r="R37">
        <v>0.4</v>
      </c>
      <c r="S37">
        <f t="shared" si="3"/>
        <v>10.475000000000001</v>
      </c>
      <c r="T37">
        <f t="shared" si="6"/>
        <v>1.0475000000000002E-2</v>
      </c>
      <c r="U37" t="s">
        <v>300</v>
      </c>
    </row>
    <row r="38" spans="1:21" ht="105" x14ac:dyDescent="0.25">
      <c r="A38" s="1" t="s">
        <v>81</v>
      </c>
      <c r="B38" t="s">
        <v>221</v>
      </c>
      <c r="C38" t="s">
        <v>0</v>
      </c>
      <c r="E38" t="s">
        <v>82</v>
      </c>
      <c r="F38">
        <v>20</v>
      </c>
      <c r="G38">
        <v>30</v>
      </c>
      <c r="H38" t="s">
        <v>295</v>
      </c>
      <c r="I38" s="2">
        <v>45246.530509259261</v>
      </c>
      <c r="J38">
        <v>5</v>
      </c>
      <c r="L38">
        <v>12727.99</v>
      </c>
      <c r="M38">
        <v>1.4</v>
      </c>
      <c r="N38">
        <f t="shared" si="0"/>
        <v>4.7571238930162165</v>
      </c>
      <c r="O38">
        <f t="shared" si="1"/>
        <v>23.785619465081083</v>
      </c>
      <c r="P38">
        <f t="shared" si="5"/>
        <v>2.3785619465081082E-2</v>
      </c>
      <c r="Q38">
        <v>4.931</v>
      </c>
      <c r="R38">
        <v>1.5</v>
      </c>
      <c r="S38">
        <f t="shared" si="3"/>
        <v>24.655000000000001</v>
      </c>
      <c r="T38">
        <f t="shared" si="6"/>
        <v>2.4655E-2</v>
      </c>
      <c r="U38" t="s">
        <v>300</v>
      </c>
    </row>
    <row r="39" spans="1:21" ht="105" x14ac:dyDescent="0.25">
      <c r="A39" s="1" t="s">
        <v>83</v>
      </c>
      <c r="B39" t="s">
        <v>222</v>
      </c>
      <c r="C39" t="s">
        <v>0</v>
      </c>
      <c r="E39" t="s">
        <v>84</v>
      </c>
      <c r="F39">
        <v>20</v>
      </c>
      <c r="G39">
        <v>70</v>
      </c>
      <c r="H39" t="s">
        <v>294</v>
      </c>
      <c r="I39" s="2">
        <v>45246.531678240739</v>
      </c>
      <c r="J39">
        <v>5</v>
      </c>
      <c r="L39">
        <v>3822.18</v>
      </c>
      <c r="M39">
        <v>1.3</v>
      </c>
      <c r="N39">
        <f t="shared" si="0"/>
        <v>1.2969536681248308</v>
      </c>
      <c r="O39">
        <f t="shared" si="1"/>
        <v>6.4847683406241536</v>
      </c>
      <c r="P39">
        <f t="shared" si="5"/>
        <v>6.484768340624154E-3</v>
      </c>
      <c r="Q39">
        <v>1.472</v>
      </c>
      <c r="R39">
        <v>1.4</v>
      </c>
      <c r="S39">
        <f t="shared" si="3"/>
        <v>7.3599999999999994</v>
      </c>
      <c r="T39">
        <f t="shared" si="6"/>
        <v>7.3599999999999994E-3</v>
      </c>
      <c r="U39" t="s">
        <v>300</v>
      </c>
    </row>
    <row r="40" spans="1:21" ht="105" x14ac:dyDescent="0.25">
      <c r="A40" s="1" t="s">
        <v>85</v>
      </c>
      <c r="B40" t="s">
        <v>223</v>
      </c>
      <c r="C40" t="s">
        <v>0</v>
      </c>
      <c r="E40" t="s">
        <v>86</v>
      </c>
      <c r="F40">
        <v>20</v>
      </c>
      <c r="G40">
        <v>60</v>
      </c>
      <c r="H40" t="s">
        <v>294</v>
      </c>
      <c r="I40" s="2">
        <v>45246.532812500001</v>
      </c>
      <c r="J40">
        <v>5</v>
      </c>
      <c r="L40">
        <v>9102.23</v>
      </c>
      <c r="M40">
        <v>0.6</v>
      </c>
      <c r="N40">
        <f t="shared" si="0"/>
        <v>3.3484090434290152</v>
      </c>
      <c r="O40">
        <f t="shared" si="1"/>
        <v>16.742045217145076</v>
      </c>
      <c r="P40">
        <f t="shared" si="5"/>
        <v>1.6742045217145077E-2</v>
      </c>
      <c r="Q40">
        <v>3.5230000000000001</v>
      </c>
      <c r="R40">
        <v>0.6</v>
      </c>
      <c r="S40">
        <f t="shared" si="3"/>
        <v>17.615000000000002</v>
      </c>
      <c r="T40">
        <f t="shared" si="6"/>
        <v>1.7615000000000002E-2</v>
      </c>
      <c r="U40" t="s">
        <v>300</v>
      </c>
    </row>
    <row r="41" spans="1:21" ht="105" x14ac:dyDescent="0.25">
      <c r="A41" s="1" t="s">
        <v>87</v>
      </c>
      <c r="B41" t="s">
        <v>224</v>
      </c>
      <c r="C41" t="s">
        <v>0</v>
      </c>
      <c r="E41" t="s">
        <v>88</v>
      </c>
      <c r="F41">
        <v>20</v>
      </c>
      <c r="G41">
        <v>90</v>
      </c>
      <c r="H41" t="s">
        <v>295</v>
      </c>
      <c r="I41" s="2">
        <v>45246.542581018519</v>
      </c>
      <c r="J41">
        <v>5</v>
      </c>
      <c r="L41">
        <v>3088.67</v>
      </c>
      <c r="M41">
        <v>2.2999999999999998</v>
      </c>
      <c r="N41">
        <f t="shared" si="0"/>
        <v>1.0119633683474856</v>
      </c>
      <c r="O41">
        <f t="shared" si="1"/>
        <v>5.0598168417374279</v>
      </c>
      <c r="P41">
        <f t="shared" si="5"/>
        <v>5.059816841737428E-3</v>
      </c>
      <c r="Q41">
        <v>1.1870000000000001</v>
      </c>
      <c r="R41">
        <v>2.4</v>
      </c>
      <c r="S41">
        <f t="shared" si="3"/>
        <v>5.9350000000000005</v>
      </c>
      <c r="T41">
        <f t="shared" si="6"/>
        <v>5.9350000000000002E-3</v>
      </c>
      <c r="U41" t="s">
        <v>300</v>
      </c>
    </row>
    <row r="42" spans="1:21" ht="105" x14ac:dyDescent="0.25">
      <c r="A42" s="1" t="s">
        <v>89</v>
      </c>
      <c r="B42" t="s">
        <v>225</v>
      </c>
      <c r="C42" t="s">
        <v>0</v>
      </c>
      <c r="E42" t="s">
        <v>66</v>
      </c>
      <c r="I42" s="2">
        <v>45246.543715277781</v>
      </c>
      <c r="L42">
        <v>26</v>
      </c>
      <c r="M42">
        <v>3.8</v>
      </c>
      <c r="Q42" t="s">
        <v>41</v>
      </c>
      <c r="R42" t="s">
        <v>20</v>
      </c>
      <c r="U42" t="s">
        <v>300</v>
      </c>
    </row>
    <row r="43" spans="1:21" ht="105" x14ac:dyDescent="0.25">
      <c r="A43" s="1" t="s">
        <v>90</v>
      </c>
      <c r="B43" t="s">
        <v>226</v>
      </c>
      <c r="C43" t="s">
        <v>0</v>
      </c>
      <c r="E43" t="s">
        <v>68</v>
      </c>
      <c r="I43" s="2">
        <v>45246.544849537036</v>
      </c>
      <c r="L43">
        <v>269436.15999999997</v>
      </c>
      <c r="M43">
        <v>2.1</v>
      </c>
      <c r="N43">
        <f t="shared" si="0"/>
        <v>104.49583000962504</v>
      </c>
      <c r="Q43">
        <v>104.64700000000001</v>
      </c>
      <c r="R43">
        <v>2.1</v>
      </c>
    </row>
    <row r="44" spans="1:21" ht="105" x14ac:dyDescent="0.25">
      <c r="A44" s="1" t="s">
        <v>91</v>
      </c>
      <c r="B44" t="s">
        <v>227</v>
      </c>
      <c r="C44" t="s">
        <v>0</v>
      </c>
      <c r="E44" t="s">
        <v>92</v>
      </c>
      <c r="F44">
        <v>0</v>
      </c>
      <c r="G44">
        <v>50</v>
      </c>
      <c r="H44" t="s">
        <v>295</v>
      </c>
      <c r="I44" s="2">
        <v>45246.545972222222</v>
      </c>
      <c r="J44">
        <v>5</v>
      </c>
      <c r="L44">
        <v>962.04</v>
      </c>
      <c r="M44">
        <v>2.8</v>
      </c>
      <c r="N44">
        <f>(L44-$B$90)/$B$89</f>
        <v>0.18570480170831771</v>
      </c>
      <c r="O44">
        <f t="shared" si="1"/>
        <v>0.92852400854158856</v>
      </c>
      <c r="P44">
        <f t="shared" ref="P44:P53" si="7">O44/1000</f>
        <v>9.2852400854158857E-4</v>
      </c>
      <c r="Q44">
        <v>0.36099999999999999</v>
      </c>
      <c r="R44">
        <v>2.9</v>
      </c>
      <c r="S44">
        <f t="shared" si="3"/>
        <v>1.8049999999999999</v>
      </c>
      <c r="T44">
        <f t="shared" ref="T44:T53" si="8">S44/1000</f>
        <v>1.805E-3</v>
      </c>
      <c r="U44" t="s">
        <v>300</v>
      </c>
    </row>
    <row r="45" spans="1:21" ht="165" x14ac:dyDescent="0.25">
      <c r="A45" s="1" t="s">
        <v>93</v>
      </c>
      <c r="B45" t="s">
        <v>229</v>
      </c>
      <c r="C45" t="s">
        <v>0</v>
      </c>
      <c r="E45" t="s">
        <v>94</v>
      </c>
      <c r="F45">
        <v>0</v>
      </c>
      <c r="G45">
        <v>90</v>
      </c>
      <c r="H45" t="s">
        <v>295</v>
      </c>
      <c r="I45" s="2">
        <v>45246.547164351854</v>
      </c>
      <c r="J45">
        <v>5</v>
      </c>
      <c r="L45">
        <v>79350.570000000007</v>
      </c>
      <c r="M45">
        <v>3.4</v>
      </c>
      <c r="N45">
        <f t="shared" si="0"/>
        <v>30.641963971733858</v>
      </c>
      <c r="O45">
        <f t="shared" si="1"/>
        <v>153.20981985866928</v>
      </c>
      <c r="P45">
        <f t="shared" si="7"/>
        <v>0.15320981985866927</v>
      </c>
      <c r="Q45">
        <v>30.81</v>
      </c>
      <c r="R45">
        <v>3.4</v>
      </c>
      <c r="S45">
        <f t="shared" si="3"/>
        <v>154.04999999999998</v>
      </c>
      <c r="T45">
        <f t="shared" si="8"/>
        <v>0.15404999999999999</v>
      </c>
      <c r="U45" t="s">
        <v>301</v>
      </c>
    </row>
    <row r="46" spans="1:21" ht="105" x14ac:dyDescent="0.25">
      <c r="A46" s="1" t="s">
        <v>95</v>
      </c>
      <c r="B46" t="s">
        <v>230</v>
      </c>
      <c r="C46" t="s">
        <v>0</v>
      </c>
      <c r="E46" t="s">
        <v>96</v>
      </c>
      <c r="F46">
        <v>20</v>
      </c>
      <c r="G46">
        <v>40</v>
      </c>
      <c r="H46" t="s">
        <v>294</v>
      </c>
      <c r="I46" s="2">
        <v>45246.548414351855</v>
      </c>
      <c r="J46">
        <v>5</v>
      </c>
      <c r="L46">
        <v>8579.91</v>
      </c>
      <c r="M46">
        <v>2</v>
      </c>
      <c r="N46">
        <f t="shared" si="0"/>
        <v>3.1454722963094084</v>
      </c>
      <c r="O46">
        <f t="shared" si="1"/>
        <v>15.727361481547042</v>
      </c>
      <c r="P46">
        <f t="shared" si="7"/>
        <v>1.5727361481547044E-2</v>
      </c>
      <c r="Q46">
        <v>3.32</v>
      </c>
      <c r="R46">
        <v>2</v>
      </c>
      <c r="S46">
        <f t="shared" si="3"/>
        <v>16.599999999999998</v>
      </c>
      <c r="T46">
        <f t="shared" si="8"/>
        <v>1.6599999999999997E-2</v>
      </c>
      <c r="U46" t="s">
        <v>300</v>
      </c>
    </row>
    <row r="47" spans="1:21" ht="300" x14ac:dyDescent="0.25">
      <c r="A47" s="1" t="s">
        <v>97</v>
      </c>
      <c r="B47" t="s">
        <v>232</v>
      </c>
      <c r="C47" t="s">
        <v>0</v>
      </c>
      <c r="E47" t="s">
        <v>98</v>
      </c>
      <c r="F47">
        <v>20</v>
      </c>
      <c r="G47">
        <v>20</v>
      </c>
      <c r="H47" t="s">
        <v>294</v>
      </c>
      <c r="I47" s="2">
        <v>45246.54954861111</v>
      </c>
      <c r="J47">
        <v>5</v>
      </c>
      <c r="L47">
        <v>11757.64</v>
      </c>
      <c r="M47">
        <v>19.600000000000001</v>
      </c>
      <c r="N47">
        <f t="shared" si="0"/>
        <v>4.3801142579888177</v>
      </c>
      <c r="O47">
        <f t="shared" si="1"/>
        <v>21.900571289944089</v>
      </c>
      <c r="P47">
        <f t="shared" si="7"/>
        <v>2.190057128994409E-2</v>
      </c>
      <c r="Q47">
        <v>4.5549999999999997</v>
      </c>
      <c r="R47">
        <v>19.600000000000001</v>
      </c>
      <c r="S47">
        <f t="shared" si="3"/>
        <v>22.774999999999999</v>
      </c>
      <c r="T47">
        <f t="shared" si="8"/>
        <v>2.2775E-2</v>
      </c>
      <c r="U47" t="s">
        <v>300</v>
      </c>
    </row>
    <row r="48" spans="1:21" ht="105" x14ac:dyDescent="0.25">
      <c r="A48" s="1" t="s">
        <v>99</v>
      </c>
      <c r="B48" t="s">
        <v>233</v>
      </c>
      <c r="C48" t="s">
        <v>0</v>
      </c>
      <c r="E48" t="s">
        <v>100</v>
      </c>
      <c r="F48">
        <v>20</v>
      </c>
      <c r="G48">
        <v>100</v>
      </c>
      <c r="H48" t="s">
        <v>295</v>
      </c>
      <c r="I48" s="2">
        <v>45246.550740740742</v>
      </c>
      <c r="J48">
        <v>5</v>
      </c>
      <c r="L48">
        <v>9841.39</v>
      </c>
      <c r="M48">
        <v>1.6</v>
      </c>
      <c r="N48">
        <f t="shared" si="0"/>
        <v>3.63559453508342</v>
      </c>
      <c r="O48">
        <f t="shared" si="1"/>
        <v>18.177972675417099</v>
      </c>
      <c r="P48">
        <f t="shared" si="7"/>
        <v>1.8177972675417098E-2</v>
      </c>
      <c r="Q48">
        <v>3.81</v>
      </c>
      <c r="R48">
        <v>1.6</v>
      </c>
      <c r="S48">
        <f t="shared" si="3"/>
        <v>19.05</v>
      </c>
      <c r="T48">
        <f t="shared" si="8"/>
        <v>1.9050000000000001E-2</v>
      </c>
      <c r="U48" t="s">
        <v>300</v>
      </c>
    </row>
    <row r="49" spans="1:21" ht="165" x14ac:dyDescent="0.25">
      <c r="A49" s="1" t="s">
        <v>101</v>
      </c>
      <c r="B49" t="s">
        <v>235</v>
      </c>
      <c r="C49" t="s">
        <v>0</v>
      </c>
      <c r="E49" t="s">
        <v>102</v>
      </c>
      <c r="F49">
        <v>20</v>
      </c>
      <c r="G49">
        <v>10</v>
      </c>
      <c r="H49" t="s">
        <v>295</v>
      </c>
      <c r="I49" s="2">
        <v>45246.551874999997</v>
      </c>
      <c r="J49">
        <v>5</v>
      </c>
      <c r="L49">
        <v>10004.5</v>
      </c>
      <c r="M49">
        <v>0.8</v>
      </c>
      <c r="N49">
        <f t="shared" si="0"/>
        <v>3.6989675876616848</v>
      </c>
      <c r="O49">
        <f t="shared" si="1"/>
        <v>18.494837938308425</v>
      </c>
      <c r="P49">
        <f t="shared" si="7"/>
        <v>1.8494837938308424E-2</v>
      </c>
      <c r="Q49">
        <v>3.8740000000000001</v>
      </c>
      <c r="R49">
        <v>0.8</v>
      </c>
      <c r="S49">
        <f t="shared" si="3"/>
        <v>19.37</v>
      </c>
      <c r="T49">
        <f t="shared" si="8"/>
        <v>1.9370000000000002E-2</v>
      </c>
      <c r="U49" t="s">
        <v>300</v>
      </c>
    </row>
    <row r="50" spans="1:21" ht="135" x14ac:dyDescent="0.25">
      <c r="A50" s="1" t="s">
        <v>103</v>
      </c>
      <c r="B50" t="s">
        <v>237</v>
      </c>
      <c r="C50" t="s">
        <v>0</v>
      </c>
      <c r="E50" t="s">
        <v>104</v>
      </c>
      <c r="F50">
        <v>20</v>
      </c>
      <c r="G50">
        <v>30</v>
      </c>
      <c r="H50" t="s">
        <v>294</v>
      </c>
      <c r="I50" s="2">
        <v>45246.552974537037</v>
      </c>
      <c r="J50">
        <v>5</v>
      </c>
      <c r="L50">
        <v>14344.51</v>
      </c>
      <c r="M50">
        <v>0.4</v>
      </c>
      <c r="N50">
        <f t="shared" si="0"/>
        <v>5.3851896581674401</v>
      </c>
      <c r="O50">
        <f t="shared" si="1"/>
        <v>26.925948290837201</v>
      </c>
      <c r="P50">
        <f t="shared" si="7"/>
        <v>2.69259482908372E-2</v>
      </c>
      <c r="Q50">
        <v>5.5590000000000002</v>
      </c>
      <c r="R50">
        <v>0.4</v>
      </c>
      <c r="S50">
        <f t="shared" si="3"/>
        <v>27.795000000000002</v>
      </c>
      <c r="T50">
        <f t="shared" si="8"/>
        <v>2.7795E-2</v>
      </c>
      <c r="U50" t="s">
        <v>300</v>
      </c>
    </row>
    <row r="51" spans="1:21" ht="240" x14ac:dyDescent="0.25">
      <c r="A51" s="1" t="s">
        <v>105</v>
      </c>
      <c r="B51" t="s">
        <v>239</v>
      </c>
      <c r="C51" t="s">
        <v>0</v>
      </c>
      <c r="E51" t="s">
        <v>106</v>
      </c>
      <c r="F51">
        <v>10</v>
      </c>
      <c r="G51">
        <v>0</v>
      </c>
      <c r="H51" t="s">
        <v>294</v>
      </c>
      <c r="I51" s="2">
        <v>45246.554108796299</v>
      </c>
      <c r="J51">
        <v>5</v>
      </c>
      <c r="L51">
        <v>15652.21</v>
      </c>
      <c r="M51">
        <v>1.7</v>
      </c>
      <c r="N51">
        <f t="shared" si="0"/>
        <v>5.8932697320844074</v>
      </c>
      <c r="O51">
        <f t="shared" si="1"/>
        <v>29.466348660422035</v>
      </c>
      <c r="P51">
        <f t="shared" si="7"/>
        <v>2.9466348660422036E-2</v>
      </c>
      <c r="Q51">
        <v>6.0670000000000002</v>
      </c>
      <c r="R51">
        <v>1.7</v>
      </c>
      <c r="S51">
        <f t="shared" si="3"/>
        <v>30.335000000000001</v>
      </c>
      <c r="T51">
        <f t="shared" si="8"/>
        <v>3.0335000000000001E-2</v>
      </c>
      <c r="U51" t="s">
        <v>300</v>
      </c>
    </row>
    <row r="52" spans="1:21" ht="180" x14ac:dyDescent="0.25">
      <c r="A52" s="1" t="s">
        <v>107</v>
      </c>
      <c r="B52" t="s">
        <v>241</v>
      </c>
      <c r="C52" t="s">
        <v>0</v>
      </c>
      <c r="E52" t="s">
        <v>108</v>
      </c>
      <c r="F52">
        <v>10</v>
      </c>
      <c r="G52">
        <v>10</v>
      </c>
      <c r="H52" t="s">
        <v>294</v>
      </c>
      <c r="I52" s="2">
        <v>45246.555289351854</v>
      </c>
      <c r="J52">
        <v>5</v>
      </c>
      <c r="L52">
        <v>37412.18</v>
      </c>
      <c r="M52">
        <v>1.6</v>
      </c>
      <c r="N52">
        <f t="shared" si="0"/>
        <v>14.34766077439609</v>
      </c>
      <c r="O52">
        <f t="shared" si="1"/>
        <v>71.738303871980449</v>
      </c>
      <c r="P52">
        <f t="shared" si="7"/>
        <v>7.1738303871980449E-2</v>
      </c>
      <c r="Q52">
        <v>14.52</v>
      </c>
      <c r="R52">
        <v>1.6</v>
      </c>
      <c r="S52">
        <f t="shared" si="3"/>
        <v>72.599999999999994</v>
      </c>
      <c r="T52">
        <f t="shared" si="8"/>
        <v>7.2599999999999998E-2</v>
      </c>
      <c r="U52" t="s">
        <v>301</v>
      </c>
    </row>
    <row r="53" spans="1:21" ht="105" x14ac:dyDescent="0.25">
      <c r="A53" s="1" t="s">
        <v>109</v>
      </c>
      <c r="B53" t="s">
        <v>242</v>
      </c>
      <c r="C53" t="s">
        <v>0</v>
      </c>
      <c r="E53" t="s">
        <v>110</v>
      </c>
      <c r="F53">
        <v>10</v>
      </c>
      <c r="G53">
        <v>20</v>
      </c>
      <c r="H53" t="s">
        <v>294</v>
      </c>
      <c r="I53" s="2">
        <v>45246.556423611109</v>
      </c>
      <c r="J53">
        <v>5</v>
      </c>
      <c r="L53">
        <v>1759.11</v>
      </c>
      <c r="M53">
        <v>0.9</v>
      </c>
      <c r="N53">
        <f t="shared" si="0"/>
        <v>0.49539003877874438</v>
      </c>
      <c r="O53">
        <f t="shared" si="1"/>
        <v>2.476950193893722</v>
      </c>
      <c r="P53">
        <f t="shared" si="7"/>
        <v>2.4769501938937222E-3</v>
      </c>
      <c r="Q53">
        <v>0.67100000000000004</v>
      </c>
      <c r="R53">
        <v>1</v>
      </c>
      <c r="S53">
        <f t="shared" si="3"/>
        <v>3.3550000000000004</v>
      </c>
      <c r="T53">
        <f t="shared" si="8"/>
        <v>3.3550000000000003E-3</v>
      </c>
      <c r="U53" t="s">
        <v>300</v>
      </c>
    </row>
    <row r="54" spans="1:21" ht="120" x14ac:dyDescent="0.25">
      <c r="A54" s="1" t="s">
        <v>111</v>
      </c>
      <c r="B54" t="s">
        <v>243</v>
      </c>
      <c r="C54" t="s">
        <v>0</v>
      </c>
      <c r="E54" t="s">
        <v>66</v>
      </c>
      <c r="I54" s="2">
        <v>45246.561041666668</v>
      </c>
      <c r="L54">
        <v>35</v>
      </c>
      <c r="M54">
        <v>20.6</v>
      </c>
      <c r="Q54">
        <v>1E-3</v>
      </c>
      <c r="R54">
        <v>270.39999999999998</v>
      </c>
      <c r="U54" t="s">
        <v>300</v>
      </c>
    </row>
    <row r="55" spans="1:21" ht="105" x14ac:dyDescent="0.25">
      <c r="A55" s="1" t="s">
        <v>112</v>
      </c>
      <c r="B55" t="s">
        <v>244</v>
      </c>
      <c r="C55" t="s">
        <v>0</v>
      </c>
      <c r="E55" t="s">
        <v>68</v>
      </c>
      <c r="I55" s="2">
        <v>45246.5621875</v>
      </c>
      <c r="L55">
        <v>279209.90999999997</v>
      </c>
      <c r="M55">
        <v>1.3</v>
      </c>
      <c r="N55">
        <f t="shared" si="0"/>
        <v>108.29322055978636</v>
      </c>
      <c r="Q55">
        <v>108.444</v>
      </c>
      <c r="R55">
        <v>1.3</v>
      </c>
    </row>
    <row r="56" spans="1:21" ht="165" x14ac:dyDescent="0.25">
      <c r="A56" s="1" t="s">
        <v>113</v>
      </c>
      <c r="B56" t="s">
        <v>246</v>
      </c>
      <c r="C56" t="s">
        <v>0</v>
      </c>
      <c r="E56" t="s">
        <v>114</v>
      </c>
      <c r="G56">
        <v>30</v>
      </c>
      <c r="H56" t="s">
        <v>294</v>
      </c>
      <c r="I56" s="2">
        <v>45246.563321759262</v>
      </c>
      <c r="J56">
        <v>5</v>
      </c>
      <c r="L56">
        <v>8672.6299999999992</v>
      </c>
      <c r="M56">
        <v>1</v>
      </c>
      <c r="N56">
        <f t="shared" si="0"/>
        <v>3.1814967548653312</v>
      </c>
      <c r="O56">
        <f t="shared" si="1"/>
        <v>15.907483774326657</v>
      </c>
      <c r="P56">
        <f t="shared" ref="P56:P65" si="9">O56/1000</f>
        <v>1.5907483774326658E-2</v>
      </c>
      <c r="Q56">
        <v>3.3559999999999999</v>
      </c>
      <c r="R56">
        <v>1</v>
      </c>
      <c r="S56">
        <f t="shared" si="3"/>
        <v>16.78</v>
      </c>
      <c r="T56">
        <f t="shared" ref="T56:T65" si="10">S56/1000</f>
        <v>1.678E-2</v>
      </c>
      <c r="U56" t="s">
        <v>300</v>
      </c>
    </row>
    <row r="57" spans="1:21" ht="165" x14ac:dyDescent="0.25">
      <c r="A57" s="1" t="s">
        <v>115</v>
      </c>
      <c r="B57" t="s">
        <v>248</v>
      </c>
      <c r="C57" t="s">
        <v>0</v>
      </c>
      <c r="E57" t="s">
        <v>116</v>
      </c>
      <c r="F57">
        <v>10</v>
      </c>
      <c r="G57">
        <v>40</v>
      </c>
      <c r="H57" t="s">
        <v>294</v>
      </c>
      <c r="I57" s="2">
        <v>45246.564456018517</v>
      </c>
      <c r="J57">
        <v>5</v>
      </c>
      <c r="L57">
        <v>45186.41</v>
      </c>
      <c r="M57">
        <v>0.8</v>
      </c>
      <c r="N57">
        <f t="shared" si="0"/>
        <v>17.368178747209047</v>
      </c>
      <c r="O57">
        <f t="shared" si="1"/>
        <v>86.840893736045231</v>
      </c>
      <c r="P57">
        <f t="shared" si="9"/>
        <v>8.6840893736045227E-2</v>
      </c>
      <c r="Q57">
        <v>17.54</v>
      </c>
      <c r="R57">
        <v>0.8</v>
      </c>
      <c r="S57">
        <f t="shared" si="3"/>
        <v>87.699999999999989</v>
      </c>
      <c r="T57">
        <f t="shared" si="10"/>
        <v>8.7699999999999986E-2</v>
      </c>
      <c r="U57" t="s">
        <v>301</v>
      </c>
    </row>
    <row r="58" spans="1:21" ht="165" x14ac:dyDescent="0.25">
      <c r="A58" s="1" t="s">
        <v>117</v>
      </c>
      <c r="B58" t="s">
        <v>250</v>
      </c>
      <c r="C58" t="s">
        <v>0</v>
      </c>
      <c r="E58" t="s">
        <v>118</v>
      </c>
      <c r="F58">
        <v>10</v>
      </c>
      <c r="G58">
        <v>50</v>
      </c>
      <c r="H58" t="s">
        <v>294</v>
      </c>
      <c r="I58" s="2">
        <v>45246.565636574072</v>
      </c>
      <c r="J58">
        <v>5</v>
      </c>
      <c r="L58">
        <v>40350.76</v>
      </c>
      <c r="M58">
        <v>0.2</v>
      </c>
      <c r="N58">
        <f t="shared" si="0"/>
        <v>15.489385897597835</v>
      </c>
      <c r="O58">
        <f t="shared" si="1"/>
        <v>77.446929487989166</v>
      </c>
      <c r="P58">
        <f t="shared" si="9"/>
        <v>7.7446929487989161E-2</v>
      </c>
      <c r="Q58">
        <v>15.661</v>
      </c>
      <c r="R58">
        <v>0.2</v>
      </c>
      <c r="S58">
        <f t="shared" si="3"/>
        <v>78.304999999999993</v>
      </c>
      <c r="T58">
        <f t="shared" si="10"/>
        <v>7.8304999999999986E-2</v>
      </c>
      <c r="U58" t="s">
        <v>301</v>
      </c>
    </row>
    <row r="59" spans="1:21" ht="165" x14ac:dyDescent="0.25">
      <c r="A59" s="1" t="s">
        <v>119</v>
      </c>
      <c r="B59" t="s">
        <v>252</v>
      </c>
      <c r="C59" t="s">
        <v>0</v>
      </c>
      <c r="E59" t="s">
        <v>120</v>
      </c>
      <c r="F59">
        <v>10</v>
      </c>
      <c r="G59">
        <v>80</v>
      </c>
      <c r="H59" t="s">
        <v>294</v>
      </c>
      <c r="I59" s="2">
        <v>45246.566770833335</v>
      </c>
      <c r="J59">
        <v>5</v>
      </c>
      <c r="L59">
        <v>12307.29</v>
      </c>
      <c r="M59">
        <v>1.3</v>
      </c>
      <c r="N59">
        <f t="shared" si="0"/>
        <v>4.593669517320822</v>
      </c>
      <c r="O59">
        <f t="shared" si="1"/>
        <v>22.968347586604111</v>
      </c>
      <c r="P59">
        <f t="shared" si="9"/>
        <v>2.2968347586604109E-2</v>
      </c>
      <c r="Q59">
        <v>4.7679999999999998</v>
      </c>
      <c r="R59">
        <v>1.3</v>
      </c>
      <c r="S59">
        <f t="shared" si="3"/>
        <v>23.84</v>
      </c>
      <c r="T59">
        <f t="shared" si="10"/>
        <v>2.384E-2</v>
      </c>
      <c r="U59" t="s">
        <v>300</v>
      </c>
    </row>
    <row r="60" spans="1:21" ht="135" x14ac:dyDescent="0.25">
      <c r="A60" s="1" t="s">
        <v>121</v>
      </c>
      <c r="B60" t="s">
        <v>254</v>
      </c>
      <c r="C60" t="s">
        <v>0</v>
      </c>
      <c r="E60" t="s">
        <v>122</v>
      </c>
      <c r="F60">
        <v>10</v>
      </c>
      <c r="G60">
        <v>100</v>
      </c>
      <c r="H60" t="s">
        <v>294</v>
      </c>
      <c r="I60" s="2">
        <v>45246.56790509259</v>
      </c>
      <c r="J60">
        <v>5</v>
      </c>
      <c r="L60">
        <v>7992.58</v>
      </c>
      <c r="M60">
        <v>1.6</v>
      </c>
      <c r="N60">
        <f t="shared" si="0"/>
        <v>2.9172772440698638</v>
      </c>
      <c r="O60">
        <f t="shared" si="1"/>
        <v>14.586386220349318</v>
      </c>
      <c r="P60">
        <f t="shared" si="9"/>
        <v>1.4586386220349318E-2</v>
      </c>
      <c r="Q60">
        <v>3.0920000000000001</v>
      </c>
      <c r="R60">
        <v>1.6</v>
      </c>
      <c r="S60">
        <f t="shared" si="3"/>
        <v>15.46</v>
      </c>
      <c r="T60">
        <f t="shared" si="10"/>
        <v>1.5460000000000002E-2</v>
      </c>
      <c r="U60" t="s">
        <v>300</v>
      </c>
    </row>
    <row r="61" spans="1:21" ht="105" x14ac:dyDescent="0.25">
      <c r="A61" s="1" t="s">
        <v>123</v>
      </c>
      <c r="B61" t="s">
        <v>255</v>
      </c>
      <c r="C61" t="s">
        <v>0</v>
      </c>
      <c r="E61" t="s">
        <v>124</v>
      </c>
      <c r="F61">
        <v>10</v>
      </c>
      <c r="G61">
        <v>90</v>
      </c>
      <c r="H61" t="s">
        <v>294</v>
      </c>
      <c r="I61" s="2">
        <v>45246.569039351853</v>
      </c>
      <c r="J61">
        <v>5</v>
      </c>
      <c r="L61">
        <v>409.01</v>
      </c>
      <c r="M61">
        <v>2.6</v>
      </c>
      <c r="N61">
        <f t="shared" si="0"/>
        <v>-2.9163687454563911E-2</v>
      </c>
      <c r="O61">
        <f t="shared" si="1"/>
        <v>-0.14581843727281957</v>
      </c>
      <c r="P61">
        <f t="shared" si="9"/>
        <v>-1.4581843727281958E-4</v>
      </c>
      <c r="Q61">
        <v>0.14599999999999999</v>
      </c>
      <c r="R61">
        <v>2.8</v>
      </c>
      <c r="S61">
        <f t="shared" si="3"/>
        <v>0.73</v>
      </c>
      <c r="T61">
        <f t="shared" si="10"/>
        <v>7.2999999999999996E-4</v>
      </c>
      <c r="U61" t="s">
        <v>300</v>
      </c>
    </row>
    <row r="62" spans="1:21" ht="105" x14ac:dyDescent="0.25">
      <c r="A62" s="1" t="s">
        <v>125</v>
      </c>
      <c r="B62" t="s">
        <v>256</v>
      </c>
      <c r="C62" t="s">
        <v>0</v>
      </c>
      <c r="E62" t="s">
        <v>126</v>
      </c>
      <c r="F62">
        <v>10</v>
      </c>
      <c r="G62">
        <v>60</v>
      </c>
      <c r="H62" t="s">
        <v>294</v>
      </c>
      <c r="I62" s="2">
        <v>45246.570231481484</v>
      </c>
      <c r="J62">
        <v>5</v>
      </c>
      <c r="L62">
        <v>14564.4</v>
      </c>
      <c r="M62">
        <v>1.4</v>
      </c>
      <c r="N62">
        <f t="shared" si="0"/>
        <v>5.4706234177863147</v>
      </c>
      <c r="O62">
        <f t="shared" si="1"/>
        <v>27.353117088931572</v>
      </c>
      <c r="P62">
        <f t="shared" si="9"/>
        <v>2.7353117088931574E-2</v>
      </c>
      <c r="Q62">
        <v>5.6449999999999996</v>
      </c>
      <c r="R62">
        <v>1.4</v>
      </c>
      <c r="S62">
        <f t="shared" si="3"/>
        <v>28.224999999999998</v>
      </c>
      <c r="T62">
        <f t="shared" si="10"/>
        <v>2.8224999999999997E-2</v>
      </c>
      <c r="U62" t="s">
        <v>300</v>
      </c>
    </row>
    <row r="63" spans="1:21" ht="135" x14ac:dyDescent="0.25">
      <c r="A63" s="1" t="s">
        <v>127</v>
      </c>
      <c r="B63" t="s">
        <v>258</v>
      </c>
      <c r="C63" t="s">
        <v>0</v>
      </c>
      <c r="E63" t="s">
        <v>128</v>
      </c>
      <c r="F63">
        <v>10</v>
      </c>
      <c r="G63">
        <v>70</v>
      </c>
      <c r="H63" t="s">
        <v>294</v>
      </c>
      <c r="I63" s="2">
        <v>45246.57136574074</v>
      </c>
      <c r="J63">
        <v>5</v>
      </c>
      <c r="L63">
        <v>37522.51</v>
      </c>
      <c r="M63">
        <v>2.4</v>
      </c>
      <c r="N63">
        <f t="shared" si="0"/>
        <v>14.390527238076796</v>
      </c>
      <c r="O63">
        <f t="shared" si="1"/>
        <v>71.952636190383984</v>
      </c>
      <c r="P63">
        <f t="shared" si="9"/>
        <v>7.1952636190383987E-2</v>
      </c>
      <c r="Q63">
        <v>14.563000000000001</v>
      </c>
      <c r="R63">
        <v>2.4</v>
      </c>
      <c r="S63">
        <f t="shared" si="3"/>
        <v>72.814999999999998</v>
      </c>
      <c r="T63">
        <f t="shared" si="10"/>
        <v>7.2814999999999991E-2</v>
      </c>
      <c r="U63" t="s">
        <v>301</v>
      </c>
    </row>
    <row r="64" spans="1:21" ht="135" x14ac:dyDescent="0.25">
      <c r="A64" s="1" t="s">
        <v>129</v>
      </c>
      <c r="B64" t="s">
        <v>260</v>
      </c>
      <c r="C64" t="s">
        <v>0</v>
      </c>
      <c r="E64" t="s">
        <v>130</v>
      </c>
      <c r="F64">
        <v>10</v>
      </c>
      <c r="G64">
        <v>0</v>
      </c>
      <c r="H64" t="s">
        <v>295</v>
      </c>
      <c r="I64" s="2">
        <v>45246.572488425925</v>
      </c>
      <c r="J64">
        <v>5</v>
      </c>
      <c r="L64">
        <v>7019.4</v>
      </c>
      <c r="M64">
        <v>0.9</v>
      </c>
      <c r="N64">
        <f t="shared" si="0"/>
        <v>2.5391680704562565</v>
      </c>
      <c r="O64">
        <f t="shared" si="1"/>
        <v>12.695840352281282</v>
      </c>
      <c r="P64">
        <f t="shared" si="9"/>
        <v>1.2695840352281282E-2</v>
      </c>
      <c r="Q64">
        <v>2.714</v>
      </c>
      <c r="R64">
        <v>0.9</v>
      </c>
      <c r="S64">
        <f t="shared" si="3"/>
        <v>13.57</v>
      </c>
      <c r="T64">
        <f t="shared" si="10"/>
        <v>1.357E-2</v>
      </c>
      <c r="U64" t="s">
        <v>300</v>
      </c>
    </row>
    <row r="65" spans="1:21" ht="135" x14ac:dyDescent="0.25">
      <c r="A65" s="1" t="s">
        <v>131</v>
      </c>
      <c r="B65" t="s">
        <v>262</v>
      </c>
      <c r="C65" t="s">
        <v>0</v>
      </c>
      <c r="E65" t="s">
        <v>132</v>
      </c>
      <c r="F65">
        <v>10</v>
      </c>
      <c r="G65">
        <v>20</v>
      </c>
      <c r="H65" t="s">
        <v>295</v>
      </c>
      <c r="I65" s="2">
        <v>45246.573611111111</v>
      </c>
      <c r="J65">
        <v>5</v>
      </c>
      <c r="L65">
        <v>8171.34</v>
      </c>
      <c r="M65">
        <v>1.5</v>
      </c>
      <c r="N65">
        <f t="shared" si="0"/>
        <v>2.9867307838828157</v>
      </c>
      <c r="O65">
        <f t="shared" si="1"/>
        <v>14.933653919414079</v>
      </c>
      <c r="P65">
        <f t="shared" si="9"/>
        <v>1.4933653919414079E-2</v>
      </c>
      <c r="Q65">
        <v>3.1619999999999999</v>
      </c>
      <c r="R65">
        <v>1.5</v>
      </c>
      <c r="S65">
        <f t="shared" si="3"/>
        <v>15.809999999999999</v>
      </c>
      <c r="T65">
        <f t="shared" si="10"/>
        <v>1.5809999999999998E-2</v>
      </c>
      <c r="U65" t="s">
        <v>300</v>
      </c>
    </row>
    <row r="66" spans="1:21" ht="105" x14ac:dyDescent="0.25">
      <c r="A66" s="1" t="s">
        <v>133</v>
      </c>
      <c r="B66" t="s">
        <v>263</v>
      </c>
      <c r="C66" t="s">
        <v>0</v>
      </c>
      <c r="E66" t="s">
        <v>66</v>
      </c>
      <c r="I66" s="2">
        <v>45246.574791666666</v>
      </c>
      <c r="L66">
        <v>76.67</v>
      </c>
      <c r="M66">
        <v>7.6</v>
      </c>
      <c r="Q66">
        <v>1.7000000000000001E-2</v>
      </c>
      <c r="R66">
        <v>13.2</v>
      </c>
      <c r="U66" t="s">
        <v>300</v>
      </c>
    </row>
    <row r="67" spans="1:21" ht="150" x14ac:dyDescent="0.25">
      <c r="A67" s="1" t="s">
        <v>134</v>
      </c>
      <c r="B67" t="s">
        <v>264</v>
      </c>
      <c r="C67" t="s">
        <v>0</v>
      </c>
      <c r="E67" t="s">
        <v>68</v>
      </c>
      <c r="I67" s="2">
        <v>45246.575925925928</v>
      </c>
      <c r="L67">
        <v>279207.51</v>
      </c>
      <c r="M67">
        <v>4.5</v>
      </c>
      <c r="N67">
        <f t="shared" si="0"/>
        <v>108.29228808890055</v>
      </c>
      <c r="Q67">
        <v>108.443</v>
      </c>
      <c r="R67">
        <v>4.5</v>
      </c>
    </row>
    <row r="68" spans="1:21" ht="180" x14ac:dyDescent="0.25">
      <c r="A68" s="1" t="s">
        <v>135</v>
      </c>
      <c r="B68" t="s">
        <v>266</v>
      </c>
      <c r="C68" t="s">
        <v>0</v>
      </c>
      <c r="E68" t="s">
        <v>136</v>
      </c>
      <c r="F68">
        <v>10</v>
      </c>
      <c r="G68">
        <v>80</v>
      </c>
      <c r="H68" t="s">
        <v>295</v>
      </c>
      <c r="I68" s="2">
        <v>45246.577060185184</v>
      </c>
      <c r="J68">
        <v>5</v>
      </c>
      <c r="L68">
        <v>36935.300000000003</v>
      </c>
      <c r="M68">
        <v>1.5</v>
      </c>
      <c r="N68">
        <f t="shared" si="0"/>
        <v>14.162378809381543</v>
      </c>
      <c r="O68">
        <f t="shared" si="1"/>
        <v>70.811894046907724</v>
      </c>
      <c r="P68">
        <f t="shared" ref="P68:P80" si="11">O68/1000</f>
        <v>7.0811894046907728E-2</v>
      </c>
      <c r="Q68">
        <v>14.335000000000001</v>
      </c>
      <c r="R68">
        <v>1.5</v>
      </c>
      <c r="S68">
        <f t="shared" si="3"/>
        <v>71.675000000000011</v>
      </c>
      <c r="T68">
        <f t="shared" ref="T68:T80" si="12">S68/1000</f>
        <v>7.1675000000000016E-2</v>
      </c>
      <c r="U68" t="s">
        <v>301</v>
      </c>
    </row>
    <row r="69" spans="1:21" ht="105" x14ac:dyDescent="0.25">
      <c r="A69" s="1" t="s">
        <v>137</v>
      </c>
      <c r="B69" t="s">
        <v>267</v>
      </c>
      <c r="C69" t="s">
        <v>0</v>
      </c>
      <c r="E69" t="s">
        <v>138</v>
      </c>
      <c r="F69">
        <v>10</v>
      </c>
      <c r="G69">
        <v>90</v>
      </c>
      <c r="H69" t="s">
        <v>295</v>
      </c>
      <c r="I69" s="2">
        <v>45246.578182870369</v>
      </c>
      <c r="J69">
        <v>5</v>
      </c>
      <c r="L69">
        <v>828.36</v>
      </c>
      <c r="M69">
        <v>1.5</v>
      </c>
      <c r="N69">
        <f t="shared" si="0"/>
        <v>0.13376617336755139</v>
      </c>
      <c r="O69">
        <f t="shared" si="1"/>
        <v>0.66883086683775694</v>
      </c>
      <c r="P69">
        <f t="shared" si="11"/>
        <v>6.6883086683775699E-4</v>
      </c>
      <c r="Q69">
        <v>0.309</v>
      </c>
      <c r="R69">
        <v>1.6</v>
      </c>
      <c r="S69">
        <f t="shared" si="3"/>
        <v>1.5449999999999999</v>
      </c>
      <c r="T69">
        <f t="shared" si="12"/>
        <v>1.5449999999999999E-3</v>
      </c>
      <c r="U69" t="s">
        <v>300</v>
      </c>
    </row>
    <row r="70" spans="1:21" ht="180" x14ac:dyDescent="0.25">
      <c r="A70" s="1" t="s">
        <v>139</v>
      </c>
      <c r="B70" t="s">
        <v>269</v>
      </c>
      <c r="C70" t="s">
        <v>0</v>
      </c>
      <c r="E70" t="s">
        <v>140</v>
      </c>
      <c r="F70">
        <v>10</v>
      </c>
      <c r="G70">
        <v>10</v>
      </c>
      <c r="H70" t="s">
        <v>295</v>
      </c>
      <c r="I70" s="2">
        <v>45246.579363425924</v>
      </c>
      <c r="J70">
        <v>5</v>
      </c>
      <c r="L70">
        <v>30868.39</v>
      </c>
      <c r="M70">
        <v>0.7</v>
      </c>
      <c r="N70">
        <f t="shared" si="0"/>
        <v>11.805205083567069</v>
      </c>
      <c r="O70">
        <f t="shared" si="1"/>
        <v>59.026025417835342</v>
      </c>
      <c r="P70">
        <f t="shared" si="11"/>
        <v>5.9026025417835346E-2</v>
      </c>
      <c r="Q70">
        <v>11.978</v>
      </c>
      <c r="R70">
        <v>0.7</v>
      </c>
      <c r="S70">
        <f t="shared" si="3"/>
        <v>59.89</v>
      </c>
      <c r="T70">
        <f t="shared" si="12"/>
        <v>5.9889999999999999E-2</v>
      </c>
      <c r="U70" t="s">
        <v>300</v>
      </c>
    </row>
    <row r="71" spans="1:21" ht="165" x14ac:dyDescent="0.25">
      <c r="A71" s="1" t="s">
        <v>141</v>
      </c>
      <c r="B71" t="s">
        <v>271</v>
      </c>
      <c r="C71" t="s">
        <v>0</v>
      </c>
      <c r="E71" t="s">
        <v>142</v>
      </c>
      <c r="F71">
        <v>10</v>
      </c>
      <c r="G71">
        <v>50</v>
      </c>
      <c r="H71" t="s">
        <v>295</v>
      </c>
      <c r="I71" s="2">
        <v>45246.58048611111</v>
      </c>
      <c r="J71">
        <v>5</v>
      </c>
      <c r="L71">
        <v>56806.76</v>
      </c>
      <c r="M71">
        <v>1.1000000000000001</v>
      </c>
      <c r="N71">
        <f t="shared" si="0"/>
        <v>21.883027938109887</v>
      </c>
      <c r="O71">
        <f t="shared" si="1"/>
        <v>109.41513969054944</v>
      </c>
      <c r="P71">
        <f t="shared" si="11"/>
        <v>0.10941513969054943</v>
      </c>
      <c r="Q71">
        <v>22.053000000000001</v>
      </c>
      <c r="R71">
        <v>1.1000000000000001</v>
      </c>
      <c r="S71">
        <f t="shared" si="3"/>
        <v>110.265</v>
      </c>
      <c r="T71">
        <f t="shared" si="12"/>
        <v>0.110265</v>
      </c>
    </row>
    <row r="72" spans="1:21" ht="165" x14ac:dyDescent="0.25">
      <c r="A72" s="1" t="s">
        <v>143</v>
      </c>
      <c r="B72" t="s">
        <v>273</v>
      </c>
      <c r="C72" t="s">
        <v>0</v>
      </c>
      <c r="E72" t="s">
        <v>144</v>
      </c>
      <c r="F72">
        <v>10</v>
      </c>
      <c r="G72">
        <v>60</v>
      </c>
      <c r="H72" t="s">
        <v>295</v>
      </c>
      <c r="I72" s="2">
        <v>45246.581631944442</v>
      </c>
      <c r="J72">
        <v>5</v>
      </c>
      <c r="L72">
        <v>117241.79</v>
      </c>
      <c r="M72">
        <v>0.9</v>
      </c>
      <c r="N72">
        <f t="shared" si="0"/>
        <v>45.363822087818626</v>
      </c>
      <c r="O72">
        <f t="shared" si="1"/>
        <v>226.81911043909312</v>
      </c>
      <c r="P72">
        <f t="shared" si="11"/>
        <v>0.22681911043909311</v>
      </c>
      <c r="Q72">
        <v>45.529000000000003</v>
      </c>
      <c r="R72">
        <v>0.9</v>
      </c>
      <c r="S72">
        <f t="shared" si="3"/>
        <v>227.64500000000001</v>
      </c>
      <c r="T72">
        <f t="shared" si="12"/>
        <v>0.22764500000000001</v>
      </c>
    </row>
    <row r="73" spans="1:21" ht="135" x14ac:dyDescent="0.25">
      <c r="A73" s="1" t="s">
        <v>145</v>
      </c>
      <c r="B73" t="s">
        <v>275</v>
      </c>
      <c r="C73" t="s">
        <v>0</v>
      </c>
      <c r="E73" t="s">
        <v>146</v>
      </c>
      <c r="F73">
        <v>10</v>
      </c>
      <c r="G73">
        <v>70</v>
      </c>
      <c r="H73" t="s">
        <v>295</v>
      </c>
      <c r="I73" s="2">
        <v>45246.582743055558</v>
      </c>
      <c r="J73">
        <v>5</v>
      </c>
      <c r="L73">
        <v>12412.71</v>
      </c>
      <c r="M73">
        <v>2</v>
      </c>
      <c r="N73">
        <f t="shared" si="0"/>
        <v>4.6346283009809319</v>
      </c>
      <c r="O73">
        <f t="shared" si="1"/>
        <v>23.17314150490466</v>
      </c>
      <c r="P73">
        <f t="shared" si="11"/>
        <v>2.3173141504904661E-2</v>
      </c>
      <c r="Q73">
        <v>4.8090000000000002</v>
      </c>
      <c r="R73">
        <v>2</v>
      </c>
      <c r="S73">
        <f t="shared" si="3"/>
        <v>24.045000000000002</v>
      </c>
      <c r="T73">
        <f t="shared" si="12"/>
        <v>2.4045E-2</v>
      </c>
      <c r="U73" t="s">
        <v>300</v>
      </c>
    </row>
    <row r="74" spans="1:21" ht="135" x14ac:dyDescent="0.25">
      <c r="A74" s="1" t="s">
        <v>147</v>
      </c>
      <c r="B74" t="s">
        <v>277</v>
      </c>
      <c r="C74" t="s">
        <v>0</v>
      </c>
      <c r="E74" t="s">
        <v>148</v>
      </c>
      <c r="F74">
        <v>10</v>
      </c>
      <c r="G74">
        <v>100</v>
      </c>
      <c r="H74" t="s">
        <v>295</v>
      </c>
      <c r="I74" s="2">
        <v>45246.583923611113</v>
      </c>
      <c r="J74">
        <v>5</v>
      </c>
      <c r="L74">
        <v>6778.29</v>
      </c>
      <c r="M74">
        <v>2.7</v>
      </c>
      <c r="N74">
        <f t="shared" si="0"/>
        <v>2.4454897140884966</v>
      </c>
      <c r="O74">
        <f t="shared" si="1"/>
        <v>12.227448570442483</v>
      </c>
      <c r="P74">
        <f t="shared" si="11"/>
        <v>1.2227448570442483E-2</v>
      </c>
      <c r="Q74">
        <v>2.62</v>
      </c>
      <c r="R74">
        <v>2.7</v>
      </c>
      <c r="S74">
        <f t="shared" si="3"/>
        <v>13.100000000000001</v>
      </c>
      <c r="T74">
        <f t="shared" si="12"/>
        <v>1.3100000000000002E-2</v>
      </c>
      <c r="U74" t="s">
        <v>300</v>
      </c>
    </row>
    <row r="75" spans="1:21" ht="180" x14ac:dyDescent="0.25">
      <c r="A75" s="1" t="s">
        <v>149</v>
      </c>
      <c r="B75" t="s">
        <v>279</v>
      </c>
      <c r="C75" t="s">
        <v>0</v>
      </c>
      <c r="E75" t="s">
        <v>150</v>
      </c>
      <c r="F75">
        <v>20</v>
      </c>
      <c r="G75">
        <v>10</v>
      </c>
      <c r="H75" t="s">
        <v>294</v>
      </c>
      <c r="I75" s="2">
        <v>45246.585069444445</v>
      </c>
      <c r="J75">
        <v>5</v>
      </c>
      <c r="L75">
        <v>4724.46</v>
      </c>
      <c r="M75">
        <v>2.2999999999999998</v>
      </c>
      <c r="N75">
        <f t="shared" si="0"/>
        <v>1.647516097652858</v>
      </c>
      <c r="O75">
        <f t="shared" si="1"/>
        <v>8.2375804882642907</v>
      </c>
      <c r="P75">
        <f t="shared" si="11"/>
        <v>8.2375804882642914E-3</v>
      </c>
      <c r="Q75">
        <v>1.823</v>
      </c>
      <c r="R75">
        <v>2.2999999999999998</v>
      </c>
      <c r="S75">
        <f t="shared" si="3"/>
        <v>9.1150000000000002</v>
      </c>
      <c r="T75">
        <f t="shared" si="12"/>
        <v>9.1149999999999998E-3</v>
      </c>
      <c r="U75" t="s">
        <v>300</v>
      </c>
    </row>
    <row r="76" spans="1:21" ht="120" x14ac:dyDescent="0.25">
      <c r="A76" s="1" t="s">
        <v>151</v>
      </c>
      <c r="B76" t="s">
        <v>280</v>
      </c>
      <c r="C76" t="s">
        <v>0</v>
      </c>
      <c r="E76" t="s">
        <v>152</v>
      </c>
      <c r="F76">
        <v>20</v>
      </c>
      <c r="G76">
        <v>50</v>
      </c>
      <c r="H76" t="s">
        <v>294</v>
      </c>
      <c r="I76" s="2">
        <v>45246.5862037037</v>
      </c>
      <c r="J76">
        <v>5</v>
      </c>
      <c r="L76">
        <v>18196.86</v>
      </c>
      <c r="M76">
        <v>2.7</v>
      </c>
      <c r="N76">
        <f t="shared" si="0"/>
        <v>6.8819414152631264</v>
      </c>
      <c r="O76">
        <f t="shared" si="1"/>
        <v>34.409707076315634</v>
      </c>
      <c r="P76">
        <f t="shared" si="11"/>
        <v>3.4409707076315632E-2</v>
      </c>
      <c r="Q76">
        <v>7.056</v>
      </c>
      <c r="R76">
        <v>2.7</v>
      </c>
      <c r="S76">
        <f t="shared" si="3"/>
        <v>35.28</v>
      </c>
      <c r="T76">
        <f t="shared" si="12"/>
        <v>3.5279999999999999E-2</v>
      </c>
      <c r="U76" t="s">
        <v>300</v>
      </c>
    </row>
    <row r="77" spans="1:21" ht="105" x14ac:dyDescent="0.25">
      <c r="A77" s="1" t="s">
        <v>153</v>
      </c>
      <c r="B77" t="s">
        <v>281</v>
      </c>
      <c r="C77" t="s">
        <v>0</v>
      </c>
      <c r="E77" t="s">
        <v>154</v>
      </c>
      <c r="F77">
        <v>20</v>
      </c>
      <c r="G77">
        <v>70</v>
      </c>
      <c r="H77" t="s">
        <v>295</v>
      </c>
      <c r="I77" s="2">
        <v>45246.587337962963</v>
      </c>
      <c r="J77">
        <v>10</v>
      </c>
      <c r="L77">
        <v>2474.89</v>
      </c>
      <c r="M77">
        <v>1.1000000000000001</v>
      </c>
      <c r="N77">
        <f t="shared" si="0"/>
        <v>0.77349170988701599</v>
      </c>
      <c r="O77">
        <f t="shared" si="1"/>
        <v>7.7349170988701594</v>
      </c>
      <c r="P77">
        <f t="shared" si="11"/>
        <v>7.7349170988701595E-3</v>
      </c>
      <c r="Q77">
        <v>0.94899999999999995</v>
      </c>
      <c r="R77">
        <v>1.1000000000000001</v>
      </c>
      <c r="S77">
        <f t="shared" si="3"/>
        <v>9.49</v>
      </c>
      <c r="T77">
        <f t="shared" si="12"/>
        <v>9.4900000000000002E-3</v>
      </c>
      <c r="U77" t="s">
        <v>300</v>
      </c>
    </row>
    <row r="78" spans="1:21" ht="105" x14ac:dyDescent="0.25">
      <c r="A78" s="1" t="s">
        <v>155</v>
      </c>
      <c r="B78" t="s">
        <v>282</v>
      </c>
      <c r="C78" t="s">
        <v>0</v>
      </c>
      <c r="E78" t="s">
        <v>156</v>
      </c>
      <c r="F78">
        <v>20</v>
      </c>
      <c r="G78">
        <v>60</v>
      </c>
      <c r="H78" t="s">
        <v>295</v>
      </c>
      <c r="I78" s="2">
        <v>45246.588530092595</v>
      </c>
      <c r="J78">
        <v>10</v>
      </c>
      <c r="L78">
        <v>12646.25</v>
      </c>
      <c r="M78">
        <v>0.8</v>
      </c>
      <c r="N78">
        <f t="shared" si="0"/>
        <v>4.7253654887629679</v>
      </c>
      <c r="O78">
        <f t="shared" si="1"/>
        <v>47.253654887629679</v>
      </c>
      <c r="P78">
        <f t="shared" si="11"/>
        <v>4.7253654887629677E-2</v>
      </c>
      <c r="Q78">
        <v>4.9000000000000004</v>
      </c>
      <c r="R78">
        <v>0.9</v>
      </c>
      <c r="S78">
        <f t="shared" si="3"/>
        <v>49</v>
      </c>
      <c r="T78">
        <f t="shared" si="12"/>
        <v>4.9000000000000002E-2</v>
      </c>
      <c r="U78" t="s">
        <v>300</v>
      </c>
    </row>
    <row r="79" spans="1:21" ht="135" x14ac:dyDescent="0.25">
      <c r="A79" s="1" t="s">
        <v>157</v>
      </c>
      <c r="B79" t="s">
        <v>283</v>
      </c>
      <c r="C79" t="s">
        <v>0</v>
      </c>
      <c r="E79" t="s">
        <v>158</v>
      </c>
      <c r="F79">
        <v>20</v>
      </c>
      <c r="G79">
        <v>80</v>
      </c>
      <c r="H79" t="s">
        <v>295</v>
      </c>
      <c r="I79" s="2">
        <v>45246.58966435185</v>
      </c>
      <c r="J79">
        <v>10</v>
      </c>
      <c r="L79">
        <v>895.03</v>
      </c>
      <c r="M79">
        <v>1.8</v>
      </c>
      <c r="N79">
        <f t="shared" si="0"/>
        <v>0.15966943751685486</v>
      </c>
      <c r="O79">
        <f t="shared" si="1"/>
        <v>1.5966943751685485</v>
      </c>
      <c r="P79">
        <f t="shared" si="11"/>
        <v>1.5966943751685484E-3</v>
      </c>
      <c r="Q79">
        <v>0.33500000000000002</v>
      </c>
      <c r="R79">
        <v>1.8</v>
      </c>
      <c r="S79">
        <f t="shared" si="3"/>
        <v>3.35</v>
      </c>
      <c r="T79">
        <f t="shared" si="12"/>
        <v>3.3500000000000001E-3</v>
      </c>
      <c r="U79" t="s">
        <v>300</v>
      </c>
    </row>
    <row r="80" spans="1:21" ht="105" x14ac:dyDescent="0.25">
      <c r="A80" s="1" t="s">
        <v>159</v>
      </c>
      <c r="B80" t="s">
        <v>284</v>
      </c>
      <c r="C80" t="s">
        <v>0</v>
      </c>
      <c r="E80" t="s">
        <v>160</v>
      </c>
      <c r="F80">
        <v>20</v>
      </c>
      <c r="G80">
        <v>90</v>
      </c>
      <c r="H80" t="s">
        <v>294</v>
      </c>
      <c r="I80" s="2">
        <v>45246.590798611112</v>
      </c>
      <c r="J80">
        <v>10</v>
      </c>
      <c r="L80">
        <v>2422.88</v>
      </c>
      <c r="M80">
        <v>1.8</v>
      </c>
      <c r="N80">
        <f t="shared" si="0"/>
        <v>0.75328428873199471</v>
      </c>
      <c r="O80">
        <f t="shared" si="1"/>
        <v>7.5328428873199469</v>
      </c>
      <c r="P80">
        <f t="shared" si="11"/>
        <v>7.5328428873199472E-3</v>
      </c>
      <c r="Q80">
        <v>0.92900000000000005</v>
      </c>
      <c r="R80">
        <v>1.9</v>
      </c>
      <c r="S80">
        <f t="shared" si="3"/>
        <v>9.2900000000000009</v>
      </c>
      <c r="T80">
        <f t="shared" si="12"/>
        <v>9.2900000000000014E-3</v>
      </c>
      <c r="U80" t="s">
        <v>300</v>
      </c>
    </row>
    <row r="81" spans="1:21" ht="135" x14ac:dyDescent="0.25">
      <c r="A81" s="1" t="s">
        <v>161</v>
      </c>
      <c r="B81" t="s">
        <v>285</v>
      </c>
      <c r="C81" t="s">
        <v>0</v>
      </c>
      <c r="E81" t="s">
        <v>162</v>
      </c>
      <c r="I81" s="2">
        <v>45246.591932870368</v>
      </c>
      <c r="L81">
        <v>79</v>
      </c>
      <c r="M81">
        <v>8.8000000000000007</v>
      </c>
      <c r="N81">
        <f t="shared" si="0"/>
        <v>-0.15738231955163381</v>
      </c>
      <c r="Q81">
        <v>1.7999999999999999E-2</v>
      </c>
      <c r="R81">
        <v>14.8</v>
      </c>
      <c r="U81" t="s">
        <v>300</v>
      </c>
    </row>
    <row r="82" spans="1:21" ht="120" x14ac:dyDescent="0.25">
      <c r="A82" s="1" t="s">
        <v>163</v>
      </c>
      <c r="B82" t="s">
        <v>286</v>
      </c>
      <c r="C82" t="s">
        <v>0</v>
      </c>
      <c r="E82" t="s">
        <v>16</v>
      </c>
      <c r="I82" s="2">
        <v>45246.593124999999</v>
      </c>
      <c r="L82">
        <v>602.35</v>
      </c>
      <c r="M82">
        <v>5.2</v>
      </c>
      <c r="Q82">
        <v>0.221</v>
      </c>
      <c r="R82">
        <v>5.5</v>
      </c>
      <c r="U82" t="s">
        <v>300</v>
      </c>
    </row>
    <row r="83" spans="1:21" ht="105" x14ac:dyDescent="0.25">
      <c r="A83" s="1" t="s">
        <v>164</v>
      </c>
      <c r="B83" t="s">
        <v>287</v>
      </c>
      <c r="C83" t="s">
        <v>0</v>
      </c>
      <c r="E83" t="s">
        <v>68</v>
      </c>
      <c r="I83" s="2">
        <v>45246.594259259262</v>
      </c>
      <c r="L83">
        <v>1051463.1599999999</v>
      </c>
      <c r="M83">
        <v>2.1</v>
      </c>
      <c r="N83">
        <f t="shared" si="0"/>
        <v>408.33641727357247</v>
      </c>
      <c r="Q83">
        <v>106.301</v>
      </c>
      <c r="R83">
        <v>2.2000000000000002</v>
      </c>
    </row>
    <row r="84" spans="1:21" ht="120" x14ac:dyDescent="0.25">
      <c r="A84" s="1" t="s">
        <v>165</v>
      </c>
      <c r="B84" t="s">
        <v>288</v>
      </c>
      <c r="C84" t="s">
        <v>0</v>
      </c>
      <c r="E84" t="s">
        <v>16</v>
      </c>
      <c r="I84" s="2">
        <v>45246.597719907404</v>
      </c>
      <c r="L84">
        <v>7865.73</v>
      </c>
      <c r="M84">
        <v>3.5</v>
      </c>
      <c r="Q84">
        <v>10.087</v>
      </c>
      <c r="R84">
        <v>2.2000000000000002</v>
      </c>
      <c r="U84" t="s">
        <v>308</v>
      </c>
    </row>
    <row r="85" spans="1:21" ht="105" x14ac:dyDescent="0.25">
      <c r="A85" s="1" t="s">
        <v>166</v>
      </c>
      <c r="B85" t="s">
        <v>289</v>
      </c>
      <c r="C85" t="s">
        <v>0</v>
      </c>
      <c r="E85" t="s">
        <v>16</v>
      </c>
      <c r="I85" s="2">
        <v>45246.598865740743</v>
      </c>
      <c r="L85">
        <v>4357.47</v>
      </c>
      <c r="M85">
        <v>1.5</v>
      </c>
      <c r="Q85">
        <v>3.7810000000000001</v>
      </c>
      <c r="R85">
        <v>1.2</v>
      </c>
      <c r="U85" t="s">
        <v>300</v>
      </c>
    </row>
    <row r="86" spans="1:21" ht="120" x14ac:dyDescent="0.25">
      <c r="A86" s="1" t="s">
        <v>167</v>
      </c>
      <c r="B86" t="s">
        <v>290</v>
      </c>
      <c r="C86" t="s">
        <v>0</v>
      </c>
      <c r="E86" t="s">
        <v>16</v>
      </c>
      <c r="I86" s="2">
        <v>45246.599988425929</v>
      </c>
      <c r="L86">
        <v>2650.33</v>
      </c>
      <c r="M86">
        <v>5.3</v>
      </c>
      <c r="Q86">
        <v>2.206</v>
      </c>
      <c r="R86">
        <v>0.8</v>
      </c>
      <c r="U86" t="s">
        <v>300</v>
      </c>
    </row>
    <row r="89" spans="1:21" x14ac:dyDescent="0.25">
      <c r="A89" s="1" t="s">
        <v>168</v>
      </c>
      <c r="B89">
        <v>2573.8069</v>
      </c>
    </row>
    <row r="90" spans="1:21" x14ac:dyDescent="0.25">
      <c r="A90" s="1" t="s">
        <v>169</v>
      </c>
      <c r="B90">
        <v>484.07170000000002</v>
      </c>
    </row>
    <row r="96" spans="1:21" x14ac:dyDescent="0.25">
      <c r="A96" s="1" t="s">
        <v>307</v>
      </c>
    </row>
    <row r="97" spans="1:21" x14ac:dyDescent="0.25">
      <c r="A97" s="1" t="s">
        <v>0</v>
      </c>
      <c r="L97" t="s">
        <v>2</v>
      </c>
      <c r="Q97" t="s">
        <v>2</v>
      </c>
    </row>
    <row r="98" spans="1:21" x14ac:dyDescent="0.25">
      <c r="B98" t="s">
        <v>172</v>
      </c>
      <c r="C98" t="s">
        <v>6</v>
      </c>
      <c r="D98" t="s">
        <v>7</v>
      </c>
      <c r="E98" t="s">
        <v>8</v>
      </c>
      <c r="F98" t="s">
        <v>173</v>
      </c>
      <c r="G98" t="s">
        <v>174</v>
      </c>
      <c r="H98" t="s">
        <v>175</v>
      </c>
      <c r="I98" t="s">
        <v>176</v>
      </c>
      <c r="J98" t="s">
        <v>177</v>
      </c>
      <c r="K98" t="s">
        <v>9</v>
      </c>
      <c r="L98" t="s">
        <v>10</v>
      </c>
      <c r="M98" t="s">
        <v>11</v>
      </c>
      <c r="N98" t="s">
        <v>13</v>
      </c>
      <c r="O98" t="s">
        <v>302</v>
      </c>
      <c r="P98" t="s">
        <v>303</v>
      </c>
      <c r="Q98" t="s">
        <v>14</v>
      </c>
      <c r="R98" t="s">
        <v>15</v>
      </c>
      <c r="S98" t="s">
        <v>302</v>
      </c>
      <c r="T98" t="s">
        <v>303</v>
      </c>
      <c r="U98" t="s">
        <v>304</v>
      </c>
    </row>
    <row r="99" spans="1:21" x14ac:dyDescent="0.25">
      <c r="B99" t="s">
        <v>182</v>
      </c>
      <c r="C99" t="s">
        <v>0</v>
      </c>
      <c r="E99" t="s">
        <v>16</v>
      </c>
      <c r="I99" s="2">
        <v>45246.480185185188</v>
      </c>
      <c r="L99">
        <v>13</v>
      </c>
      <c r="M99">
        <v>23.1</v>
      </c>
    </row>
    <row r="100" spans="1:21" ht="30" x14ac:dyDescent="0.25">
      <c r="A100" s="1" t="s">
        <v>17</v>
      </c>
      <c r="B100" t="s">
        <v>183</v>
      </c>
      <c r="C100" t="s">
        <v>0</v>
      </c>
      <c r="E100" t="s">
        <v>16</v>
      </c>
      <c r="I100" s="2">
        <v>45246.48133101852</v>
      </c>
      <c r="L100">
        <v>15.67</v>
      </c>
      <c r="M100">
        <v>35.200000000000003</v>
      </c>
    </row>
    <row r="101" spans="1:21" x14ac:dyDescent="0.25">
      <c r="B101" t="s">
        <v>184</v>
      </c>
      <c r="C101" t="s">
        <v>0</v>
      </c>
      <c r="E101" t="s">
        <v>16</v>
      </c>
      <c r="I101" s="2">
        <v>45246.482511574075</v>
      </c>
      <c r="L101">
        <v>8.67</v>
      </c>
      <c r="M101">
        <v>6.7</v>
      </c>
    </row>
    <row r="102" spans="1:21" ht="120" x14ac:dyDescent="0.25">
      <c r="A102" s="1" t="s">
        <v>40</v>
      </c>
      <c r="B102" t="s">
        <v>197</v>
      </c>
      <c r="C102" t="s">
        <v>0</v>
      </c>
      <c r="E102" t="s">
        <v>16</v>
      </c>
      <c r="I102" s="2">
        <v>45246.494143518517</v>
      </c>
      <c r="L102">
        <v>167</v>
      </c>
      <c r="M102">
        <v>2.6</v>
      </c>
      <c r="Q102">
        <v>5.1999999999999998E-2</v>
      </c>
      <c r="R102">
        <v>3.2</v>
      </c>
      <c r="U102" t="s">
        <v>300</v>
      </c>
    </row>
    <row r="103" spans="1:21" ht="105" x14ac:dyDescent="0.25">
      <c r="A103" s="1" t="s">
        <v>44</v>
      </c>
      <c r="B103" t="s">
        <v>199</v>
      </c>
      <c r="C103" t="s">
        <v>0</v>
      </c>
      <c r="E103" t="s">
        <v>16</v>
      </c>
      <c r="I103" s="2">
        <v>45246.508993055555</v>
      </c>
      <c r="L103">
        <v>16.670000000000002</v>
      </c>
      <c r="M103">
        <v>30.2</v>
      </c>
      <c r="Q103" t="s">
        <v>41</v>
      </c>
      <c r="R103" t="s">
        <v>20</v>
      </c>
      <c r="U103" t="s">
        <v>300</v>
      </c>
    </row>
    <row r="104" spans="1:21" ht="105" x14ac:dyDescent="0.25">
      <c r="A104" s="1" t="s">
        <v>65</v>
      </c>
      <c r="B104" t="s">
        <v>213</v>
      </c>
      <c r="C104" t="s">
        <v>0</v>
      </c>
      <c r="E104" t="s">
        <v>66</v>
      </c>
      <c r="I104" s="2">
        <v>45246.521423611113</v>
      </c>
      <c r="L104">
        <v>37.67</v>
      </c>
      <c r="M104">
        <v>10.7</v>
      </c>
      <c r="Q104">
        <v>2E-3</v>
      </c>
      <c r="R104">
        <v>75.8</v>
      </c>
      <c r="U104" t="s">
        <v>300</v>
      </c>
    </row>
    <row r="105" spans="1:21" ht="105" x14ac:dyDescent="0.25">
      <c r="A105" s="1" t="s">
        <v>89</v>
      </c>
      <c r="B105" t="s">
        <v>225</v>
      </c>
      <c r="C105" t="s">
        <v>0</v>
      </c>
      <c r="E105" t="s">
        <v>66</v>
      </c>
      <c r="I105" s="2">
        <v>45246.543715277781</v>
      </c>
      <c r="L105">
        <v>26</v>
      </c>
      <c r="M105">
        <v>3.8</v>
      </c>
      <c r="Q105" t="s">
        <v>41</v>
      </c>
      <c r="R105" t="s">
        <v>20</v>
      </c>
      <c r="U105" t="s">
        <v>300</v>
      </c>
    </row>
    <row r="106" spans="1:21" ht="120" x14ac:dyDescent="0.25">
      <c r="A106" s="1" t="s">
        <v>111</v>
      </c>
      <c r="B106" t="s">
        <v>243</v>
      </c>
      <c r="C106" t="s">
        <v>0</v>
      </c>
      <c r="E106" t="s">
        <v>66</v>
      </c>
      <c r="I106" s="2">
        <v>45246.561041666668</v>
      </c>
      <c r="L106">
        <v>35</v>
      </c>
      <c r="M106">
        <v>20.6</v>
      </c>
      <c r="Q106">
        <v>1E-3</v>
      </c>
      <c r="R106">
        <v>270.39999999999998</v>
      </c>
      <c r="U106" t="s">
        <v>300</v>
      </c>
    </row>
    <row r="107" spans="1:21" ht="105" x14ac:dyDescent="0.25">
      <c r="A107" s="1" t="s">
        <v>133</v>
      </c>
      <c r="B107" t="s">
        <v>263</v>
      </c>
      <c r="C107" t="s">
        <v>0</v>
      </c>
      <c r="E107" t="s">
        <v>66</v>
      </c>
      <c r="I107" s="2">
        <v>45246.574791666666</v>
      </c>
      <c r="L107">
        <v>76.67</v>
      </c>
      <c r="M107">
        <v>7.6</v>
      </c>
      <c r="Q107">
        <v>1.7000000000000001E-2</v>
      </c>
      <c r="R107">
        <v>13.2</v>
      </c>
      <c r="U107" t="s">
        <v>300</v>
      </c>
    </row>
    <row r="108" spans="1:21" ht="120" x14ac:dyDescent="0.25">
      <c r="A108" s="1" t="s">
        <v>163</v>
      </c>
      <c r="B108" t="s">
        <v>286</v>
      </c>
      <c r="C108" t="s">
        <v>0</v>
      </c>
      <c r="E108" t="s">
        <v>16</v>
      </c>
      <c r="I108" s="2">
        <v>45246.593124999999</v>
      </c>
      <c r="L108">
        <v>602.35</v>
      </c>
      <c r="M108">
        <v>5.2</v>
      </c>
      <c r="Q108">
        <v>0.221</v>
      </c>
      <c r="R108">
        <v>5.5</v>
      </c>
      <c r="U108" t="s">
        <v>300</v>
      </c>
    </row>
    <row r="109" spans="1:21" ht="120" x14ac:dyDescent="0.25">
      <c r="A109" s="1" t="s">
        <v>165</v>
      </c>
      <c r="B109" t="s">
        <v>288</v>
      </c>
      <c r="C109" t="s">
        <v>0</v>
      </c>
      <c r="E109" t="s">
        <v>16</v>
      </c>
      <c r="I109" s="2">
        <v>45246.597719907404</v>
      </c>
      <c r="L109">
        <v>7865.73</v>
      </c>
      <c r="M109">
        <v>3.5</v>
      </c>
      <c r="Q109">
        <v>10.087</v>
      </c>
      <c r="R109">
        <v>2.2000000000000002</v>
      </c>
      <c r="U109" t="s">
        <v>300</v>
      </c>
    </row>
    <row r="110" spans="1:21" ht="105" x14ac:dyDescent="0.25">
      <c r="A110" s="1" t="s">
        <v>166</v>
      </c>
      <c r="B110" t="s">
        <v>289</v>
      </c>
      <c r="C110" t="s">
        <v>0</v>
      </c>
      <c r="E110" t="s">
        <v>16</v>
      </c>
      <c r="I110" s="2">
        <v>45246.598865740743</v>
      </c>
      <c r="L110">
        <v>4357.47</v>
      </c>
      <c r="M110">
        <v>1.5</v>
      </c>
      <c r="Q110">
        <v>3.7810000000000001</v>
      </c>
      <c r="R110">
        <v>1.2</v>
      </c>
      <c r="U110" t="s">
        <v>300</v>
      </c>
    </row>
    <row r="111" spans="1:21" ht="120" x14ac:dyDescent="0.25">
      <c r="A111" s="1" t="s">
        <v>167</v>
      </c>
      <c r="B111" t="s">
        <v>290</v>
      </c>
      <c r="C111" t="s">
        <v>0</v>
      </c>
      <c r="E111" t="s">
        <v>16</v>
      </c>
      <c r="I111" s="2">
        <v>45246.599988425929</v>
      </c>
      <c r="L111">
        <v>2650.33</v>
      </c>
      <c r="M111">
        <v>5.3</v>
      </c>
      <c r="Q111">
        <v>2.206</v>
      </c>
      <c r="R111">
        <v>0.8</v>
      </c>
      <c r="U111" t="s">
        <v>300</v>
      </c>
    </row>
    <row r="113" spans="1:21" x14ac:dyDescent="0.25">
      <c r="A113" s="1" t="s">
        <v>171</v>
      </c>
      <c r="J113">
        <v>5</v>
      </c>
      <c r="L113">
        <f>AVERAGE(L99:L111) + 3 *STDEV(L99:L111)</f>
        <v>8409.6365871847611</v>
      </c>
      <c r="N113">
        <f>(L113-$B$90)/$B$89</f>
        <v>3.079316046275562</v>
      </c>
      <c r="O113">
        <f>N113*J113</f>
        <v>15.39658023137781</v>
      </c>
      <c r="Q113">
        <f>AVERAGE(Q99:Q111) + 3 *STDEV(Q99:Q111)</f>
        <v>12.651080728960256</v>
      </c>
      <c r="S113">
        <f>Q113*J113</f>
        <v>63.255403644801277</v>
      </c>
    </row>
    <row r="114" spans="1:21" x14ac:dyDescent="0.25">
      <c r="A114" s="1" t="s">
        <v>170</v>
      </c>
      <c r="J114">
        <v>5</v>
      </c>
      <c r="L114">
        <f>AVERAGE(L99:L111) + 10 *STDEV(L99:L111)</f>
        <v>25183.260162410741</v>
      </c>
      <c r="N114">
        <f>(L114-$B$90)/$B$89</f>
        <v>9.5963642270174745</v>
      </c>
      <c r="O114">
        <f t="shared" ref="O114" si="13">N114*J114</f>
        <v>47.981821135087372</v>
      </c>
      <c r="Q114">
        <f>AVERAGE(Q99:Q111) + 10 *STDEV(Q99:Q111)</f>
        <v>37.396560763200853</v>
      </c>
      <c r="S114">
        <f>Q114*J114</f>
        <v>186.98280381600426</v>
      </c>
    </row>
    <row r="119" spans="1:21" x14ac:dyDescent="0.25">
      <c r="A119" s="1" t="s">
        <v>306</v>
      </c>
    </row>
    <row r="120" spans="1:21" x14ac:dyDescent="0.25">
      <c r="A120" s="1" t="s">
        <v>0</v>
      </c>
      <c r="L120" t="s">
        <v>2</v>
      </c>
      <c r="Q120" t="s">
        <v>2</v>
      </c>
    </row>
    <row r="121" spans="1:21" x14ac:dyDescent="0.25">
      <c r="B121" t="s">
        <v>172</v>
      </c>
      <c r="C121" t="s">
        <v>6</v>
      </c>
      <c r="D121" t="s">
        <v>7</v>
      </c>
      <c r="E121" t="s">
        <v>8</v>
      </c>
      <c r="F121" t="s">
        <v>173</v>
      </c>
      <c r="G121" t="s">
        <v>174</v>
      </c>
      <c r="H121" t="s">
        <v>175</v>
      </c>
      <c r="I121" t="s">
        <v>176</v>
      </c>
      <c r="J121" t="s">
        <v>177</v>
      </c>
      <c r="K121" t="s">
        <v>9</v>
      </c>
      <c r="L121" t="s">
        <v>10</v>
      </c>
      <c r="M121" t="s">
        <v>11</v>
      </c>
      <c r="N121" t="s">
        <v>13</v>
      </c>
      <c r="O121" t="s">
        <v>302</v>
      </c>
      <c r="P121" t="s">
        <v>303</v>
      </c>
      <c r="Q121" t="s">
        <v>14</v>
      </c>
      <c r="R121" t="s">
        <v>15</v>
      </c>
      <c r="S121" t="s">
        <v>302</v>
      </c>
      <c r="T121" t="s">
        <v>303</v>
      </c>
      <c r="U121" t="s">
        <v>304</v>
      </c>
    </row>
    <row r="122" spans="1:21" ht="60" x14ac:dyDescent="0.25">
      <c r="A122" s="1" t="s">
        <v>31</v>
      </c>
      <c r="B122" t="s">
        <v>191</v>
      </c>
      <c r="C122" t="s">
        <v>21</v>
      </c>
      <c r="D122">
        <v>7</v>
      </c>
      <c r="E122" t="s">
        <v>32</v>
      </c>
      <c r="I122" s="2">
        <v>45246.490717592591</v>
      </c>
      <c r="K122">
        <v>100</v>
      </c>
      <c r="L122">
        <v>259551.1</v>
      </c>
      <c r="M122">
        <v>1.4</v>
      </c>
      <c r="Q122">
        <v>100.807</v>
      </c>
      <c r="R122">
        <v>1.4</v>
      </c>
    </row>
    <row r="123" spans="1:21" ht="105" x14ac:dyDescent="0.25">
      <c r="A123" s="1" t="s">
        <v>67</v>
      </c>
      <c r="B123" t="s">
        <v>214</v>
      </c>
      <c r="C123" t="s">
        <v>0</v>
      </c>
      <c r="E123" t="s">
        <v>68</v>
      </c>
      <c r="I123" s="2">
        <v>45246.522592592592</v>
      </c>
      <c r="L123">
        <v>262344.45</v>
      </c>
      <c r="M123">
        <v>1.5</v>
      </c>
      <c r="N123">
        <v>25.949455202518379</v>
      </c>
      <c r="Q123">
        <v>101.892</v>
      </c>
      <c r="R123">
        <v>1.5</v>
      </c>
    </row>
    <row r="124" spans="1:21" ht="105" x14ac:dyDescent="0.25">
      <c r="A124" s="1" t="s">
        <v>90</v>
      </c>
      <c r="B124" t="s">
        <v>226</v>
      </c>
      <c r="C124" t="s">
        <v>0</v>
      </c>
      <c r="E124" t="s">
        <v>68</v>
      </c>
      <c r="I124" s="2">
        <v>45246.544849537036</v>
      </c>
      <c r="L124">
        <v>269436.15999999997</v>
      </c>
      <c r="M124">
        <v>2.1</v>
      </c>
      <c r="N124">
        <v>26.735925218059997</v>
      </c>
      <c r="Q124">
        <v>104.64700000000001</v>
      </c>
      <c r="R124">
        <v>2.1</v>
      </c>
    </row>
    <row r="125" spans="1:21" ht="105" x14ac:dyDescent="0.25">
      <c r="A125" s="1" t="s">
        <v>112</v>
      </c>
      <c r="B125" t="s">
        <v>244</v>
      </c>
      <c r="C125" t="s">
        <v>0</v>
      </c>
      <c r="E125" t="s">
        <v>68</v>
      </c>
      <c r="I125" s="2">
        <v>45246.5621875</v>
      </c>
      <c r="L125">
        <v>279209.90999999997</v>
      </c>
      <c r="M125">
        <v>1.3</v>
      </c>
      <c r="N125">
        <v>27.819833233813597</v>
      </c>
      <c r="Q125">
        <v>108.444</v>
      </c>
      <c r="R125">
        <v>1.3</v>
      </c>
    </row>
    <row r="126" spans="1:21" ht="150" x14ac:dyDescent="0.25">
      <c r="A126" s="1" t="s">
        <v>134</v>
      </c>
      <c r="B126" t="s">
        <v>264</v>
      </c>
      <c r="C126" t="s">
        <v>0</v>
      </c>
      <c r="E126" t="s">
        <v>68</v>
      </c>
      <c r="I126" s="2">
        <v>45246.575925925928</v>
      </c>
      <c r="L126">
        <v>279207.51</v>
      </c>
      <c r="M126">
        <v>4.5</v>
      </c>
      <c r="N126">
        <v>27.819567074024594</v>
      </c>
      <c r="Q126">
        <v>108.443</v>
      </c>
      <c r="R126">
        <v>4.5</v>
      </c>
    </row>
    <row r="127" spans="1:21" ht="105" x14ac:dyDescent="0.25">
      <c r="A127" s="1" t="s">
        <v>164</v>
      </c>
      <c r="B127" t="s">
        <v>287</v>
      </c>
      <c r="C127" t="s">
        <v>0</v>
      </c>
      <c r="E127" t="s">
        <v>68</v>
      </c>
      <c r="I127" s="2">
        <v>45246.594259259262</v>
      </c>
      <c r="L127">
        <v>1051463.1599999999</v>
      </c>
      <c r="M127">
        <v>2.1</v>
      </c>
      <c r="N127">
        <v>113.46265076718285</v>
      </c>
      <c r="Q127">
        <v>106.301</v>
      </c>
      <c r="R127">
        <v>2.2000000000000002</v>
      </c>
    </row>
    <row r="130" spans="1:21" x14ac:dyDescent="0.25">
      <c r="A130" s="1" t="s">
        <v>305</v>
      </c>
    </row>
    <row r="131" spans="1:21" x14ac:dyDescent="0.25">
      <c r="A131" s="1" t="s">
        <v>0</v>
      </c>
      <c r="L131" t="s">
        <v>2</v>
      </c>
      <c r="Q131" t="s">
        <v>2</v>
      </c>
    </row>
    <row r="132" spans="1:21" x14ac:dyDescent="0.25">
      <c r="B132" t="s">
        <v>172</v>
      </c>
      <c r="C132" t="s">
        <v>6</v>
      </c>
      <c r="D132" t="s">
        <v>7</v>
      </c>
      <c r="E132" t="s">
        <v>8</v>
      </c>
      <c r="F132" t="s">
        <v>173</v>
      </c>
      <c r="G132" t="s">
        <v>174</v>
      </c>
      <c r="H132" t="s">
        <v>175</v>
      </c>
      <c r="I132" t="s">
        <v>176</v>
      </c>
      <c r="J132" t="s">
        <v>177</v>
      </c>
      <c r="K132" t="s">
        <v>9</v>
      </c>
      <c r="L132" t="s">
        <v>10</v>
      </c>
      <c r="M132" t="s">
        <v>11</v>
      </c>
      <c r="N132" t="s">
        <v>13</v>
      </c>
      <c r="O132" t="s">
        <v>302</v>
      </c>
      <c r="P132" t="s">
        <v>303</v>
      </c>
      <c r="Q132" t="s">
        <v>14</v>
      </c>
      <c r="R132" t="s">
        <v>15</v>
      </c>
      <c r="S132" t="s">
        <v>302</v>
      </c>
      <c r="T132" t="s">
        <v>303</v>
      </c>
      <c r="U132" t="s">
        <v>304</v>
      </c>
    </row>
    <row r="133" spans="1:21" ht="150" x14ac:dyDescent="0.25">
      <c r="A133" s="1" t="s">
        <v>42</v>
      </c>
      <c r="B133" t="s">
        <v>198</v>
      </c>
      <c r="C133" t="s">
        <v>0</v>
      </c>
      <c r="E133" t="s">
        <v>43</v>
      </c>
      <c r="I133" s="2">
        <v>45246.495312500003</v>
      </c>
      <c r="L133">
        <v>25775.4</v>
      </c>
      <c r="M133">
        <v>1.6</v>
      </c>
      <c r="Q133">
        <v>10</v>
      </c>
      <c r="R133">
        <v>1.6</v>
      </c>
      <c r="U133" t="s">
        <v>300</v>
      </c>
    </row>
    <row r="134" spans="1:21" x14ac:dyDescent="0.25">
      <c r="A134" s="1" t="s">
        <v>297</v>
      </c>
      <c r="J134">
        <v>10000</v>
      </c>
      <c r="Q134">
        <v>9.6999999999999993</v>
      </c>
      <c r="R134">
        <v>5.15</v>
      </c>
    </row>
    <row r="136" spans="1:21" x14ac:dyDescent="0.25">
      <c r="A136" s="1" t="s">
        <v>298</v>
      </c>
      <c r="Q136">
        <f>(Q133/Q134)*100</f>
        <v>103.09278350515466</v>
      </c>
    </row>
  </sheetData>
  <autoFilter ref="A1:A136" xr:uid="{149B9E29-9056-42B6-A9FF-EE5783A62986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B428-6E26-445B-AD20-A83F72561D34}">
  <dimension ref="A1:U136"/>
  <sheetViews>
    <sheetView topLeftCell="A133" zoomScale="55" zoomScaleNormal="55" workbookViewId="0">
      <selection activeCell="U3" sqref="U3"/>
    </sheetView>
  </sheetViews>
  <sheetFormatPr defaultRowHeight="15" x14ac:dyDescent="0.25"/>
  <cols>
    <col min="1" max="1" width="49.7109375" style="1" customWidth="1"/>
    <col min="2" max="2" width="21.5703125" customWidth="1"/>
    <col min="3" max="3" width="15.140625" customWidth="1"/>
    <col min="4" max="4" width="10" customWidth="1"/>
    <col min="5" max="5" width="16.85546875" bestFit="1" customWidth="1"/>
    <col min="6" max="6" width="8.28515625" customWidth="1"/>
    <col min="7" max="7" width="6.7109375" customWidth="1"/>
    <col min="8" max="8" width="8.85546875" customWidth="1"/>
    <col min="9" max="9" width="19" customWidth="1"/>
    <col min="10" max="10" width="16.85546875" customWidth="1"/>
    <col min="11" max="11" width="21" customWidth="1"/>
    <col min="12" max="12" width="12.7109375" bestFit="1" customWidth="1"/>
    <col min="13" max="13" width="12.28515625" customWidth="1"/>
    <col min="14" max="14" width="21.28515625" customWidth="1"/>
    <col min="15" max="15" width="17.7109375" customWidth="1"/>
    <col min="16" max="16" width="22.5703125" customWidth="1"/>
    <col min="17" max="17" width="12.7109375" bestFit="1" customWidth="1"/>
    <col min="18" max="18" width="14.85546875" customWidth="1"/>
    <col min="19" max="19" width="19.28515625" customWidth="1"/>
    <col min="20" max="20" width="24" customWidth="1"/>
    <col min="21" max="21" width="16.140625" customWidth="1"/>
    <col min="22" max="22" width="20" customWidth="1"/>
    <col min="32" max="32" width="12" bestFit="1" customWidth="1"/>
    <col min="33" max="33" width="9.7109375" bestFit="1" customWidth="1"/>
  </cols>
  <sheetData>
    <row r="1" spans="1:21" x14ac:dyDescent="0.25">
      <c r="A1" s="1" t="s">
        <v>0</v>
      </c>
      <c r="L1" t="s">
        <v>313</v>
      </c>
      <c r="Q1" t="s">
        <v>313</v>
      </c>
    </row>
    <row r="2" spans="1:21" x14ac:dyDescent="0.25">
      <c r="B2" t="s">
        <v>172</v>
      </c>
      <c r="C2" t="s">
        <v>6</v>
      </c>
      <c r="D2" t="s">
        <v>7</v>
      </c>
      <c r="E2" t="s">
        <v>8</v>
      </c>
      <c r="F2" t="s">
        <v>173</v>
      </c>
      <c r="G2" t="s">
        <v>174</v>
      </c>
      <c r="H2" t="s">
        <v>175</v>
      </c>
      <c r="I2" t="s">
        <v>176</v>
      </c>
      <c r="J2" t="s">
        <v>177</v>
      </c>
      <c r="K2" t="s">
        <v>9</v>
      </c>
      <c r="L2" t="s">
        <v>10</v>
      </c>
      <c r="M2" t="s">
        <v>11</v>
      </c>
      <c r="N2" t="s">
        <v>309</v>
      </c>
      <c r="O2" t="s">
        <v>310</v>
      </c>
      <c r="P2" t="s">
        <v>311</v>
      </c>
      <c r="Q2" t="s">
        <v>14</v>
      </c>
      <c r="R2" t="s">
        <v>15</v>
      </c>
      <c r="S2" t="s">
        <v>310</v>
      </c>
      <c r="T2" t="s">
        <v>311</v>
      </c>
      <c r="U2" t="s">
        <v>326</v>
      </c>
    </row>
    <row r="3" spans="1:21" x14ac:dyDescent="0.25">
      <c r="B3" t="s">
        <v>182</v>
      </c>
      <c r="C3" t="s">
        <v>0</v>
      </c>
      <c r="E3" t="s">
        <v>16</v>
      </c>
      <c r="I3" s="2">
        <v>45246.480185185188</v>
      </c>
      <c r="L3">
        <v>17354.310000000001</v>
      </c>
      <c r="M3">
        <v>1</v>
      </c>
    </row>
    <row r="4" spans="1:21" ht="30" x14ac:dyDescent="0.25">
      <c r="A4" s="1" t="s">
        <v>17</v>
      </c>
      <c r="B4" t="s">
        <v>183</v>
      </c>
      <c r="C4" t="s">
        <v>0</v>
      </c>
      <c r="E4" t="s">
        <v>16</v>
      </c>
      <c r="I4" s="2">
        <v>45246.48133101852</v>
      </c>
      <c r="L4">
        <v>19800.71</v>
      </c>
      <c r="M4">
        <v>5</v>
      </c>
    </row>
    <row r="5" spans="1:21" x14ac:dyDescent="0.25">
      <c r="B5" t="s">
        <v>184</v>
      </c>
      <c r="C5" t="s">
        <v>0</v>
      </c>
      <c r="E5" t="s">
        <v>16</v>
      </c>
      <c r="I5" s="2">
        <v>45246.482511574075</v>
      </c>
      <c r="L5">
        <v>16036.1</v>
      </c>
      <c r="M5">
        <v>1.6</v>
      </c>
    </row>
    <row r="6" spans="1:21" x14ac:dyDescent="0.25">
      <c r="B6" t="s">
        <v>185</v>
      </c>
      <c r="C6" t="s">
        <v>18</v>
      </c>
      <c r="D6">
        <v>1</v>
      </c>
      <c r="E6" t="s">
        <v>19</v>
      </c>
      <c r="I6" s="2">
        <v>45246.483634259261</v>
      </c>
      <c r="K6">
        <v>0</v>
      </c>
      <c r="L6">
        <v>37050.129999999997</v>
      </c>
      <c r="M6">
        <v>2.8</v>
      </c>
      <c r="Q6">
        <v>0</v>
      </c>
      <c r="R6" t="s">
        <v>20</v>
      </c>
    </row>
    <row r="7" spans="1:21" x14ac:dyDescent="0.25">
      <c r="B7" t="s">
        <v>186</v>
      </c>
      <c r="C7" t="s">
        <v>21</v>
      </c>
      <c r="D7">
        <v>2</v>
      </c>
      <c r="E7" t="s">
        <v>22</v>
      </c>
      <c r="I7" s="2">
        <v>45246.484803240739</v>
      </c>
      <c r="K7">
        <v>0.5</v>
      </c>
      <c r="L7">
        <v>25336.75</v>
      </c>
      <c r="M7">
        <v>2.8</v>
      </c>
      <c r="Q7" t="s">
        <v>41</v>
      </c>
      <c r="R7" t="s">
        <v>20</v>
      </c>
    </row>
    <row r="8" spans="1:21" ht="60" x14ac:dyDescent="0.25">
      <c r="A8" s="1" t="s">
        <v>23</v>
      </c>
      <c r="B8" t="s">
        <v>187</v>
      </c>
      <c r="C8" t="s">
        <v>21</v>
      </c>
      <c r="D8">
        <v>3</v>
      </c>
      <c r="E8" t="s">
        <v>24</v>
      </c>
      <c r="I8" s="2">
        <v>45246.485972222225</v>
      </c>
      <c r="K8">
        <v>1</v>
      </c>
      <c r="L8">
        <v>34793.449999999997</v>
      </c>
      <c r="M8">
        <v>2.6</v>
      </c>
      <c r="Q8" t="s">
        <v>41</v>
      </c>
      <c r="R8" t="s">
        <v>20</v>
      </c>
    </row>
    <row r="9" spans="1:21" ht="60" x14ac:dyDescent="0.25">
      <c r="A9" s="1" t="s">
        <v>25</v>
      </c>
      <c r="B9" t="s">
        <v>188</v>
      </c>
      <c r="C9" t="s">
        <v>21</v>
      </c>
      <c r="D9">
        <v>4</v>
      </c>
      <c r="E9" t="s">
        <v>26</v>
      </c>
      <c r="I9" s="2">
        <v>45246.487187500003</v>
      </c>
      <c r="K9">
        <v>5</v>
      </c>
      <c r="L9">
        <v>94460.08</v>
      </c>
      <c r="M9">
        <v>1.6</v>
      </c>
      <c r="Q9">
        <v>3.9060000000000001</v>
      </c>
      <c r="R9">
        <v>2.7</v>
      </c>
    </row>
    <row r="10" spans="1:21" ht="60" x14ac:dyDescent="0.25">
      <c r="A10" s="1" t="s">
        <v>27</v>
      </c>
      <c r="B10" t="s">
        <v>189</v>
      </c>
      <c r="C10" t="s">
        <v>21</v>
      </c>
      <c r="D10">
        <v>5</v>
      </c>
      <c r="E10" t="s">
        <v>28</v>
      </c>
      <c r="I10" s="2">
        <v>45246.488368055558</v>
      </c>
      <c r="K10">
        <v>10</v>
      </c>
      <c r="L10">
        <v>175602.19</v>
      </c>
      <c r="M10">
        <v>1.7</v>
      </c>
      <c r="Q10">
        <v>9.4260000000000002</v>
      </c>
      <c r="R10">
        <v>2.2000000000000002</v>
      </c>
    </row>
    <row r="11" spans="1:21" ht="60" x14ac:dyDescent="0.25">
      <c r="A11" s="1" t="s">
        <v>29</v>
      </c>
      <c r="B11" t="s">
        <v>190</v>
      </c>
      <c r="C11" t="s">
        <v>21</v>
      </c>
      <c r="D11">
        <v>6</v>
      </c>
      <c r="E11" t="s">
        <v>30</v>
      </c>
      <c r="I11" s="2">
        <v>45246.48951388889</v>
      </c>
      <c r="K11">
        <v>50</v>
      </c>
      <c r="L11">
        <v>788426.84</v>
      </c>
      <c r="M11">
        <v>1.2</v>
      </c>
      <c r="Q11">
        <v>51.116</v>
      </c>
      <c r="R11">
        <v>1.3</v>
      </c>
    </row>
    <row r="12" spans="1:21" ht="60" x14ac:dyDescent="0.25">
      <c r="A12" s="1" t="s">
        <v>31</v>
      </c>
      <c r="B12" t="s">
        <v>191</v>
      </c>
      <c r="C12" t="s">
        <v>21</v>
      </c>
      <c r="D12">
        <v>7</v>
      </c>
      <c r="E12" t="s">
        <v>32</v>
      </c>
      <c r="I12" s="2">
        <v>45246.490717592591</v>
      </c>
      <c r="K12">
        <v>100</v>
      </c>
      <c r="L12">
        <v>1535866.96</v>
      </c>
      <c r="M12">
        <v>1.4</v>
      </c>
      <c r="Q12">
        <v>101.96299999999999</v>
      </c>
      <c r="R12">
        <v>1.4</v>
      </c>
    </row>
    <row r="13" spans="1:21" ht="120" x14ac:dyDescent="0.25">
      <c r="A13" s="1" t="s">
        <v>33</v>
      </c>
      <c r="B13" t="s">
        <v>192</v>
      </c>
      <c r="C13" t="s">
        <v>21</v>
      </c>
      <c r="D13">
        <v>8</v>
      </c>
      <c r="E13" t="s">
        <v>34</v>
      </c>
      <c r="I13" s="2">
        <v>45246.491875</v>
      </c>
      <c r="K13">
        <v>500</v>
      </c>
      <c r="L13">
        <v>7280120.9400000004</v>
      </c>
      <c r="M13">
        <v>1</v>
      </c>
      <c r="Q13">
        <v>492.74099999999999</v>
      </c>
      <c r="R13">
        <v>1</v>
      </c>
    </row>
    <row r="14" spans="1:21" ht="90" x14ac:dyDescent="0.25">
      <c r="A14" s="1" t="s">
        <v>35</v>
      </c>
      <c r="B14" t="s">
        <v>193</v>
      </c>
      <c r="C14" t="s">
        <v>21</v>
      </c>
      <c r="D14">
        <v>9</v>
      </c>
      <c r="E14" t="s">
        <v>36</v>
      </c>
      <c r="I14" s="2">
        <v>45246.493032407408</v>
      </c>
      <c r="K14">
        <v>1000</v>
      </c>
      <c r="L14">
        <v>14282137.699999999</v>
      </c>
      <c r="M14">
        <v>2.2999999999999998</v>
      </c>
      <c r="Q14">
        <v>969.08299999999997</v>
      </c>
      <c r="R14">
        <v>2.2999999999999998</v>
      </c>
    </row>
    <row r="15" spans="1:21" ht="105" x14ac:dyDescent="0.25">
      <c r="A15" s="1" t="s">
        <v>37</v>
      </c>
      <c r="B15" t="s">
        <v>194</v>
      </c>
      <c r="C15" t="s">
        <v>21</v>
      </c>
      <c r="D15">
        <v>10</v>
      </c>
      <c r="E15" t="s">
        <v>38</v>
      </c>
      <c r="I15" s="2">
        <v>45246.595393518517</v>
      </c>
      <c r="K15">
        <v>10000</v>
      </c>
      <c r="L15">
        <v>147082961.13999999</v>
      </c>
      <c r="M15">
        <v>1.5</v>
      </c>
      <c r="Q15">
        <v>10003.431</v>
      </c>
      <c r="R15">
        <v>1.5</v>
      </c>
    </row>
    <row r="16" spans="1:21" x14ac:dyDescent="0.25">
      <c r="B16" t="s">
        <v>196</v>
      </c>
      <c r="C16" t="s">
        <v>21</v>
      </c>
      <c r="D16">
        <v>11</v>
      </c>
      <c r="E16" t="s">
        <v>39</v>
      </c>
      <c r="I16" s="2">
        <v>45246.596516203703</v>
      </c>
      <c r="K16">
        <v>100000</v>
      </c>
      <c r="L16">
        <v>1266659874.46</v>
      </c>
      <c r="M16">
        <v>0.8</v>
      </c>
      <c r="Q16">
        <v>86167.467000000004</v>
      </c>
      <c r="R16">
        <v>0.8</v>
      </c>
    </row>
    <row r="17" spans="1:21" ht="120" x14ac:dyDescent="0.25">
      <c r="A17" s="1" t="s">
        <v>40</v>
      </c>
      <c r="B17" t="s">
        <v>197</v>
      </c>
      <c r="C17" t="s">
        <v>0</v>
      </c>
      <c r="E17" t="s">
        <v>16</v>
      </c>
      <c r="I17" s="2">
        <v>45246.494143518517</v>
      </c>
      <c r="L17">
        <v>12582.58</v>
      </c>
      <c r="M17">
        <v>3.9</v>
      </c>
      <c r="Q17" t="s">
        <v>41</v>
      </c>
      <c r="R17" t="s">
        <v>20</v>
      </c>
    </row>
    <row r="18" spans="1:21" ht="150" x14ac:dyDescent="0.25">
      <c r="A18" s="1" t="s">
        <v>42</v>
      </c>
      <c r="B18" t="s">
        <v>198</v>
      </c>
      <c r="C18" t="s">
        <v>0</v>
      </c>
      <c r="E18" t="s">
        <v>43</v>
      </c>
      <c r="I18" s="2">
        <v>45246.495312500003</v>
      </c>
      <c r="L18">
        <v>173578.07</v>
      </c>
      <c r="M18">
        <v>1.3</v>
      </c>
      <c r="Q18">
        <v>9.2880000000000003</v>
      </c>
      <c r="R18">
        <v>1.7</v>
      </c>
    </row>
    <row r="19" spans="1:21" ht="105" x14ac:dyDescent="0.25">
      <c r="A19" s="1" t="s">
        <v>44</v>
      </c>
      <c r="B19" t="s">
        <v>199</v>
      </c>
      <c r="C19" t="s">
        <v>0</v>
      </c>
      <c r="E19" t="s">
        <v>16</v>
      </c>
      <c r="I19" s="2">
        <v>45246.508993055555</v>
      </c>
      <c r="L19">
        <v>13316.49</v>
      </c>
      <c r="M19">
        <v>1.5</v>
      </c>
      <c r="Q19" t="s">
        <v>41</v>
      </c>
      <c r="R19" t="s">
        <v>20</v>
      </c>
    </row>
    <row r="20" spans="1:21" ht="105" x14ac:dyDescent="0.25">
      <c r="A20" s="1" t="s">
        <v>45</v>
      </c>
      <c r="B20" t="s">
        <v>200</v>
      </c>
      <c r="C20" t="s">
        <v>0</v>
      </c>
      <c r="E20" t="s">
        <v>46</v>
      </c>
      <c r="F20">
        <v>0</v>
      </c>
      <c r="G20">
        <v>10</v>
      </c>
      <c r="H20" t="s">
        <v>294</v>
      </c>
      <c r="I20" s="2">
        <v>45246.510115740741</v>
      </c>
      <c r="J20">
        <v>5</v>
      </c>
      <c r="L20">
        <v>10692970.26</v>
      </c>
      <c r="M20">
        <v>0.4</v>
      </c>
      <c r="N20">
        <f>(L20-$B$90)/$B$89</f>
        <v>672.33600815912223</v>
      </c>
      <c r="O20">
        <f>N20*J20</f>
        <v>3361.6800407956111</v>
      </c>
      <c r="P20">
        <f>O20/1000</f>
        <v>3.3616800407956111</v>
      </c>
      <c r="Q20">
        <v>724.91499999999996</v>
      </c>
      <c r="R20">
        <v>0.4</v>
      </c>
      <c r="S20">
        <f>Q20*J20</f>
        <v>3624.5749999999998</v>
      </c>
      <c r="T20">
        <f>S20/1000</f>
        <v>3.6245749999999997</v>
      </c>
    </row>
    <row r="21" spans="1:21" ht="135" x14ac:dyDescent="0.25">
      <c r="A21" s="1" t="s">
        <v>47</v>
      </c>
      <c r="B21" t="s">
        <v>202</v>
      </c>
      <c r="C21" t="s">
        <v>0</v>
      </c>
      <c r="E21" t="s">
        <v>48</v>
      </c>
      <c r="F21">
        <v>0</v>
      </c>
      <c r="G21">
        <v>20</v>
      </c>
      <c r="H21" t="s">
        <v>294</v>
      </c>
      <c r="I21" s="2">
        <v>45246.511261574073</v>
      </c>
      <c r="J21">
        <v>5</v>
      </c>
      <c r="L21">
        <v>24942317.129999999</v>
      </c>
      <c r="M21">
        <v>2.2000000000000002</v>
      </c>
      <c r="N21">
        <f t="shared" ref="N21:N83" si="0">(L21-$B$90)/$B$89</f>
        <v>1797.616349662376</v>
      </c>
      <c r="O21">
        <f t="shared" ref="O21:O80" si="1">N21*J21</f>
        <v>8988.0817483118808</v>
      </c>
      <c r="P21">
        <f t="shared" ref="P21:P29" si="2">O21/1000</f>
        <v>8.9880817483118811</v>
      </c>
      <c r="Q21">
        <v>1694.288</v>
      </c>
      <c r="R21">
        <v>2.2000000000000002</v>
      </c>
      <c r="S21">
        <f t="shared" ref="S21:S80" si="3">Q21*J21</f>
        <v>8471.44</v>
      </c>
      <c r="T21">
        <f t="shared" ref="T21:T29" si="4">S21/1000</f>
        <v>8.4714400000000012</v>
      </c>
      <c r="U21" t="s">
        <v>317</v>
      </c>
    </row>
    <row r="22" spans="1:21" ht="105" x14ac:dyDescent="0.25">
      <c r="A22" s="1" t="s">
        <v>49</v>
      </c>
      <c r="B22" t="s">
        <v>203</v>
      </c>
      <c r="C22" t="s">
        <v>0</v>
      </c>
      <c r="E22" t="s">
        <v>50</v>
      </c>
      <c r="F22">
        <v>0</v>
      </c>
      <c r="G22">
        <v>30</v>
      </c>
      <c r="H22" t="s">
        <v>294</v>
      </c>
      <c r="I22" s="2">
        <v>45246.512361111112</v>
      </c>
      <c r="J22">
        <v>5</v>
      </c>
      <c r="L22">
        <v>4860461.91</v>
      </c>
      <c r="M22">
        <v>1.4</v>
      </c>
      <c r="N22">
        <f t="shared" si="0"/>
        <v>211.73896832380967</v>
      </c>
      <c r="O22">
        <f t="shared" si="1"/>
        <v>1058.6948416190485</v>
      </c>
      <c r="P22">
        <f t="shared" si="2"/>
        <v>1.0586948416190485</v>
      </c>
      <c r="Q22">
        <v>328.13299999999998</v>
      </c>
      <c r="R22">
        <v>1.4</v>
      </c>
      <c r="S22">
        <f t="shared" si="3"/>
        <v>1640.665</v>
      </c>
      <c r="T22">
        <f t="shared" si="4"/>
        <v>1.640665</v>
      </c>
    </row>
    <row r="23" spans="1:21" ht="120" x14ac:dyDescent="0.25">
      <c r="A23" s="1" t="s">
        <v>51</v>
      </c>
      <c r="B23" t="s">
        <v>204</v>
      </c>
      <c r="C23" t="s">
        <v>0</v>
      </c>
      <c r="E23" t="s">
        <v>52</v>
      </c>
      <c r="F23">
        <v>0</v>
      </c>
      <c r="G23">
        <v>40</v>
      </c>
      <c r="H23" t="s">
        <v>294</v>
      </c>
      <c r="I23" s="2">
        <v>45246.513541666667</v>
      </c>
      <c r="J23">
        <v>5</v>
      </c>
      <c r="L23">
        <v>5968376.1600000001</v>
      </c>
      <c r="M23">
        <v>0.7</v>
      </c>
      <c r="N23">
        <f t="shared" si="0"/>
        <v>299.231689005703</v>
      </c>
      <c r="O23">
        <f t="shared" si="1"/>
        <v>1496.158445028515</v>
      </c>
      <c r="P23">
        <f t="shared" si="2"/>
        <v>1.496158445028515</v>
      </c>
      <c r="Q23">
        <v>403.50400000000002</v>
      </c>
      <c r="R23">
        <v>0.7</v>
      </c>
      <c r="S23">
        <f t="shared" si="3"/>
        <v>2017.52</v>
      </c>
      <c r="T23">
        <f t="shared" si="4"/>
        <v>2.0175200000000002</v>
      </c>
    </row>
    <row r="24" spans="1:21" ht="105" x14ac:dyDescent="0.25">
      <c r="A24" s="1" t="s">
        <v>53</v>
      </c>
      <c r="B24" t="s">
        <v>205</v>
      </c>
      <c r="C24" t="s">
        <v>0</v>
      </c>
      <c r="E24" t="s">
        <v>54</v>
      </c>
      <c r="F24">
        <v>0</v>
      </c>
      <c r="G24">
        <v>60</v>
      </c>
      <c r="H24" t="s">
        <v>294</v>
      </c>
      <c r="I24" s="2">
        <v>45246.514664351853</v>
      </c>
      <c r="J24">
        <v>5</v>
      </c>
      <c r="L24">
        <v>3021591.83</v>
      </c>
      <c r="M24">
        <v>2.7</v>
      </c>
      <c r="N24">
        <f t="shared" si="0"/>
        <v>66.522182566490585</v>
      </c>
      <c r="O24">
        <f t="shared" si="1"/>
        <v>332.61091283245293</v>
      </c>
      <c r="P24">
        <f t="shared" si="2"/>
        <v>0.33261091283245292</v>
      </c>
      <c r="Q24">
        <v>203.036</v>
      </c>
      <c r="R24">
        <v>2.7</v>
      </c>
      <c r="S24">
        <f t="shared" si="3"/>
        <v>1015.1800000000001</v>
      </c>
      <c r="T24">
        <f t="shared" si="4"/>
        <v>1.01518</v>
      </c>
    </row>
    <row r="25" spans="1:21" ht="105" x14ac:dyDescent="0.25">
      <c r="A25" s="1" t="s">
        <v>55</v>
      </c>
      <c r="B25" t="s">
        <v>206</v>
      </c>
      <c r="C25" t="s">
        <v>0</v>
      </c>
      <c r="E25" t="s">
        <v>56</v>
      </c>
      <c r="F25">
        <v>0</v>
      </c>
      <c r="G25">
        <v>70</v>
      </c>
      <c r="H25" t="s">
        <v>294</v>
      </c>
      <c r="I25" s="2">
        <v>45246.515787037039</v>
      </c>
      <c r="J25">
        <v>5</v>
      </c>
      <c r="L25">
        <v>10662821.09</v>
      </c>
      <c r="M25">
        <v>0.8</v>
      </c>
      <c r="N25">
        <f t="shared" si="0"/>
        <v>669.95510827485714</v>
      </c>
      <c r="O25">
        <f t="shared" si="1"/>
        <v>3349.7755413742857</v>
      </c>
      <c r="P25">
        <f t="shared" si="2"/>
        <v>3.3497755413742856</v>
      </c>
      <c r="Q25">
        <v>722.86400000000003</v>
      </c>
      <c r="R25">
        <v>0.8</v>
      </c>
      <c r="S25">
        <f t="shared" si="3"/>
        <v>3614.32</v>
      </c>
      <c r="T25">
        <f t="shared" si="4"/>
        <v>3.6143200000000002</v>
      </c>
    </row>
    <row r="26" spans="1:21" ht="105" x14ac:dyDescent="0.25">
      <c r="A26" s="1" t="s">
        <v>57</v>
      </c>
      <c r="B26" t="s">
        <v>207</v>
      </c>
      <c r="C26" t="s">
        <v>0</v>
      </c>
      <c r="E26" t="s">
        <v>58</v>
      </c>
      <c r="F26">
        <v>0</v>
      </c>
      <c r="G26">
        <v>80</v>
      </c>
      <c r="H26" t="s">
        <v>294</v>
      </c>
      <c r="I26" s="2">
        <v>45246.516909722224</v>
      </c>
      <c r="J26">
        <v>5</v>
      </c>
      <c r="L26">
        <v>11722978.99</v>
      </c>
      <c r="M26">
        <v>0.5</v>
      </c>
      <c r="N26">
        <f t="shared" si="0"/>
        <v>753.67647842909287</v>
      </c>
      <c r="O26">
        <f t="shared" si="1"/>
        <v>3768.3823921454641</v>
      </c>
      <c r="P26">
        <f t="shared" si="2"/>
        <v>3.768382392145464</v>
      </c>
      <c r="Q26">
        <v>794.98599999999999</v>
      </c>
      <c r="R26">
        <v>0.5</v>
      </c>
      <c r="S26">
        <f t="shared" si="3"/>
        <v>3974.93</v>
      </c>
      <c r="T26">
        <f t="shared" si="4"/>
        <v>3.9749299999999996</v>
      </c>
    </row>
    <row r="27" spans="1:21" ht="135" x14ac:dyDescent="0.25">
      <c r="A27" s="1" t="s">
        <v>59</v>
      </c>
      <c r="B27" t="s">
        <v>209</v>
      </c>
      <c r="C27" t="s">
        <v>0</v>
      </c>
      <c r="E27" t="s">
        <v>60</v>
      </c>
      <c r="F27">
        <v>0</v>
      </c>
      <c r="G27">
        <v>90</v>
      </c>
      <c r="H27" t="s">
        <v>294</v>
      </c>
      <c r="I27" s="2">
        <v>45246.518078703702</v>
      </c>
      <c r="J27">
        <v>5</v>
      </c>
      <c r="L27">
        <v>18505157.640000001</v>
      </c>
      <c r="M27">
        <v>1.3</v>
      </c>
      <c r="N27">
        <f t="shared" si="0"/>
        <v>1289.2696096115383</v>
      </c>
      <c r="O27">
        <f t="shared" si="1"/>
        <v>6446.3480480576909</v>
      </c>
      <c r="P27">
        <f t="shared" si="2"/>
        <v>6.4463480480576907</v>
      </c>
      <c r="Q27">
        <v>1256.3720000000001</v>
      </c>
      <c r="R27">
        <v>1.3</v>
      </c>
      <c r="S27">
        <f t="shared" si="3"/>
        <v>6281.8600000000006</v>
      </c>
      <c r="T27">
        <f t="shared" si="4"/>
        <v>6.2818600000000009</v>
      </c>
      <c r="U27" t="s">
        <v>317</v>
      </c>
    </row>
    <row r="28" spans="1:21" ht="105" x14ac:dyDescent="0.25">
      <c r="A28" s="1" t="s">
        <v>61</v>
      </c>
      <c r="B28" t="s">
        <v>210</v>
      </c>
      <c r="C28" t="s">
        <v>0</v>
      </c>
      <c r="E28" t="s">
        <v>62</v>
      </c>
      <c r="F28">
        <v>0</v>
      </c>
      <c r="G28">
        <v>100</v>
      </c>
      <c r="H28" t="s">
        <v>294</v>
      </c>
      <c r="I28" s="2">
        <v>45246.519201388888</v>
      </c>
      <c r="J28">
        <v>5</v>
      </c>
      <c r="L28">
        <v>11314747.33</v>
      </c>
      <c r="M28">
        <v>1.2</v>
      </c>
      <c r="N28">
        <f t="shared" si="0"/>
        <v>721.43815438742115</v>
      </c>
      <c r="O28">
        <f t="shared" si="1"/>
        <v>3607.1907719371056</v>
      </c>
      <c r="P28">
        <f t="shared" si="2"/>
        <v>3.6071907719371055</v>
      </c>
      <c r="Q28">
        <v>767.21400000000006</v>
      </c>
      <c r="R28">
        <v>1.2</v>
      </c>
      <c r="S28">
        <f t="shared" si="3"/>
        <v>3836.07</v>
      </c>
      <c r="T28">
        <f t="shared" si="4"/>
        <v>3.8360700000000003</v>
      </c>
    </row>
    <row r="29" spans="1:21" ht="165" x14ac:dyDescent="0.25">
      <c r="A29" s="1" t="s">
        <v>63</v>
      </c>
      <c r="B29" t="s">
        <v>212</v>
      </c>
      <c r="C29" t="s">
        <v>0</v>
      </c>
      <c r="E29" t="s">
        <v>64</v>
      </c>
      <c r="F29">
        <v>0</v>
      </c>
      <c r="G29">
        <v>10</v>
      </c>
      <c r="H29" t="s">
        <v>295</v>
      </c>
      <c r="I29" s="2">
        <v>45246.520312499997</v>
      </c>
      <c r="J29">
        <v>5</v>
      </c>
      <c r="L29">
        <v>15709529.77</v>
      </c>
      <c r="M29">
        <v>1.1000000000000001</v>
      </c>
      <c r="N29">
        <f t="shared" si="0"/>
        <v>1068.497028736776</v>
      </c>
      <c r="O29">
        <f t="shared" si="1"/>
        <v>5342.4851436838799</v>
      </c>
      <c r="P29">
        <f t="shared" si="2"/>
        <v>5.3424851436838798</v>
      </c>
      <c r="Q29">
        <v>1066.1880000000001</v>
      </c>
      <c r="R29">
        <v>1.1000000000000001</v>
      </c>
      <c r="S29">
        <f t="shared" si="3"/>
        <v>5330.9400000000005</v>
      </c>
      <c r="T29">
        <f t="shared" si="4"/>
        <v>5.3309400000000009</v>
      </c>
      <c r="U29" t="s">
        <v>317</v>
      </c>
    </row>
    <row r="30" spans="1:21" ht="105" x14ac:dyDescent="0.25">
      <c r="A30" s="1" t="s">
        <v>65</v>
      </c>
      <c r="B30" t="s">
        <v>213</v>
      </c>
      <c r="C30" t="s">
        <v>0</v>
      </c>
      <c r="E30" t="s">
        <v>66</v>
      </c>
      <c r="I30" s="2">
        <v>45246.521423611113</v>
      </c>
      <c r="L30">
        <v>73514.63</v>
      </c>
      <c r="M30">
        <v>2.8</v>
      </c>
      <c r="Q30">
        <v>2.4809999999999999</v>
      </c>
      <c r="R30">
        <v>5.7</v>
      </c>
    </row>
    <row r="31" spans="1:21" ht="105" x14ac:dyDescent="0.25">
      <c r="A31" s="1" t="s">
        <v>67</v>
      </c>
      <c r="B31" t="s">
        <v>214</v>
      </c>
      <c r="C31" t="s">
        <v>0</v>
      </c>
      <c r="E31" t="s">
        <v>68</v>
      </c>
      <c r="I31" s="2">
        <v>45246.522592592592</v>
      </c>
      <c r="L31">
        <v>1601132.48</v>
      </c>
      <c r="M31">
        <v>2.1</v>
      </c>
      <c r="N31">
        <f t="shared" si="0"/>
        <v>-45.652431262633627</v>
      </c>
      <c r="Q31">
        <v>106.40300000000001</v>
      </c>
      <c r="R31">
        <v>2.1</v>
      </c>
    </row>
    <row r="32" spans="1:21" ht="105" x14ac:dyDescent="0.25">
      <c r="A32" s="1" t="s">
        <v>69</v>
      </c>
      <c r="B32" t="s">
        <v>215</v>
      </c>
      <c r="C32" t="s">
        <v>0</v>
      </c>
      <c r="E32" t="s">
        <v>70</v>
      </c>
      <c r="F32">
        <v>0</v>
      </c>
      <c r="G32">
        <v>50</v>
      </c>
      <c r="H32" t="s">
        <v>294</v>
      </c>
      <c r="I32" s="2">
        <v>45246.5237037037</v>
      </c>
      <c r="J32">
        <v>10</v>
      </c>
      <c r="L32">
        <v>4085948.06</v>
      </c>
      <c r="M32">
        <v>0.5</v>
      </c>
      <c r="N32">
        <f t="shared" si="0"/>
        <v>150.57509761602896</v>
      </c>
      <c r="O32">
        <f t="shared" si="1"/>
        <v>1505.7509761602896</v>
      </c>
      <c r="P32">
        <f t="shared" ref="P32:P41" si="5">O32/1000</f>
        <v>1.5057509761602896</v>
      </c>
      <c r="Q32">
        <v>275.44400000000002</v>
      </c>
      <c r="R32">
        <v>0.5</v>
      </c>
      <c r="S32">
        <f t="shared" si="3"/>
        <v>2754.44</v>
      </c>
      <c r="T32">
        <f t="shared" ref="T32:T41" si="6">S32/1000</f>
        <v>2.7544400000000002</v>
      </c>
    </row>
    <row r="33" spans="1:21" ht="120" x14ac:dyDescent="0.25">
      <c r="A33" s="1" t="s">
        <v>71</v>
      </c>
      <c r="B33" t="s">
        <v>216</v>
      </c>
      <c r="C33" t="s">
        <v>0</v>
      </c>
      <c r="E33" t="s">
        <v>72</v>
      </c>
      <c r="F33">
        <v>0</v>
      </c>
      <c r="G33">
        <v>60</v>
      </c>
      <c r="H33" t="s">
        <v>295</v>
      </c>
      <c r="I33" s="2">
        <v>45246.524826388886</v>
      </c>
      <c r="J33">
        <v>5</v>
      </c>
      <c r="L33">
        <v>1607634.56</v>
      </c>
      <c r="M33">
        <v>0.4</v>
      </c>
      <c r="N33">
        <f t="shared" si="0"/>
        <v>-45.138957706993985</v>
      </c>
      <c r="O33">
        <f t="shared" si="1"/>
        <v>-225.69478853496992</v>
      </c>
      <c r="P33">
        <f t="shared" si="5"/>
        <v>-0.22569478853496991</v>
      </c>
      <c r="Q33">
        <v>106.846</v>
      </c>
      <c r="R33">
        <v>0.4</v>
      </c>
      <c r="S33">
        <f t="shared" si="3"/>
        <v>534.23</v>
      </c>
      <c r="T33">
        <f t="shared" si="6"/>
        <v>0.53422999999999998</v>
      </c>
    </row>
    <row r="34" spans="1:21" ht="105" x14ac:dyDescent="0.25">
      <c r="A34" s="1" t="s">
        <v>73</v>
      </c>
      <c r="B34" t="s">
        <v>217</v>
      </c>
      <c r="C34" t="s">
        <v>0</v>
      </c>
      <c r="E34" t="s">
        <v>74</v>
      </c>
      <c r="F34">
        <v>0</v>
      </c>
      <c r="G34">
        <v>100</v>
      </c>
      <c r="H34" t="s">
        <v>295</v>
      </c>
      <c r="I34" s="2">
        <v>45246.525949074072</v>
      </c>
      <c r="J34">
        <v>5</v>
      </c>
      <c r="L34">
        <v>7774978.8399999999</v>
      </c>
      <c r="M34">
        <v>0.5</v>
      </c>
      <c r="N34">
        <f t="shared" si="0"/>
        <v>441.90029685545301</v>
      </c>
      <c r="O34">
        <f t="shared" si="1"/>
        <v>2209.5014842772653</v>
      </c>
      <c r="P34">
        <f t="shared" si="5"/>
        <v>2.2095014842772653</v>
      </c>
      <c r="Q34">
        <v>526.40599999999995</v>
      </c>
      <c r="R34">
        <v>0.5</v>
      </c>
      <c r="S34">
        <f t="shared" si="3"/>
        <v>2632.0299999999997</v>
      </c>
      <c r="T34">
        <f t="shared" si="6"/>
        <v>2.6320299999999999</v>
      </c>
    </row>
    <row r="35" spans="1:21" ht="105" x14ac:dyDescent="0.25">
      <c r="A35" s="1" t="s">
        <v>75</v>
      </c>
      <c r="B35" t="s">
        <v>218</v>
      </c>
      <c r="C35" t="s">
        <v>0</v>
      </c>
      <c r="E35" t="s">
        <v>76</v>
      </c>
      <c r="F35">
        <v>0</v>
      </c>
      <c r="G35">
        <v>70</v>
      </c>
      <c r="H35" t="s">
        <v>295</v>
      </c>
      <c r="I35" s="2">
        <v>45246.527129629627</v>
      </c>
      <c r="J35">
        <v>10</v>
      </c>
      <c r="L35">
        <v>485914.6</v>
      </c>
      <c r="M35">
        <v>3.9</v>
      </c>
      <c r="N35">
        <f t="shared" si="0"/>
        <v>-133.72192443351145</v>
      </c>
      <c r="O35">
        <f t="shared" si="1"/>
        <v>-1337.2192443351146</v>
      </c>
      <c r="P35">
        <f t="shared" si="5"/>
        <v>-1.3372192443351145</v>
      </c>
      <c r="Q35">
        <v>30.536000000000001</v>
      </c>
      <c r="R35">
        <v>4.3</v>
      </c>
      <c r="S35">
        <f t="shared" si="3"/>
        <v>305.36</v>
      </c>
      <c r="T35">
        <f t="shared" si="6"/>
        <v>0.30536000000000002</v>
      </c>
    </row>
    <row r="36" spans="1:21" ht="105" x14ac:dyDescent="0.25">
      <c r="A36" s="1" t="s">
        <v>77</v>
      </c>
      <c r="B36" t="s">
        <v>219</v>
      </c>
      <c r="C36" t="s">
        <v>0</v>
      </c>
      <c r="E36" t="s">
        <v>78</v>
      </c>
      <c r="F36">
        <v>20</v>
      </c>
      <c r="G36">
        <v>100</v>
      </c>
      <c r="H36" t="s">
        <v>294</v>
      </c>
      <c r="I36" s="2">
        <v>45246.528263888889</v>
      </c>
      <c r="J36">
        <v>5</v>
      </c>
      <c r="L36">
        <v>8791549.8699999992</v>
      </c>
      <c r="M36">
        <v>1.4</v>
      </c>
      <c r="N36">
        <f t="shared" si="0"/>
        <v>522.1795830737633</v>
      </c>
      <c r="O36">
        <f t="shared" si="1"/>
        <v>2610.8979153688165</v>
      </c>
      <c r="P36">
        <f t="shared" si="5"/>
        <v>2.6108979153688163</v>
      </c>
      <c r="Q36">
        <v>595.56299999999999</v>
      </c>
      <c r="R36">
        <v>1.4</v>
      </c>
      <c r="S36">
        <f t="shared" si="3"/>
        <v>2977.8150000000001</v>
      </c>
      <c r="T36">
        <f t="shared" si="6"/>
        <v>2.9778150000000001</v>
      </c>
    </row>
    <row r="37" spans="1:21" ht="105" x14ac:dyDescent="0.25">
      <c r="A37" s="1" t="s">
        <v>79</v>
      </c>
      <c r="B37" t="s">
        <v>220</v>
      </c>
      <c r="C37" t="s">
        <v>0</v>
      </c>
      <c r="E37" t="s">
        <v>80</v>
      </c>
      <c r="F37">
        <v>20</v>
      </c>
      <c r="G37">
        <v>80</v>
      </c>
      <c r="H37" t="s">
        <v>294</v>
      </c>
      <c r="I37" s="2">
        <v>45246.529386574075</v>
      </c>
      <c r="J37">
        <v>5</v>
      </c>
      <c r="L37">
        <v>9305723.8200000003</v>
      </c>
      <c r="M37">
        <v>1.1000000000000001</v>
      </c>
      <c r="N37">
        <f t="shared" si="0"/>
        <v>562.78423978727335</v>
      </c>
      <c r="O37">
        <f t="shared" si="1"/>
        <v>2813.9211989363666</v>
      </c>
      <c r="P37">
        <f t="shared" si="5"/>
        <v>2.8139211989363666</v>
      </c>
      <c r="Q37">
        <v>630.54100000000005</v>
      </c>
      <c r="R37">
        <v>1.1000000000000001</v>
      </c>
      <c r="S37">
        <f t="shared" si="3"/>
        <v>3152.7050000000004</v>
      </c>
      <c r="T37">
        <f t="shared" si="6"/>
        <v>3.1527050000000005</v>
      </c>
    </row>
    <row r="38" spans="1:21" ht="105" x14ac:dyDescent="0.25">
      <c r="A38" s="1" t="s">
        <v>81</v>
      </c>
      <c r="B38" t="s">
        <v>221</v>
      </c>
      <c r="C38" t="s">
        <v>0</v>
      </c>
      <c r="E38" t="s">
        <v>82</v>
      </c>
      <c r="F38">
        <v>20</v>
      </c>
      <c r="G38">
        <v>30</v>
      </c>
      <c r="H38" t="s">
        <v>295</v>
      </c>
      <c r="I38" s="2">
        <v>45246.530509259261</v>
      </c>
      <c r="J38">
        <v>5</v>
      </c>
      <c r="L38">
        <v>12653300.23</v>
      </c>
      <c r="M38">
        <v>0.5</v>
      </c>
      <c r="N38">
        <f t="shared" si="0"/>
        <v>827.1445617178066</v>
      </c>
      <c r="O38">
        <f t="shared" si="1"/>
        <v>4135.7228085890329</v>
      </c>
      <c r="P38">
        <f t="shared" si="5"/>
        <v>4.1357228085890325</v>
      </c>
      <c r="Q38">
        <v>858.27499999999998</v>
      </c>
      <c r="R38">
        <v>0.5</v>
      </c>
      <c r="S38">
        <f t="shared" si="3"/>
        <v>4291.375</v>
      </c>
      <c r="T38">
        <f t="shared" si="6"/>
        <v>4.2913750000000004</v>
      </c>
    </row>
    <row r="39" spans="1:21" ht="105" x14ac:dyDescent="0.25">
      <c r="A39" s="1" t="s">
        <v>83</v>
      </c>
      <c r="B39" t="s">
        <v>222</v>
      </c>
      <c r="C39" t="s">
        <v>0</v>
      </c>
      <c r="E39" t="s">
        <v>84</v>
      </c>
      <c r="F39">
        <v>20</v>
      </c>
      <c r="G39">
        <v>70</v>
      </c>
      <c r="H39" t="s">
        <v>294</v>
      </c>
      <c r="I39" s="2">
        <v>45246.531678240739</v>
      </c>
      <c r="J39">
        <v>5</v>
      </c>
      <c r="L39">
        <v>12017286.07</v>
      </c>
      <c r="M39">
        <v>0.8</v>
      </c>
      <c r="N39">
        <f t="shared" si="0"/>
        <v>776.91810308113054</v>
      </c>
      <c r="O39">
        <f t="shared" si="1"/>
        <v>3884.5905154056527</v>
      </c>
      <c r="P39">
        <f t="shared" si="5"/>
        <v>3.8845905154056526</v>
      </c>
      <c r="Q39">
        <v>815.00699999999995</v>
      </c>
      <c r="R39">
        <v>0.8</v>
      </c>
      <c r="S39">
        <f t="shared" si="3"/>
        <v>4075.0349999999999</v>
      </c>
      <c r="T39">
        <f t="shared" si="6"/>
        <v>4.0750349999999997</v>
      </c>
    </row>
    <row r="40" spans="1:21" ht="105" x14ac:dyDescent="0.25">
      <c r="A40" s="1" t="s">
        <v>85</v>
      </c>
      <c r="B40" t="s">
        <v>223</v>
      </c>
      <c r="C40" t="s">
        <v>0</v>
      </c>
      <c r="E40" t="s">
        <v>86</v>
      </c>
      <c r="F40">
        <v>20</v>
      </c>
      <c r="G40">
        <v>60</v>
      </c>
      <c r="H40" t="s">
        <v>294</v>
      </c>
      <c r="I40" s="2">
        <v>45246.532812500001</v>
      </c>
      <c r="J40">
        <v>5</v>
      </c>
      <c r="L40">
        <v>11274821.08</v>
      </c>
      <c r="M40">
        <v>0.2</v>
      </c>
      <c r="N40">
        <f t="shared" si="0"/>
        <v>718.28515203265817</v>
      </c>
      <c r="O40">
        <f t="shared" si="1"/>
        <v>3591.4257601632908</v>
      </c>
      <c r="P40">
        <f t="shared" si="5"/>
        <v>3.5914257601632906</v>
      </c>
      <c r="Q40">
        <v>764.49800000000005</v>
      </c>
      <c r="R40">
        <v>0.2</v>
      </c>
      <c r="S40">
        <f t="shared" si="3"/>
        <v>3822.4900000000002</v>
      </c>
      <c r="T40">
        <f t="shared" si="6"/>
        <v>3.8224900000000002</v>
      </c>
    </row>
    <row r="41" spans="1:21" ht="105" x14ac:dyDescent="0.25">
      <c r="A41" s="1" t="s">
        <v>87</v>
      </c>
      <c r="B41" t="s">
        <v>224</v>
      </c>
      <c r="C41" t="s">
        <v>0</v>
      </c>
      <c r="E41" t="s">
        <v>88</v>
      </c>
      <c r="F41">
        <v>20</v>
      </c>
      <c r="G41">
        <v>90</v>
      </c>
      <c r="H41" t="s">
        <v>295</v>
      </c>
      <c r="I41" s="2">
        <v>45246.542581018519</v>
      </c>
      <c r="J41">
        <v>5</v>
      </c>
      <c r="L41">
        <v>5268141.4800000004</v>
      </c>
      <c r="M41">
        <v>1.1000000000000001</v>
      </c>
      <c r="N41">
        <f t="shared" si="0"/>
        <v>243.93369345323589</v>
      </c>
      <c r="O41">
        <f t="shared" si="1"/>
        <v>1219.6684672661795</v>
      </c>
      <c r="P41">
        <f t="shared" si="5"/>
        <v>1.2196684672661795</v>
      </c>
      <c r="Q41">
        <v>355.86700000000002</v>
      </c>
      <c r="R41">
        <v>1.1000000000000001</v>
      </c>
      <c r="S41">
        <f t="shared" si="3"/>
        <v>1779.335</v>
      </c>
      <c r="T41">
        <f t="shared" si="6"/>
        <v>1.7793350000000001</v>
      </c>
    </row>
    <row r="42" spans="1:21" ht="105" x14ac:dyDescent="0.25">
      <c r="A42" s="1" t="s">
        <v>89</v>
      </c>
      <c r="B42" t="s">
        <v>225</v>
      </c>
      <c r="C42" t="s">
        <v>0</v>
      </c>
      <c r="E42" t="s">
        <v>66</v>
      </c>
      <c r="I42" s="2">
        <v>45246.543715277781</v>
      </c>
      <c r="L42">
        <v>71993.009999999995</v>
      </c>
      <c r="M42">
        <v>2.8</v>
      </c>
      <c r="Q42">
        <v>2.3769999999999998</v>
      </c>
      <c r="R42">
        <v>5.8</v>
      </c>
    </row>
    <row r="43" spans="1:21" ht="105" x14ac:dyDescent="0.25">
      <c r="A43" s="1" t="s">
        <v>90</v>
      </c>
      <c r="B43" t="s">
        <v>226</v>
      </c>
      <c r="C43" t="s">
        <v>0</v>
      </c>
      <c r="E43" t="s">
        <v>68</v>
      </c>
      <c r="I43" s="2">
        <v>45246.544849537036</v>
      </c>
      <c r="L43">
        <v>1632384.77</v>
      </c>
      <c r="M43">
        <v>2.5</v>
      </c>
      <c r="N43">
        <f t="shared" si="0"/>
        <v>-43.18441726277802</v>
      </c>
      <c r="Q43">
        <v>108.53</v>
      </c>
      <c r="R43">
        <v>2.6</v>
      </c>
    </row>
    <row r="44" spans="1:21" ht="105" x14ac:dyDescent="0.25">
      <c r="A44" s="1" t="s">
        <v>91</v>
      </c>
      <c r="B44" t="s">
        <v>227</v>
      </c>
      <c r="C44" t="s">
        <v>0</v>
      </c>
      <c r="E44" t="s">
        <v>92</v>
      </c>
      <c r="F44">
        <v>0</v>
      </c>
      <c r="G44">
        <v>50</v>
      </c>
      <c r="H44" t="s">
        <v>295</v>
      </c>
      <c r="I44" s="2">
        <v>45246.545972222222</v>
      </c>
      <c r="J44">
        <v>5</v>
      </c>
      <c r="L44">
        <v>3310391.72</v>
      </c>
      <c r="M44">
        <v>1.2</v>
      </c>
      <c r="N44">
        <f>(L44-$B$90)/$B$89</f>
        <v>89.328900783835948</v>
      </c>
      <c r="O44">
        <f t="shared" si="1"/>
        <v>446.64450391917973</v>
      </c>
      <c r="P44">
        <f t="shared" ref="P44:P53" si="7">O44/1000</f>
        <v>0.4466445039191797</v>
      </c>
      <c r="Q44">
        <v>222.68299999999999</v>
      </c>
      <c r="R44">
        <v>1.2</v>
      </c>
      <c r="S44">
        <f t="shared" si="3"/>
        <v>1113.415</v>
      </c>
      <c r="T44">
        <f t="shared" ref="T44:T53" si="8">S44/1000</f>
        <v>1.113415</v>
      </c>
    </row>
    <row r="45" spans="1:21" ht="165" x14ac:dyDescent="0.25">
      <c r="A45" s="1" t="s">
        <v>93</v>
      </c>
      <c r="B45" t="s">
        <v>229</v>
      </c>
      <c r="C45" t="s">
        <v>0</v>
      </c>
      <c r="E45" t="s">
        <v>94</v>
      </c>
      <c r="F45">
        <v>0</v>
      </c>
      <c r="G45">
        <v>90</v>
      </c>
      <c r="H45" t="s">
        <v>295</v>
      </c>
      <c r="I45" s="2">
        <v>45246.547164351854</v>
      </c>
      <c r="J45">
        <v>5</v>
      </c>
      <c r="L45">
        <v>163574574.22999999</v>
      </c>
      <c r="M45">
        <v>2.5</v>
      </c>
      <c r="N45">
        <f t="shared" si="0"/>
        <v>12745.497332284203</v>
      </c>
      <c r="O45">
        <f t="shared" si="1"/>
        <v>63727.486661421019</v>
      </c>
      <c r="P45">
        <f t="shared" si="7"/>
        <v>63.727486661421018</v>
      </c>
      <c r="Q45">
        <v>11125.343999999999</v>
      </c>
      <c r="R45">
        <v>2.5</v>
      </c>
      <c r="S45">
        <f t="shared" si="3"/>
        <v>55626.719999999994</v>
      </c>
      <c r="T45">
        <f t="shared" si="8"/>
        <v>55.626719999999992</v>
      </c>
      <c r="U45" t="s">
        <v>317</v>
      </c>
    </row>
    <row r="46" spans="1:21" ht="105" x14ac:dyDescent="0.25">
      <c r="A46" s="1" t="s">
        <v>95</v>
      </c>
      <c r="B46" t="s">
        <v>230</v>
      </c>
      <c r="C46" t="s">
        <v>0</v>
      </c>
      <c r="E46" t="s">
        <v>96</v>
      </c>
      <c r="F46">
        <v>20</v>
      </c>
      <c r="G46">
        <v>40</v>
      </c>
      <c r="H46" t="s">
        <v>294</v>
      </c>
      <c r="I46" s="2">
        <v>45246.548414351855</v>
      </c>
      <c r="J46">
        <v>5</v>
      </c>
      <c r="L46">
        <v>13643520.630000001</v>
      </c>
      <c r="M46">
        <v>1.2</v>
      </c>
      <c r="N46">
        <f t="shared" si="0"/>
        <v>905.34292126658261</v>
      </c>
      <c r="O46">
        <f t="shared" si="1"/>
        <v>4526.7146063329128</v>
      </c>
      <c r="P46">
        <f t="shared" si="7"/>
        <v>4.5267146063329129</v>
      </c>
      <c r="Q46">
        <v>925.63900000000001</v>
      </c>
      <c r="R46">
        <v>1.3</v>
      </c>
      <c r="S46">
        <f t="shared" si="3"/>
        <v>4628.1949999999997</v>
      </c>
      <c r="T46">
        <f t="shared" si="8"/>
        <v>4.6281949999999998</v>
      </c>
    </row>
    <row r="47" spans="1:21" ht="300" x14ac:dyDescent="0.25">
      <c r="A47" s="1" t="s">
        <v>97</v>
      </c>
      <c r="B47" t="s">
        <v>232</v>
      </c>
      <c r="C47" t="s">
        <v>0</v>
      </c>
      <c r="E47" t="s">
        <v>98</v>
      </c>
      <c r="F47">
        <v>20</v>
      </c>
      <c r="G47">
        <v>20</v>
      </c>
      <c r="H47" t="s">
        <v>294</v>
      </c>
      <c r="I47" s="2">
        <v>45246.54954861111</v>
      </c>
      <c r="J47">
        <v>5</v>
      </c>
      <c r="L47">
        <v>23980995.059999999</v>
      </c>
      <c r="M47">
        <v>19.100000000000001</v>
      </c>
      <c r="N47">
        <f t="shared" si="0"/>
        <v>1721.7001103362281</v>
      </c>
      <c r="O47">
        <f t="shared" si="1"/>
        <v>8608.5005516811398</v>
      </c>
      <c r="P47">
        <f t="shared" si="7"/>
        <v>8.6085005516811393</v>
      </c>
      <c r="Q47">
        <v>1628.89</v>
      </c>
      <c r="R47">
        <v>19.2</v>
      </c>
      <c r="S47">
        <f t="shared" si="3"/>
        <v>8144.4500000000007</v>
      </c>
      <c r="T47">
        <f t="shared" si="8"/>
        <v>8.1444500000000009</v>
      </c>
      <c r="U47" t="s">
        <v>317</v>
      </c>
    </row>
    <row r="48" spans="1:21" ht="105" x14ac:dyDescent="0.25">
      <c r="A48" s="1" t="s">
        <v>99</v>
      </c>
      <c r="B48" t="s">
        <v>233</v>
      </c>
      <c r="C48" t="s">
        <v>0</v>
      </c>
      <c r="E48" t="s">
        <v>100</v>
      </c>
      <c r="F48">
        <v>20</v>
      </c>
      <c r="G48">
        <v>100</v>
      </c>
      <c r="H48" t="s">
        <v>295</v>
      </c>
      <c r="I48" s="2">
        <v>45246.550740740742</v>
      </c>
      <c r="J48">
        <v>5</v>
      </c>
      <c r="L48">
        <v>6622863.4500000002</v>
      </c>
      <c r="M48">
        <v>0.5</v>
      </c>
      <c r="N48">
        <f t="shared" si="0"/>
        <v>350.91698292968613</v>
      </c>
      <c r="O48">
        <f t="shared" si="1"/>
        <v>1754.5849146484306</v>
      </c>
      <c r="P48">
        <f t="shared" si="7"/>
        <v>1.7545849146484307</v>
      </c>
      <c r="Q48">
        <v>448.02800000000002</v>
      </c>
      <c r="R48">
        <v>0.5</v>
      </c>
      <c r="S48">
        <f t="shared" si="3"/>
        <v>2240.1400000000003</v>
      </c>
      <c r="T48">
        <f t="shared" si="8"/>
        <v>2.2401400000000002</v>
      </c>
    </row>
    <row r="49" spans="1:21" ht="165" x14ac:dyDescent="0.25">
      <c r="A49" s="1" t="s">
        <v>101</v>
      </c>
      <c r="B49" t="s">
        <v>235</v>
      </c>
      <c r="C49" t="s">
        <v>0</v>
      </c>
      <c r="E49" t="s">
        <v>102</v>
      </c>
      <c r="F49">
        <v>20</v>
      </c>
      <c r="G49">
        <v>10</v>
      </c>
      <c r="H49" t="s">
        <v>295</v>
      </c>
      <c r="I49" s="2">
        <v>45246.551874999997</v>
      </c>
      <c r="J49">
        <v>5</v>
      </c>
      <c r="L49">
        <v>126778201.44</v>
      </c>
      <c r="M49">
        <v>0.6</v>
      </c>
      <c r="N49">
        <f t="shared" si="0"/>
        <v>9839.6634497230825</v>
      </c>
      <c r="O49">
        <f t="shared" si="1"/>
        <v>49198.317248615414</v>
      </c>
      <c r="P49">
        <f t="shared" si="7"/>
        <v>49.198317248615417</v>
      </c>
      <c r="Q49">
        <v>8622.1119999999992</v>
      </c>
      <c r="R49">
        <v>0.6</v>
      </c>
      <c r="S49">
        <f t="shared" si="3"/>
        <v>43110.559999999998</v>
      </c>
      <c r="T49">
        <f t="shared" si="8"/>
        <v>43.11056</v>
      </c>
      <c r="U49" t="s">
        <v>317</v>
      </c>
    </row>
    <row r="50" spans="1:21" ht="135" x14ac:dyDescent="0.25">
      <c r="A50" s="1" t="s">
        <v>103</v>
      </c>
      <c r="B50" t="s">
        <v>237</v>
      </c>
      <c r="C50" t="s">
        <v>0</v>
      </c>
      <c r="E50" t="s">
        <v>104</v>
      </c>
      <c r="F50">
        <v>20</v>
      </c>
      <c r="G50">
        <v>30</v>
      </c>
      <c r="H50" t="s">
        <v>294</v>
      </c>
      <c r="I50" s="2">
        <v>45246.552974537037</v>
      </c>
      <c r="J50">
        <v>5</v>
      </c>
      <c r="L50">
        <v>40333449.399999999</v>
      </c>
      <c r="M50">
        <v>1</v>
      </c>
      <c r="N50">
        <f t="shared" si="0"/>
        <v>3013.0642389527115</v>
      </c>
      <c r="O50">
        <f t="shared" si="1"/>
        <v>15065.321194763557</v>
      </c>
      <c r="P50">
        <f t="shared" si="7"/>
        <v>15.065321194763557</v>
      </c>
      <c r="Q50">
        <v>2741.3359999999998</v>
      </c>
      <c r="R50">
        <v>1</v>
      </c>
      <c r="S50">
        <f t="shared" si="3"/>
        <v>13706.679999999998</v>
      </c>
      <c r="T50">
        <f t="shared" si="8"/>
        <v>13.706679999999999</v>
      </c>
      <c r="U50" t="s">
        <v>317</v>
      </c>
    </row>
    <row r="51" spans="1:21" ht="240" x14ac:dyDescent="0.25">
      <c r="A51" s="1" t="s">
        <v>105</v>
      </c>
      <c r="B51" t="s">
        <v>239</v>
      </c>
      <c r="C51" t="s">
        <v>0</v>
      </c>
      <c r="E51" t="s">
        <v>106</v>
      </c>
      <c r="F51">
        <v>10</v>
      </c>
      <c r="G51">
        <v>0</v>
      </c>
      <c r="H51" t="s">
        <v>294</v>
      </c>
      <c r="I51" s="2">
        <v>45246.554108796299</v>
      </c>
      <c r="J51">
        <v>5</v>
      </c>
      <c r="L51">
        <v>57486320.810000002</v>
      </c>
      <c r="M51">
        <v>1.9</v>
      </c>
      <c r="N51">
        <f t="shared" si="0"/>
        <v>4367.63783268306</v>
      </c>
      <c r="O51">
        <f t="shared" si="1"/>
        <v>21838.1891634153</v>
      </c>
      <c r="P51">
        <f t="shared" si="7"/>
        <v>21.838189163415301</v>
      </c>
      <c r="Q51">
        <v>3908.2339999999999</v>
      </c>
      <c r="R51">
        <v>1.9</v>
      </c>
      <c r="S51">
        <f t="shared" si="3"/>
        <v>19541.169999999998</v>
      </c>
      <c r="T51">
        <f t="shared" si="8"/>
        <v>19.541169999999997</v>
      </c>
      <c r="U51" t="s">
        <v>317</v>
      </c>
    </row>
    <row r="52" spans="1:21" ht="180" x14ac:dyDescent="0.25">
      <c r="A52" s="1" t="s">
        <v>107</v>
      </c>
      <c r="B52" t="s">
        <v>241</v>
      </c>
      <c r="C52" t="s">
        <v>0</v>
      </c>
      <c r="E52" t="s">
        <v>108</v>
      </c>
      <c r="F52">
        <v>10</v>
      </c>
      <c r="G52">
        <v>10</v>
      </c>
      <c r="H52" t="s">
        <v>294</v>
      </c>
      <c r="I52" s="2">
        <v>45246.555289351854</v>
      </c>
      <c r="J52">
        <v>5</v>
      </c>
      <c r="L52">
        <v>86846285.370000005</v>
      </c>
      <c r="M52">
        <v>0.3</v>
      </c>
      <c r="N52">
        <f t="shared" si="0"/>
        <v>6686.2136416668036</v>
      </c>
      <c r="O52">
        <f t="shared" si="1"/>
        <v>33431.068208334022</v>
      </c>
      <c r="P52">
        <f t="shared" si="7"/>
        <v>33.431068208334018</v>
      </c>
      <c r="Q52">
        <v>5905.5720000000001</v>
      </c>
      <c r="R52">
        <v>0.3</v>
      </c>
      <c r="S52">
        <f t="shared" si="3"/>
        <v>29527.86</v>
      </c>
      <c r="T52">
        <f t="shared" si="8"/>
        <v>29.52786</v>
      </c>
      <c r="U52" t="s">
        <v>317</v>
      </c>
    </row>
    <row r="53" spans="1:21" ht="105" x14ac:dyDescent="0.25">
      <c r="A53" s="1" t="s">
        <v>109</v>
      </c>
      <c r="B53" t="s">
        <v>242</v>
      </c>
      <c r="C53" t="s">
        <v>0</v>
      </c>
      <c r="E53" t="s">
        <v>110</v>
      </c>
      <c r="F53">
        <v>10</v>
      </c>
      <c r="G53">
        <v>20</v>
      </c>
      <c r="H53" t="s">
        <v>294</v>
      </c>
      <c r="I53" s="2">
        <v>45246.556423611109</v>
      </c>
      <c r="J53">
        <v>5</v>
      </c>
      <c r="L53">
        <v>4534087.0199999996</v>
      </c>
      <c r="M53">
        <v>0.5</v>
      </c>
      <c r="N53">
        <f t="shared" si="0"/>
        <v>185.96492751843712</v>
      </c>
      <c r="O53">
        <f t="shared" si="1"/>
        <v>929.82463759218558</v>
      </c>
      <c r="P53">
        <f t="shared" si="7"/>
        <v>0.92982463759218559</v>
      </c>
      <c r="Q53">
        <v>305.93</v>
      </c>
      <c r="R53">
        <v>0.6</v>
      </c>
      <c r="S53">
        <f t="shared" si="3"/>
        <v>1529.65</v>
      </c>
      <c r="T53">
        <f t="shared" si="8"/>
        <v>1.5296500000000002</v>
      </c>
    </row>
    <row r="54" spans="1:21" ht="120" x14ac:dyDescent="0.25">
      <c r="A54" s="1" t="s">
        <v>111</v>
      </c>
      <c r="B54" t="s">
        <v>243</v>
      </c>
      <c r="C54" t="s">
        <v>0</v>
      </c>
      <c r="E54" t="s">
        <v>66</v>
      </c>
      <c r="I54" s="2">
        <v>45246.561041666668</v>
      </c>
      <c r="L54">
        <v>75993.05</v>
      </c>
      <c r="M54">
        <v>6.1</v>
      </c>
      <c r="Q54">
        <v>2.649</v>
      </c>
      <c r="R54">
        <v>11.8</v>
      </c>
    </row>
    <row r="55" spans="1:21" ht="105" x14ac:dyDescent="0.25">
      <c r="A55" s="1" t="s">
        <v>112</v>
      </c>
      <c r="B55" t="s">
        <v>244</v>
      </c>
      <c r="C55" t="s">
        <v>0</v>
      </c>
      <c r="E55" t="s">
        <v>68</v>
      </c>
      <c r="I55" s="2">
        <v>45246.5621875</v>
      </c>
      <c r="L55">
        <v>1685107.79</v>
      </c>
      <c r="M55">
        <v>1.4</v>
      </c>
      <c r="N55">
        <f t="shared" si="0"/>
        <v>-39.020845522125818</v>
      </c>
      <c r="Q55">
        <v>112.116</v>
      </c>
      <c r="R55">
        <v>1.5</v>
      </c>
    </row>
    <row r="56" spans="1:21" ht="165" x14ac:dyDescent="0.25">
      <c r="A56" s="1" t="s">
        <v>113</v>
      </c>
      <c r="B56" t="s">
        <v>246</v>
      </c>
      <c r="C56" t="s">
        <v>0</v>
      </c>
      <c r="E56" t="s">
        <v>114</v>
      </c>
      <c r="G56">
        <v>30</v>
      </c>
      <c r="H56" t="s">
        <v>294</v>
      </c>
      <c r="I56" s="2">
        <v>45246.563321759262</v>
      </c>
      <c r="J56">
        <v>5</v>
      </c>
      <c r="L56">
        <v>19479370.129999999</v>
      </c>
      <c r="M56">
        <v>1.2</v>
      </c>
      <c r="N56">
        <f t="shared" si="0"/>
        <v>1366.2038139259801</v>
      </c>
      <c r="O56">
        <f t="shared" si="1"/>
        <v>6831.0190696299005</v>
      </c>
      <c r="P56">
        <f t="shared" ref="P56:P65" si="9">O56/1000</f>
        <v>6.8310190696299005</v>
      </c>
      <c r="Q56">
        <v>1322.6469999999999</v>
      </c>
      <c r="R56">
        <v>1.2</v>
      </c>
      <c r="S56">
        <f t="shared" si="3"/>
        <v>6613.2349999999997</v>
      </c>
      <c r="T56">
        <f t="shared" ref="T56:T65" si="10">S56/1000</f>
        <v>6.6132349999999995</v>
      </c>
      <c r="U56" t="s">
        <v>317</v>
      </c>
    </row>
    <row r="57" spans="1:21" ht="165" x14ac:dyDescent="0.25">
      <c r="A57" s="1" t="s">
        <v>115</v>
      </c>
      <c r="B57" t="s">
        <v>248</v>
      </c>
      <c r="C57" t="s">
        <v>0</v>
      </c>
      <c r="E57" t="s">
        <v>116</v>
      </c>
      <c r="F57">
        <v>10</v>
      </c>
      <c r="G57">
        <v>40</v>
      </c>
      <c r="H57" t="s">
        <v>294</v>
      </c>
      <c r="I57" s="2">
        <v>45246.564456018517</v>
      </c>
      <c r="J57">
        <v>5</v>
      </c>
      <c r="L57">
        <v>85008788.730000004</v>
      </c>
      <c r="M57">
        <v>1.1000000000000001</v>
      </c>
      <c r="N57">
        <f t="shared" si="0"/>
        <v>6541.105317374163</v>
      </c>
      <c r="O57">
        <f t="shared" si="1"/>
        <v>32705.526586870816</v>
      </c>
      <c r="P57">
        <f t="shared" si="9"/>
        <v>32.705526586870818</v>
      </c>
      <c r="Q57">
        <v>5780.5680000000002</v>
      </c>
      <c r="R57">
        <v>1.1000000000000001</v>
      </c>
      <c r="S57">
        <f t="shared" si="3"/>
        <v>28902.84</v>
      </c>
      <c r="T57">
        <f t="shared" si="10"/>
        <v>28.902840000000001</v>
      </c>
      <c r="U57" t="s">
        <v>317</v>
      </c>
    </row>
    <row r="58" spans="1:21" ht="165" x14ac:dyDescent="0.25">
      <c r="A58" s="1" t="s">
        <v>117</v>
      </c>
      <c r="B58" t="s">
        <v>250</v>
      </c>
      <c r="C58" t="s">
        <v>0</v>
      </c>
      <c r="E58" t="s">
        <v>118</v>
      </c>
      <c r="F58">
        <v>10</v>
      </c>
      <c r="G58">
        <v>50</v>
      </c>
      <c r="H58" t="s">
        <v>294</v>
      </c>
      <c r="I58" s="2">
        <v>45246.565636574072</v>
      </c>
      <c r="J58">
        <v>5</v>
      </c>
      <c r="L58">
        <v>89598578.659999996</v>
      </c>
      <c r="M58">
        <v>0.9</v>
      </c>
      <c r="N58">
        <f t="shared" si="0"/>
        <v>6903.564062113709</v>
      </c>
      <c r="O58">
        <f t="shared" si="1"/>
        <v>34517.820310568546</v>
      </c>
      <c r="P58">
        <f t="shared" si="9"/>
        <v>34.517820310568545</v>
      </c>
      <c r="Q58">
        <v>6092.808</v>
      </c>
      <c r="R58">
        <v>0.9</v>
      </c>
      <c r="S58">
        <f t="shared" si="3"/>
        <v>30464.04</v>
      </c>
      <c r="T58">
        <f t="shared" si="10"/>
        <v>30.464040000000001</v>
      </c>
      <c r="U58" t="s">
        <v>317</v>
      </c>
    </row>
    <row r="59" spans="1:21" ht="165" x14ac:dyDescent="0.25">
      <c r="A59" s="1" t="s">
        <v>119</v>
      </c>
      <c r="B59" t="s">
        <v>252</v>
      </c>
      <c r="C59" t="s">
        <v>0</v>
      </c>
      <c r="E59" t="s">
        <v>120</v>
      </c>
      <c r="F59">
        <v>10</v>
      </c>
      <c r="G59">
        <v>80</v>
      </c>
      <c r="H59" t="s">
        <v>294</v>
      </c>
      <c r="I59" s="2">
        <v>45246.566770833335</v>
      </c>
      <c r="J59">
        <v>5</v>
      </c>
      <c r="L59">
        <v>26643724.600000001</v>
      </c>
      <c r="M59">
        <v>1.8</v>
      </c>
      <c r="N59">
        <f t="shared" si="0"/>
        <v>1931.9776222417267</v>
      </c>
      <c r="O59">
        <f t="shared" si="1"/>
        <v>9659.8881112086347</v>
      </c>
      <c r="P59">
        <f t="shared" si="9"/>
        <v>9.6598881112086339</v>
      </c>
      <c r="Q59">
        <v>1810.0329999999999</v>
      </c>
      <c r="R59">
        <v>1.8</v>
      </c>
      <c r="S59">
        <f t="shared" si="3"/>
        <v>9050.1649999999991</v>
      </c>
      <c r="T59">
        <f t="shared" si="10"/>
        <v>9.0501649999999998</v>
      </c>
      <c r="U59" t="s">
        <v>317</v>
      </c>
    </row>
    <row r="60" spans="1:21" ht="135" x14ac:dyDescent="0.25">
      <c r="A60" s="1" t="s">
        <v>121</v>
      </c>
      <c r="B60" t="s">
        <v>254</v>
      </c>
      <c r="C60" t="s">
        <v>0</v>
      </c>
      <c r="E60" t="s">
        <v>122</v>
      </c>
      <c r="F60">
        <v>10</v>
      </c>
      <c r="G60">
        <v>100</v>
      </c>
      <c r="H60" t="s">
        <v>294</v>
      </c>
      <c r="I60" s="2">
        <v>45246.56790509259</v>
      </c>
      <c r="J60">
        <v>5</v>
      </c>
      <c r="L60">
        <v>21114091.350000001</v>
      </c>
      <c r="M60">
        <v>0.5</v>
      </c>
      <c r="N60">
        <f t="shared" si="0"/>
        <v>1495.29882926153</v>
      </c>
      <c r="O60">
        <f t="shared" si="1"/>
        <v>7476.4941463076502</v>
      </c>
      <c r="P60">
        <f t="shared" si="9"/>
        <v>7.4764941463076502</v>
      </c>
      <c r="Q60">
        <v>1433.856</v>
      </c>
      <c r="R60">
        <v>0.5</v>
      </c>
      <c r="S60">
        <f t="shared" si="3"/>
        <v>7169.28</v>
      </c>
      <c r="T60">
        <f t="shared" si="10"/>
        <v>7.1692799999999997</v>
      </c>
      <c r="U60" t="s">
        <v>317</v>
      </c>
    </row>
    <row r="61" spans="1:21" ht="105" x14ac:dyDescent="0.25">
      <c r="A61" s="1" t="s">
        <v>123</v>
      </c>
      <c r="B61" t="s">
        <v>255</v>
      </c>
      <c r="C61" t="s">
        <v>0</v>
      </c>
      <c r="E61" t="s">
        <v>124</v>
      </c>
      <c r="F61">
        <v>10</v>
      </c>
      <c r="G61">
        <v>90</v>
      </c>
      <c r="H61" t="s">
        <v>294</v>
      </c>
      <c r="I61" s="2">
        <v>45246.569039351853</v>
      </c>
      <c r="J61">
        <v>5</v>
      </c>
      <c r="L61">
        <v>613065.92000000004</v>
      </c>
      <c r="M61">
        <v>2.8</v>
      </c>
      <c r="N61">
        <f t="shared" si="0"/>
        <v>-123.680700642867</v>
      </c>
      <c r="O61">
        <f t="shared" si="1"/>
        <v>-618.40350321433493</v>
      </c>
      <c r="P61">
        <f t="shared" si="9"/>
        <v>-0.6184035032143349</v>
      </c>
      <c r="Q61">
        <v>39.186</v>
      </c>
      <c r="R61">
        <v>3</v>
      </c>
      <c r="S61">
        <f t="shared" si="3"/>
        <v>195.93</v>
      </c>
      <c r="T61">
        <f t="shared" si="10"/>
        <v>0.19592999999999999</v>
      </c>
    </row>
    <row r="62" spans="1:21" ht="105" x14ac:dyDescent="0.25">
      <c r="A62" s="1" t="s">
        <v>125</v>
      </c>
      <c r="B62" t="s">
        <v>256</v>
      </c>
      <c r="C62" t="s">
        <v>0</v>
      </c>
      <c r="E62" t="s">
        <v>126</v>
      </c>
      <c r="F62">
        <v>10</v>
      </c>
      <c r="G62">
        <v>60</v>
      </c>
      <c r="H62" t="s">
        <v>294</v>
      </c>
      <c r="I62" s="2">
        <v>45246.570231481484</v>
      </c>
      <c r="J62">
        <v>5</v>
      </c>
      <c r="L62">
        <v>7455653.4299999997</v>
      </c>
      <c r="M62">
        <v>0.5</v>
      </c>
      <c r="N62">
        <f t="shared" si="0"/>
        <v>416.68295814556546</v>
      </c>
      <c r="O62">
        <f t="shared" si="1"/>
        <v>2083.4147907278275</v>
      </c>
      <c r="P62">
        <f t="shared" si="9"/>
        <v>2.0834147907278275</v>
      </c>
      <c r="Q62">
        <v>504.68200000000002</v>
      </c>
      <c r="R62">
        <v>0.5</v>
      </c>
      <c r="S62">
        <f t="shared" si="3"/>
        <v>2523.41</v>
      </c>
      <c r="T62">
        <f t="shared" si="10"/>
        <v>2.5234099999999997</v>
      </c>
    </row>
    <row r="63" spans="1:21" ht="135" x14ac:dyDescent="0.25">
      <c r="A63" s="1" t="s">
        <v>127</v>
      </c>
      <c r="B63" t="s">
        <v>258</v>
      </c>
      <c r="C63" t="s">
        <v>0</v>
      </c>
      <c r="E63" t="s">
        <v>128</v>
      </c>
      <c r="F63">
        <v>10</v>
      </c>
      <c r="G63">
        <v>70</v>
      </c>
      <c r="H63" t="s">
        <v>294</v>
      </c>
      <c r="I63" s="2">
        <v>45246.57136574074</v>
      </c>
      <c r="J63">
        <v>5</v>
      </c>
      <c r="L63">
        <v>93438208.609999999</v>
      </c>
      <c r="M63">
        <v>1.4</v>
      </c>
      <c r="N63">
        <f t="shared" si="0"/>
        <v>7206.7821773579017</v>
      </c>
      <c r="O63">
        <f t="shared" si="1"/>
        <v>36033.910886789512</v>
      </c>
      <c r="P63">
        <f t="shared" si="9"/>
        <v>36.033910886789513</v>
      </c>
      <c r="Q63">
        <v>6354.0159999999996</v>
      </c>
      <c r="R63">
        <v>1.4</v>
      </c>
      <c r="S63">
        <f t="shared" si="3"/>
        <v>31770.079999999998</v>
      </c>
      <c r="T63">
        <f t="shared" si="10"/>
        <v>31.770079999999997</v>
      </c>
      <c r="U63" t="s">
        <v>317</v>
      </c>
    </row>
    <row r="64" spans="1:21" ht="135" x14ac:dyDescent="0.25">
      <c r="A64" s="1" t="s">
        <v>129</v>
      </c>
      <c r="B64" t="s">
        <v>260</v>
      </c>
      <c r="C64" t="s">
        <v>0</v>
      </c>
      <c r="E64" t="s">
        <v>130</v>
      </c>
      <c r="F64">
        <v>10</v>
      </c>
      <c r="G64">
        <v>0</v>
      </c>
      <c r="H64" t="s">
        <v>295</v>
      </c>
      <c r="I64" s="2">
        <v>45246.572488425925</v>
      </c>
      <c r="J64">
        <v>5</v>
      </c>
      <c r="L64">
        <v>19092215.550000001</v>
      </c>
      <c r="M64">
        <v>0.4</v>
      </c>
      <c r="N64">
        <f t="shared" si="0"/>
        <v>1335.6299608243926</v>
      </c>
      <c r="O64">
        <f t="shared" si="1"/>
        <v>6678.1498041219629</v>
      </c>
      <c r="P64">
        <f t="shared" si="9"/>
        <v>6.6781498041219631</v>
      </c>
      <c r="Q64">
        <v>1296.31</v>
      </c>
      <c r="R64">
        <v>0.4</v>
      </c>
      <c r="S64">
        <f t="shared" si="3"/>
        <v>6481.5499999999993</v>
      </c>
      <c r="T64">
        <f t="shared" si="10"/>
        <v>6.4815499999999995</v>
      </c>
      <c r="U64" t="s">
        <v>317</v>
      </c>
    </row>
    <row r="65" spans="1:21" ht="135" x14ac:dyDescent="0.25">
      <c r="A65" s="1" t="s">
        <v>131</v>
      </c>
      <c r="B65" t="s">
        <v>262</v>
      </c>
      <c r="C65" t="s">
        <v>0</v>
      </c>
      <c r="E65" t="s">
        <v>132</v>
      </c>
      <c r="F65">
        <v>10</v>
      </c>
      <c r="G65">
        <v>20</v>
      </c>
      <c r="H65" t="s">
        <v>295</v>
      </c>
      <c r="I65" s="2">
        <v>45246.573611111111</v>
      </c>
      <c r="J65">
        <v>5</v>
      </c>
      <c r="L65">
        <v>17414355.16</v>
      </c>
      <c r="M65">
        <v>1.4</v>
      </c>
      <c r="N65">
        <f t="shared" si="0"/>
        <v>1203.1282167178585</v>
      </c>
      <c r="O65">
        <f t="shared" si="1"/>
        <v>6015.641083589293</v>
      </c>
      <c r="P65">
        <f t="shared" si="9"/>
        <v>6.0156410835892933</v>
      </c>
      <c r="Q65">
        <v>1182.1659999999999</v>
      </c>
      <c r="R65">
        <v>1.4</v>
      </c>
      <c r="S65">
        <f t="shared" si="3"/>
        <v>5910.83</v>
      </c>
      <c r="T65">
        <f t="shared" si="10"/>
        <v>5.9108299999999998</v>
      </c>
      <c r="U65" t="s">
        <v>317</v>
      </c>
    </row>
    <row r="66" spans="1:21" ht="105" x14ac:dyDescent="0.25">
      <c r="A66" s="1" t="s">
        <v>133</v>
      </c>
      <c r="B66" t="s">
        <v>263</v>
      </c>
      <c r="C66" t="s">
        <v>0</v>
      </c>
      <c r="E66" t="s">
        <v>66</v>
      </c>
      <c r="I66" s="2">
        <v>45246.574791666666</v>
      </c>
      <c r="L66">
        <v>179488.82</v>
      </c>
      <c r="M66">
        <v>1.5</v>
      </c>
      <c r="Q66">
        <v>9.69</v>
      </c>
      <c r="R66">
        <v>1.8</v>
      </c>
    </row>
    <row r="67" spans="1:21" ht="150" x14ac:dyDescent="0.25">
      <c r="A67" s="1" t="s">
        <v>134</v>
      </c>
      <c r="B67" t="s">
        <v>264</v>
      </c>
      <c r="C67" t="s">
        <v>0</v>
      </c>
      <c r="E67" t="s">
        <v>68</v>
      </c>
      <c r="I67" s="2">
        <v>45246.575925925928</v>
      </c>
      <c r="L67">
        <v>1787597.01</v>
      </c>
      <c r="M67">
        <v>4.2</v>
      </c>
      <c r="N67">
        <f t="shared" si="0"/>
        <v>-30.927204070754364</v>
      </c>
      <c r="Q67">
        <v>119.08799999999999</v>
      </c>
      <c r="R67">
        <v>4.3</v>
      </c>
    </row>
    <row r="68" spans="1:21" ht="180" x14ac:dyDescent="0.25">
      <c r="A68" s="1" t="s">
        <v>135</v>
      </c>
      <c r="B68" t="s">
        <v>266</v>
      </c>
      <c r="C68" t="s">
        <v>0</v>
      </c>
      <c r="E68" t="s">
        <v>136</v>
      </c>
      <c r="F68">
        <v>10</v>
      </c>
      <c r="G68">
        <v>80</v>
      </c>
      <c r="H68" t="s">
        <v>295</v>
      </c>
      <c r="I68" s="2">
        <v>45246.577060185184</v>
      </c>
      <c r="J68">
        <v>5</v>
      </c>
      <c r="L68">
        <v>66905372.329999998</v>
      </c>
      <c r="M68">
        <v>1.1000000000000001</v>
      </c>
      <c r="N68">
        <f t="shared" si="0"/>
        <v>5111.4665574491892</v>
      </c>
      <c r="O68">
        <f t="shared" si="1"/>
        <v>25557.332787245945</v>
      </c>
      <c r="P68">
        <f t="shared" ref="P68:P80" si="11">O68/1000</f>
        <v>25.557332787245944</v>
      </c>
      <c r="Q68">
        <v>4549.0050000000001</v>
      </c>
      <c r="R68">
        <v>1.1000000000000001</v>
      </c>
      <c r="S68">
        <f t="shared" si="3"/>
        <v>22745.025000000001</v>
      </c>
      <c r="T68">
        <f t="shared" ref="T68:T80" si="12">S68/1000</f>
        <v>22.745025000000002</v>
      </c>
      <c r="U68" t="s">
        <v>317</v>
      </c>
    </row>
    <row r="69" spans="1:21" ht="105" x14ac:dyDescent="0.25">
      <c r="A69" s="1" t="s">
        <v>137</v>
      </c>
      <c r="B69" t="s">
        <v>267</v>
      </c>
      <c r="C69" t="s">
        <v>0</v>
      </c>
      <c r="E69" t="s">
        <v>138</v>
      </c>
      <c r="F69">
        <v>10</v>
      </c>
      <c r="G69">
        <v>90</v>
      </c>
      <c r="H69" t="s">
        <v>295</v>
      </c>
      <c r="I69" s="2">
        <v>45246.578182870369</v>
      </c>
      <c r="J69">
        <v>5</v>
      </c>
      <c r="L69">
        <v>1559635.29</v>
      </c>
      <c r="M69">
        <v>1</v>
      </c>
      <c r="N69">
        <f t="shared" si="0"/>
        <v>-48.92949178762774</v>
      </c>
      <c r="O69">
        <f t="shared" si="1"/>
        <v>-244.6474589381387</v>
      </c>
      <c r="P69">
        <f t="shared" si="11"/>
        <v>-0.24464745893813869</v>
      </c>
      <c r="Q69">
        <v>103.58</v>
      </c>
      <c r="R69">
        <v>1</v>
      </c>
      <c r="S69">
        <f t="shared" si="3"/>
        <v>517.9</v>
      </c>
      <c r="T69">
        <f t="shared" si="12"/>
        <v>0.51790000000000003</v>
      </c>
    </row>
    <row r="70" spans="1:21" ht="180" x14ac:dyDescent="0.25">
      <c r="A70" s="1" t="s">
        <v>139</v>
      </c>
      <c r="B70" t="s">
        <v>269</v>
      </c>
      <c r="C70" t="s">
        <v>0</v>
      </c>
      <c r="E70" t="s">
        <v>140</v>
      </c>
      <c r="F70">
        <v>10</v>
      </c>
      <c r="G70">
        <v>10</v>
      </c>
      <c r="H70" t="s">
        <v>295</v>
      </c>
      <c r="I70" s="2">
        <v>45246.579363425924</v>
      </c>
      <c r="J70">
        <v>5</v>
      </c>
      <c r="L70">
        <v>58695175.789999999</v>
      </c>
      <c r="M70">
        <v>1.1000000000000001</v>
      </c>
      <c r="N70">
        <f t="shared" si="0"/>
        <v>4463.101909537434</v>
      </c>
      <c r="O70">
        <f t="shared" si="1"/>
        <v>22315.509547687172</v>
      </c>
      <c r="P70">
        <f t="shared" si="11"/>
        <v>22.315509547687171</v>
      </c>
      <c r="Q70">
        <v>3990.471</v>
      </c>
      <c r="R70">
        <v>1.1000000000000001</v>
      </c>
      <c r="S70">
        <f t="shared" si="3"/>
        <v>19952.355</v>
      </c>
      <c r="T70">
        <f t="shared" si="12"/>
        <v>19.952355000000001</v>
      </c>
      <c r="U70" t="s">
        <v>317</v>
      </c>
    </row>
    <row r="71" spans="1:21" ht="165" x14ac:dyDescent="0.25">
      <c r="A71" s="1" t="s">
        <v>141</v>
      </c>
      <c r="B71" t="s">
        <v>271</v>
      </c>
      <c r="C71" t="s">
        <v>0</v>
      </c>
      <c r="E71" t="s">
        <v>142</v>
      </c>
      <c r="F71">
        <v>10</v>
      </c>
      <c r="G71">
        <v>50</v>
      </c>
      <c r="H71" t="s">
        <v>295</v>
      </c>
      <c r="I71" s="2">
        <v>45246.58048611111</v>
      </c>
      <c r="J71">
        <v>5</v>
      </c>
      <c r="L71">
        <v>38082702.770000003</v>
      </c>
      <c r="M71">
        <v>1</v>
      </c>
      <c r="N71">
        <f t="shared" si="0"/>
        <v>2835.3212897810563</v>
      </c>
      <c r="O71">
        <f t="shared" si="1"/>
        <v>14176.606448905281</v>
      </c>
      <c r="P71">
        <f t="shared" si="11"/>
        <v>14.176606448905281</v>
      </c>
      <c r="Q71">
        <v>2588.2190000000001</v>
      </c>
      <c r="R71">
        <v>1</v>
      </c>
      <c r="S71">
        <f t="shared" si="3"/>
        <v>12941.095000000001</v>
      </c>
      <c r="T71">
        <f t="shared" si="12"/>
        <v>12.941095000000001</v>
      </c>
      <c r="U71" t="s">
        <v>317</v>
      </c>
    </row>
    <row r="72" spans="1:21" ht="165" x14ac:dyDescent="0.25">
      <c r="A72" s="1" t="s">
        <v>143</v>
      </c>
      <c r="B72" t="s">
        <v>273</v>
      </c>
      <c r="C72" t="s">
        <v>0</v>
      </c>
      <c r="E72" t="s">
        <v>144</v>
      </c>
      <c r="F72">
        <v>10</v>
      </c>
      <c r="G72">
        <v>60</v>
      </c>
      <c r="H72" t="s">
        <v>295</v>
      </c>
      <c r="I72" s="2">
        <v>45246.581631944442</v>
      </c>
      <c r="J72">
        <v>5</v>
      </c>
      <c r="L72">
        <v>99513045.180000007</v>
      </c>
      <c r="M72">
        <v>1.2</v>
      </c>
      <c r="N72">
        <f t="shared" si="0"/>
        <v>7686.5160369117084</v>
      </c>
      <c r="O72">
        <f t="shared" si="1"/>
        <v>38432.580184558545</v>
      </c>
      <c r="P72">
        <f t="shared" si="11"/>
        <v>38.432580184558546</v>
      </c>
      <c r="Q72">
        <v>6767.2830000000004</v>
      </c>
      <c r="R72">
        <v>1.2</v>
      </c>
      <c r="S72">
        <f t="shared" si="3"/>
        <v>33836.415000000001</v>
      </c>
      <c r="T72">
        <f t="shared" si="12"/>
        <v>33.836415000000002</v>
      </c>
      <c r="U72" t="s">
        <v>317</v>
      </c>
    </row>
    <row r="73" spans="1:21" ht="135" x14ac:dyDescent="0.25">
      <c r="A73" s="1" t="s">
        <v>145</v>
      </c>
      <c r="B73" t="s">
        <v>275</v>
      </c>
      <c r="C73" t="s">
        <v>0</v>
      </c>
      <c r="E73" t="s">
        <v>146</v>
      </c>
      <c r="F73">
        <v>10</v>
      </c>
      <c r="G73">
        <v>70</v>
      </c>
      <c r="H73" t="s">
        <v>295</v>
      </c>
      <c r="I73" s="2">
        <v>45246.582743055558</v>
      </c>
      <c r="J73">
        <v>5</v>
      </c>
      <c r="L73">
        <v>30061852.890000001</v>
      </c>
      <c r="M73">
        <v>1.2</v>
      </c>
      <c r="N73">
        <f t="shared" si="0"/>
        <v>2201.9094727724405</v>
      </c>
      <c r="O73">
        <f t="shared" si="1"/>
        <v>11009.547363862202</v>
      </c>
      <c r="P73">
        <f t="shared" si="11"/>
        <v>11.009547363862202</v>
      </c>
      <c r="Q73">
        <v>2042.566</v>
      </c>
      <c r="R73">
        <v>1.2</v>
      </c>
      <c r="S73">
        <f t="shared" si="3"/>
        <v>10212.83</v>
      </c>
      <c r="T73">
        <f t="shared" si="12"/>
        <v>10.21283</v>
      </c>
      <c r="U73" t="s">
        <v>317</v>
      </c>
    </row>
    <row r="74" spans="1:21" ht="135" x14ac:dyDescent="0.25">
      <c r="A74" s="1" t="s">
        <v>147</v>
      </c>
      <c r="B74" t="s">
        <v>277</v>
      </c>
      <c r="C74" t="s">
        <v>0</v>
      </c>
      <c r="E74" t="s">
        <v>148</v>
      </c>
      <c r="F74">
        <v>10</v>
      </c>
      <c r="G74">
        <v>100</v>
      </c>
      <c r="H74" t="s">
        <v>295</v>
      </c>
      <c r="I74" s="2">
        <v>45246.583923611113</v>
      </c>
      <c r="J74">
        <v>5</v>
      </c>
      <c r="L74">
        <v>16679796.42</v>
      </c>
      <c r="M74">
        <v>0.9</v>
      </c>
      <c r="N74">
        <f t="shared" si="0"/>
        <v>1145.1196274581177</v>
      </c>
      <c r="O74">
        <f t="shared" si="1"/>
        <v>5725.598137290589</v>
      </c>
      <c r="P74">
        <f t="shared" si="11"/>
        <v>5.7255981372905893</v>
      </c>
      <c r="Q74">
        <v>1132.194</v>
      </c>
      <c r="R74">
        <v>0.9</v>
      </c>
      <c r="S74">
        <f t="shared" si="3"/>
        <v>5660.9699999999993</v>
      </c>
      <c r="T74">
        <f t="shared" si="12"/>
        <v>5.6609699999999989</v>
      </c>
      <c r="U74" t="s">
        <v>317</v>
      </c>
    </row>
    <row r="75" spans="1:21" ht="180" x14ac:dyDescent="0.25">
      <c r="A75" s="1" t="s">
        <v>149</v>
      </c>
      <c r="B75" t="s">
        <v>279</v>
      </c>
      <c r="C75" t="s">
        <v>0</v>
      </c>
      <c r="E75" t="s">
        <v>150</v>
      </c>
      <c r="F75">
        <v>20</v>
      </c>
      <c r="G75">
        <v>10</v>
      </c>
      <c r="H75" t="s">
        <v>294</v>
      </c>
      <c r="I75" s="2">
        <v>45246.585069444445</v>
      </c>
      <c r="J75">
        <v>5</v>
      </c>
      <c r="L75">
        <v>49568234.259999998</v>
      </c>
      <c r="M75">
        <v>1.1000000000000001</v>
      </c>
      <c r="N75">
        <f t="shared" si="0"/>
        <v>3742.3413037737096</v>
      </c>
      <c r="O75">
        <f t="shared" si="1"/>
        <v>18711.706518868548</v>
      </c>
      <c r="P75">
        <f t="shared" si="11"/>
        <v>18.711706518868549</v>
      </c>
      <c r="Q75">
        <v>3369.5720000000001</v>
      </c>
      <c r="R75">
        <v>1.1000000000000001</v>
      </c>
      <c r="S75">
        <f t="shared" si="3"/>
        <v>16847.86</v>
      </c>
      <c r="T75">
        <f t="shared" si="12"/>
        <v>16.847860000000001</v>
      </c>
      <c r="U75" t="s">
        <v>317</v>
      </c>
    </row>
    <row r="76" spans="1:21" ht="120" x14ac:dyDescent="0.25">
      <c r="A76" s="1" t="s">
        <v>151</v>
      </c>
      <c r="B76" t="s">
        <v>280</v>
      </c>
      <c r="C76" t="s">
        <v>0</v>
      </c>
      <c r="E76" t="s">
        <v>152</v>
      </c>
      <c r="F76">
        <v>20</v>
      </c>
      <c r="G76">
        <v>50</v>
      </c>
      <c r="H76" t="s">
        <v>294</v>
      </c>
      <c r="I76" s="2">
        <v>45246.5862037037</v>
      </c>
      <c r="J76">
        <v>5</v>
      </c>
      <c r="L76">
        <v>11151058.17</v>
      </c>
      <c r="M76">
        <v>1.6</v>
      </c>
      <c r="N76">
        <f t="shared" si="0"/>
        <v>708.51151321953853</v>
      </c>
      <c r="O76">
        <f t="shared" si="1"/>
        <v>3542.5575660976929</v>
      </c>
      <c r="P76">
        <f t="shared" si="11"/>
        <v>3.5425575660976927</v>
      </c>
      <c r="Q76">
        <v>756.07799999999997</v>
      </c>
      <c r="R76">
        <v>1.6</v>
      </c>
      <c r="S76">
        <f t="shared" si="3"/>
        <v>3780.39</v>
      </c>
      <c r="T76">
        <f t="shared" si="12"/>
        <v>3.7803899999999997</v>
      </c>
    </row>
    <row r="77" spans="1:21" ht="105" x14ac:dyDescent="0.25">
      <c r="A77" s="1" t="s">
        <v>153</v>
      </c>
      <c r="B77" t="s">
        <v>281</v>
      </c>
      <c r="C77" t="s">
        <v>0</v>
      </c>
      <c r="E77" t="s">
        <v>154</v>
      </c>
      <c r="F77">
        <v>20</v>
      </c>
      <c r="G77">
        <v>70</v>
      </c>
      <c r="H77" t="s">
        <v>295</v>
      </c>
      <c r="I77" s="2">
        <v>45246.587337962963</v>
      </c>
      <c r="J77">
        <v>10</v>
      </c>
      <c r="L77">
        <v>4516870.3499999996</v>
      </c>
      <c r="M77">
        <v>0.9</v>
      </c>
      <c r="N77">
        <f t="shared" si="0"/>
        <v>184.605315707882</v>
      </c>
      <c r="O77">
        <f t="shared" si="1"/>
        <v>1846.05315707882</v>
      </c>
      <c r="P77">
        <f t="shared" si="11"/>
        <v>1.8460531570788201</v>
      </c>
      <c r="Q77">
        <v>304.75900000000001</v>
      </c>
      <c r="R77">
        <v>0.9</v>
      </c>
      <c r="S77">
        <f t="shared" si="3"/>
        <v>3047.59</v>
      </c>
      <c r="T77">
        <f t="shared" si="12"/>
        <v>3.04759</v>
      </c>
    </row>
    <row r="78" spans="1:21" ht="105" x14ac:dyDescent="0.25">
      <c r="A78" s="1" t="s">
        <v>155</v>
      </c>
      <c r="B78" t="s">
        <v>282</v>
      </c>
      <c r="C78" t="s">
        <v>0</v>
      </c>
      <c r="E78" t="s">
        <v>156</v>
      </c>
      <c r="F78">
        <v>20</v>
      </c>
      <c r="G78">
        <v>60</v>
      </c>
      <c r="H78" t="s">
        <v>295</v>
      </c>
      <c r="I78" s="2">
        <v>45246.588530092595</v>
      </c>
      <c r="J78">
        <v>10</v>
      </c>
      <c r="L78">
        <v>3495919.95</v>
      </c>
      <c r="M78">
        <v>2.2000000000000002</v>
      </c>
      <c r="N78">
        <f t="shared" si="0"/>
        <v>103.98018774579718</v>
      </c>
      <c r="O78">
        <f t="shared" si="1"/>
        <v>1039.8018774579718</v>
      </c>
      <c r="P78">
        <f t="shared" si="11"/>
        <v>1.0398018774579718</v>
      </c>
      <c r="Q78">
        <v>235.304</v>
      </c>
      <c r="R78">
        <v>2.2000000000000002</v>
      </c>
      <c r="S78">
        <f t="shared" si="3"/>
        <v>2353.04</v>
      </c>
      <c r="T78">
        <f t="shared" si="12"/>
        <v>2.35304</v>
      </c>
    </row>
    <row r="79" spans="1:21" ht="135" x14ac:dyDescent="0.25">
      <c r="A79" s="1" t="s">
        <v>157</v>
      </c>
      <c r="B79" t="s">
        <v>283</v>
      </c>
      <c r="C79" t="s">
        <v>0</v>
      </c>
      <c r="E79" t="s">
        <v>158</v>
      </c>
      <c r="F79">
        <v>20</v>
      </c>
      <c r="G79">
        <v>80</v>
      </c>
      <c r="H79" t="s">
        <v>295</v>
      </c>
      <c r="I79" s="2">
        <v>45246.58966435185</v>
      </c>
      <c r="J79">
        <v>10</v>
      </c>
      <c r="L79">
        <v>482160.53</v>
      </c>
      <c r="M79">
        <v>2.2000000000000002</v>
      </c>
      <c r="N79">
        <f t="shared" si="0"/>
        <v>-134.01838582294687</v>
      </c>
      <c r="O79">
        <f t="shared" si="1"/>
        <v>-1340.1838582294686</v>
      </c>
      <c r="P79">
        <f t="shared" si="11"/>
        <v>-1.3401838582294685</v>
      </c>
      <c r="Q79">
        <v>30.280999999999999</v>
      </c>
      <c r="R79">
        <v>2.4</v>
      </c>
      <c r="S79">
        <f t="shared" si="3"/>
        <v>302.81</v>
      </c>
      <c r="T79">
        <f t="shared" si="12"/>
        <v>0.30281000000000002</v>
      </c>
    </row>
    <row r="80" spans="1:21" ht="105" x14ac:dyDescent="0.25">
      <c r="A80" s="1" t="s">
        <v>159</v>
      </c>
      <c r="B80" t="s">
        <v>284</v>
      </c>
      <c r="C80" t="s">
        <v>0</v>
      </c>
      <c r="E80" t="s">
        <v>160</v>
      </c>
      <c r="F80">
        <v>20</v>
      </c>
      <c r="G80">
        <v>90</v>
      </c>
      <c r="H80" t="s">
        <v>294</v>
      </c>
      <c r="I80" s="2">
        <v>45246.590798611112</v>
      </c>
      <c r="J80">
        <v>10</v>
      </c>
      <c r="L80">
        <v>5681613.6699999999</v>
      </c>
      <c r="M80">
        <v>0.4</v>
      </c>
      <c r="N80">
        <f t="shared" si="0"/>
        <v>276.58586561313064</v>
      </c>
      <c r="O80">
        <f t="shared" si="1"/>
        <v>2765.8586561313064</v>
      </c>
      <c r="P80">
        <f t="shared" si="11"/>
        <v>2.7658586561313063</v>
      </c>
      <c r="Q80">
        <v>383.99599999999998</v>
      </c>
      <c r="R80">
        <v>0.4</v>
      </c>
      <c r="S80">
        <f t="shared" si="3"/>
        <v>3839.96</v>
      </c>
      <c r="T80">
        <f t="shared" si="12"/>
        <v>3.83996</v>
      </c>
    </row>
    <row r="81" spans="1:18" ht="135" x14ac:dyDescent="0.25">
      <c r="A81" s="1" t="s">
        <v>161</v>
      </c>
      <c r="B81" t="s">
        <v>285</v>
      </c>
      <c r="C81" t="s">
        <v>0</v>
      </c>
      <c r="E81" t="s">
        <v>162</v>
      </c>
      <c r="I81" s="2">
        <v>45246.591932870368</v>
      </c>
      <c r="L81">
        <v>102736.51</v>
      </c>
      <c r="M81">
        <v>5.8</v>
      </c>
      <c r="N81">
        <f t="shared" si="0"/>
        <v>-163.98175149123853</v>
      </c>
      <c r="Q81">
        <v>4.4690000000000003</v>
      </c>
      <c r="R81">
        <v>9.1</v>
      </c>
    </row>
    <row r="82" spans="1:18" ht="120" x14ac:dyDescent="0.25">
      <c r="A82" s="1" t="s">
        <v>163</v>
      </c>
      <c r="B82" t="s">
        <v>286</v>
      </c>
      <c r="C82" t="s">
        <v>0</v>
      </c>
      <c r="E82" t="s">
        <v>16</v>
      </c>
      <c r="I82" s="2">
        <v>45246.593124999999</v>
      </c>
      <c r="L82">
        <v>184749.22</v>
      </c>
      <c r="M82">
        <v>5.5</v>
      </c>
      <c r="Q82">
        <v>10.048</v>
      </c>
      <c r="R82">
        <v>6.9</v>
      </c>
    </row>
    <row r="83" spans="1:18" ht="105" x14ac:dyDescent="0.25">
      <c r="A83" s="1" t="s">
        <v>164</v>
      </c>
      <c r="B83" t="s">
        <v>287</v>
      </c>
      <c r="C83" t="s">
        <v>0</v>
      </c>
      <c r="E83" t="s">
        <v>68</v>
      </c>
      <c r="I83" s="2">
        <v>45246.594259259262</v>
      </c>
      <c r="L83">
        <v>1752843.73</v>
      </c>
      <c r="M83">
        <v>3.7</v>
      </c>
      <c r="N83">
        <f t="shared" si="0"/>
        <v>-33.671693565153078</v>
      </c>
      <c r="Q83">
        <v>116.724</v>
      </c>
      <c r="R83">
        <v>3.8</v>
      </c>
    </row>
    <row r="84" spans="1:18" ht="120" x14ac:dyDescent="0.25">
      <c r="A84" s="1" t="s">
        <v>165</v>
      </c>
      <c r="B84" t="s">
        <v>288</v>
      </c>
      <c r="C84" t="s">
        <v>0</v>
      </c>
      <c r="E84" t="s">
        <v>16</v>
      </c>
      <c r="I84" s="2">
        <v>45246.597719907404</v>
      </c>
      <c r="L84">
        <v>195294.66</v>
      </c>
      <c r="M84">
        <v>2.2000000000000002</v>
      </c>
      <c r="Q84">
        <v>10.765000000000001</v>
      </c>
      <c r="R84">
        <v>2.8</v>
      </c>
    </row>
    <row r="85" spans="1:18" ht="105" x14ac:dyDescent="0.25">
      <c r="A85" s="1" t="s">
        <v>166</v>
      </c>
      <c r="B85" t="s">
        <v>289</v>
      </c>
      <c r="C85" t="s">
        <v>0</v>
      </c>
      <c r="E85" t="s">
        <v>16</v>
      </c>
      <c r="I85" s="2">
        <v>45246.598865740743</v>
      </c>
      <c r="L85">
        <v>114440.64</v>
      </c>
      <c r="M85">
        <v>3.8</v>
      </c>
      <c r="Q85">
        <v>5.2649999999999997</v>
      </c>
      <c r="R85">
        <v>5.6</v>
      </c>
    </row>
    <row r="86" spans="1:18" ht="120" x14ac:dyDescent="0.25">
      <c r="A86" s="1" t="s">
        <v>167</v>
      </c>
      <c r="B86" t="s">
        <v>290</v>
      </c>
      <c r="C86" t="s">
        <v>0</v>
      </c>
      <c r="E86" t="s">
        <v>16</v>
      </c>
      <c r="I86" s="2">
        <v>45246.599988425929</v>
      </c>
      <c r="L86">
        <v>84468.47</v>
      </c>
      <c r="M86">
        <v>5.3</v>
      </c>
      <c r="Q86">
        <v>3.226</v>
      </c>
      <c r="R86">
        <v>9.4</v>
      </c>
    </row>
    <row r="89" spans="1:18" x14ac:dyDescent="0.25">
      <c r="A89" s="1" t="s">
        <v>168</v>
      </c>
      <c r="B89">
        <v>12662.9306</v>
      </c>
    </row>
    <row r="90" spans="1:18" x14ac:dyDescent="0.25">
      <c r="A90" s="1" t="s">
        <v>169</v>
      </c>
      <c r="B90">
        <v>2179226.0488</v>
      </c>
    </row>
    <row r="96" spans="1:18" x14ac:dyDescent="0.25">
      <c r="A96" s="1" t="s">
        <v>316</v>
      </c>
    </row>
    <row r="97" spans="1:21" x14ac:dyDescent="0.25">
      <c r="A97" s="1" t="s">
        <v>0</v>
      </c>
      <c r="L97" t="s">
        <v>313</v>
      </c>
      <c r="Q97" t="s">
        <v>313</v>
      </c>
    </row>
    <row r="98" spans="1:21" x14ac:dyDescent="0.25">
      <c r="B98" t="s">
        <v>172</v>
      </c>
      <c r="C98" t="s">
        <v>6</v>
      </c>
      <c r="D98" t="s">
        <v>7</v>
      </c>
      <c r="E98" t="s">
        <v>8</v>
      </c>
      <c r="F98" t="s">
        <v>173</v>
      </c>
      <c r="G98" t="s">
        <v>174</v>
      </c>
      <c r="H98" t="s">
        <v>175</v>
      </c>
      <c r="I98" t="s">
        <v>176</v>
      </c>
      <c r="J98" t="s">
        <v>177</v>
      </c>
      <c r="K98" t="s">
        <v>9</v>
      </c>
      <c r="L98" t="s">
        <v>10</v>
      </c>
      <c r="M98" t="s">
        <v>11</v>
      </c>
      <c r="N98" t="s">
        <v>309</v>
      </c>
      <c r="O98" t="s">
        <v>310</v>
      </c>
      <c r="P98" t="s">
        <v>311</v>
      </c>
      <c r="Q98" t="s">
        <v>14</v>
      </c>
      <c r="R98" t="s">
        <v>15</v>
      </c>
      <c r="S98" t="s">
        <v>310</v>
      </c>
      <c r="T98" t="s">
        <v>311</v>
      </c>
      <c r="U98" t="s">
        <v>312</v>
      </c>
    </row>
    <row r="99" spans="1:21" x14ac:dyDescent="0.25">
      <c r="B99" t="s">
        <v>182</v>
      </c>
      <c r="C99" t="s">
        <v>0</v>
      </c>
      <c r="E99" t="s">
        <v>16</v>
      </c>
      <c r="I99" s="2">
        <v>45246.480185185188</v>
      </c>
      <c r="L99">
        <v>17354.310000000001</v>
      </c>
      <c r="M99">
        <v>1</v>
      </c>
    </row>
    <row r="100" spans="1:21" ht="30" x14ac:dyDescent="0.25">
      <c r="A100" s="1" t="s">
        <v>17</v>
      </c>
      <c r="B100" t="s">
        <v>183</v>
      </c>
      <c r="C100" t="s">
        <v>0</v>
      </c>
      <c r="E100" t="s">
        <v>16</v>
      </c>
      <c r="I100" s="2">
        <v>45246.48133101852</v>
      </c>
      <c r="L100">
        <v>19800.71</v>
      </c>
      <c r="M100">
        <v>5</v>
      </c>
    </row>
    <row r="101" spans="1:21" x14ac:dyDescent="0.25">
      <c r="B101" t="s">
        <v>184</v>
      </c>
      <c r="C101" t="s">
        <v>0</v>
      </c>
      <c r="E101" t="s">
        <v>16</v>
      </c>
      <c r="I101" s="2">
        <v>45246.482511574075</v>
      </c>
      <c r="L101">
        <v>16036.1</v>
      </c>
      <c r="M101">
        <v>1.6</v>
      </c>
    </row>
    <row r="102" spans="1:21" ht="120" x14ac:dyDescent="0.25">
      <c r="A102" s="1" t="s">
        <v>40</v>
      </c>
      <c r="B102" t="s">
        <v>197</v>
      </c>
      <c r="C102" t="s">
        <v>0</v>
      </c>
      <c r="E102" t="s">
        <v>16</v>
      </c>
      <c r="I102" s="2">
        <v>45246.494143518517</v>
      </c>
      <c r="L102">
        <v>12582.58</v>
      </c>
      <c r="M102">
        <v>3.9</v>
      </c>
      <c r="Q102" t="s">
        <v>41</v>
      </c>
      <c r="R102" t="s">
        <v>20</v>
      </c>
    </row>
    <row r="103" spans="1:21" ht="105" x14ac:dyDescent="0.25">
      <c r="A103" s="1" t="s">
        <v>44</v>
      </c>
      <c r="B103" t="s">
        <v>199</v>
      </c>
      <c r="C103" t="s">
        <v>0</v>
      </c>
      <c r="E103" t="s">
        <v>16</v>
      </c>
      <c r="I103" s="2">
        <v>45246.508993055555</v>
      </c>
      <c r="L103">
        <v>13316.49</v>
      </c>
      <c r="M103">
        <v>1.5</v>
      </c>
      <c r="Q103" t="s">
        <v>41</v>
      </c>
      <c r="R103" t="s">
        <v>20</v>
      </c>
    </row>
    <row r="104" spans="1:21" ht="105" x14ac:dyDescent="0.25">
      <c r="A104" s="1" t="s">
        <v>65</v>
      </c>
      <c r="B104" t="s">
        <v>213</v>
      </c>
      <c r="C104" t="s">
        <v>0</v>
      </c>
      <c r="E104" t="s">
        <v>66</v>
      </c>
      <c r="I104" s="2">
        <v>45246.521423611113</v>
      </c>
      <c r="L104">
        <v>73514.63</v>
      </c>
      <c r="M104">
        <v>2.8</v>
      </c>
      <c r="Q104">
        <v>2.4809999999999999</v>
      </c>
      <c r="R104">
        <v>5.7</v>
      </c>
    </row>
    <row r="105" spans="1:21" ht="105" x14ac:dyDescent="0.25">
      <c r="A105" s="1" t="s">
        <v>89</v>
      </c>
      <c r="B105" t="s">
        <v>225</v>
      </c>
      <c r="C105" t="s">
        <v>0</v>
      </c>
      <c r="E105" t="s">
        <v>66</v>
      </c>
      <c r="I105" s="2">
        <v>45246.543715277781</v>
      </c>
      <c r="L105">
        <v>71993.009999999995</v>
      </c>
      <c r="M105">
        <v>2.8</v>
      </c>
      <c r="Q105">
        <v>2.3769999999999998</v>
      </c>
      <c r="R105">
        <v>5.8</v>
      </c>
    </row>
    <row r="106" spans="1:21" ht="120" x14ac:dyDescent="0.25">
      <c r="A106" s="1" t="s">
        <v>111</v>
      </c>
      <c r="B106" t="s">
        <v>243</v>
      </c>
      <c r="C106" t="s">
        <v>0</v>
      </c>
      <c r="E106" t="s">
        <v>66</v>
      </c>
      <c r="I106" s="2">
        <v>45246.561041666668</v>
      </c>
      <c r="L106">
        <v>75993.05</v>
      </c>
      <c r="M106">
        <v>6.1</v>
      </c>
      <c r="Q106">
        <v>2.649</v>
      </c>
      <c r="R106">
        <v>11.8</v>
      </c>
    </row>
    <row r="107" spans="1:21" ht="105" x14ac:dyDescent="0.25">
      <c r="A107" s="1" t="s">
        <v>133</v>
      </c>
      <c r="B107" t="s">
        <v>263</v>
      </c>
      <c r="C107" t="s">
        <v>0</v>
      </c>
      <c r="E107" t="s">
        <v>66</v>
      </c>
      <c r="I107" s="2">
        <v>45246.574791666666</v>
      </c>
      <c r="L107">
        <v>179488.82</v>
      </c>
      <c r="M107">
        <v>1.5</v>
      </c>
      <c r="Q107">
        <v>9.69</v>
      </c>
      <c r="R107">
        <v>1.8</v>
      </c>
    </row>
    <row r="108" spans="1:21" ht="120" x14ac:dyDescent="0.25">
      <c r="A108" s="1" t="s">
        <v>163</v>
      </c>
      <c r="B108" t="s">
        <v>286</v>
      </c>
      <c r="C108" t="s">
        <v>0</v>
      </c>
      <c r="E108" t="s">
        <v>16</v>
      </c>
      <c r="I108" s="2">
        <v>45246.593124999999</v>
      </c>
      <c r="L108">
        <v>184749.22</v>
      </c>
      <c r="M108">
        <v>5.5</v>
      </c>
      <c r="Q108">
        <v>10.048</v>
      </c>
      <c r="R108">
        <v>6.9</v>
      </c>
    </row>
    <row r="109" spans="1:21" ht="120" x14ac:dyDescent="0.25">
      <c r="A109" s="1" t="s">
        <v>165</v>
      </c>
      <c r="B109" t="s">
        <v>288</v>
      </c>
      <c r="C109" t="s">
        <v>0</v>
      </c>
      <c r="E109" t="s">
        <v>16</v>
      </c>
      <c r="I109" s="2">
        <v>45246.597719907404</v>
      </c>
      <c r="L109">
        <v>195294.66</v>
      </c>
      <c r="M109">
        <v>2.2000000000000002</v>
      </c>
      <c r="Q109">
        <v>10.765000000000001</v>
      </c>
      <c r="R109">
        <v>2.8</v>
      </c>
    </row>
    <row r="110" spans="1:21" ht="105" x14ac:dyDescent="0.25">
      <c r="A110" s="1" t="s">
        <v>166</v>
      </c>
      <c r="B110" t="s">
        <v>289</v>
      </c>
      <c r="C110" t="s">
        <v>0</v>
      </c>
      <c r="E110" t="s">
        <v>16</v>
      </c>
      <c r="I110" s="2">
        <v>45246.598865740743</v>
      </c>
      <c r="L110">
        <v>114440.64</v>
      </c>
      <c r="M110">
        <v>3.8</v>
      </c>
      <c r="Q110">
        <v>5.2649999999999997</v>
      </c>
      <c r="R110">
        <v>5.6</v>
      </c>
    </row>
    <row r="111" spans="1:21" ht="120" x14ac:dyDescent="0.25">
      <c r="A111" s="1" t="s">
        <v>167</v>
      </c>
      <c r="B111" t="s">
        <v>290</v>
      </c>
      <c r="C111" t="s">
        <v>0</v>
      </c>
      <c r="E111" t="s">
        <v>16</v>
      </c>
      <c r="I111" s="2">
        <v>45246.599988425929</v>
      </c>
      <c r="L111">
        <v>84468.47</v>
      </c>
      <c r="M111">
        <v>5.3</v>
      </c>
      <c r="Q111">
        <v>3.226</v>
      </c>
      <c r="R111">
        <v>9.4</v>
      </c>
    </row>
    <row r="113" spans="1:21" x14ac:dyDescent="0.25">
      <c r="A113" s="1" t="s">
        <v>171</v>
      </c>
      <c r="J113">
        <v>5</v>
      </c>
      <c r="L113">
        <f>AVERAGE(L99:L111) + 3 *STDEV(L99:L111)</f>
        <v>286577.53473045153</v>
      </c>
      <c r="N113">
        <f>(L113-$B$90)/$B$89</f>
        <v>-149.46370424469896</v>
      </c>
      <c r="O113">
        <f>N113*J113</f>
        <v>-747.31852122349483</v>
      </c>
      <c r="Q113">
        <f>AVERAGE(Q99:Q111) + 3 *STDEV(Q99:Q111)</f>
        <v>17.003225091626646</v>
      </c>
      <c r="S113">
        <f>Q113*J113</f>
        <v>85.016125458133232</v>
      </c>
    </row>
    <row r="114" spans="1:21" x14ac:dyDescent="0.25">
      <c r="A114" s="1" t="s">
        <v>170</v>
      </c>
      <c r="J114">
        <v>5</v>
      </c>
      <c r="L114">
        <f>AVERAGE(L99:L111) + 10 *STDEV(L99:L111)</f>
        <v>765175.65858868463</v>
      </c>
      <c r="N114">
        <f>(L114-$B$90)/$B$89</f>
        <v>-111.66849403812695</v>
      </c>
      <c r="O114">
        <f t="shared" ref="O114" si="13">N114*J114</f>
        <v>-558.3424701906348</v>
      </c>
      <c r="Q114">
        <f>AVERAGE(Q99:Q111) + 10 *STDEV(Q99:Q111)</f>
        <v>43.114625305422145</v>
      </c>
      <c r="S114">
        <f>Q114*J114</f>
        <v>215.57312652711073</v>
      </c>
    </row>
    <row r="119" spans="1:21" x14ac:dyDescent="0.25">
      <c r="A119" s="1" t="s">
        <v>315</v>
      </c>
    </row>
    <row r="120" spans="1:21" x14ac:dyDescent="0.25">
      <c r="A120" s="1" t="s">
        <v>0</v>
      </c>
      <c r="L120" t="s">
        <v>313</v>
      </c>
      <c r="Q120" t="s">
        <v>313</v>
      </c>
    </row>
    <row r="121" spans="1:21" x14ac:dyDescent="0.25">
      <c r="B121" t="s">
        <v>172</v>
      </c>
      <c r="C121" t="s">
        <v>6</v>
      </c>
      <c r="D121" t="s">
        <v>7</v>
      </c>
      <c r="E121" t="s">
        <v>8</v>
      </c>
      <c r="F121" t="s">
        <v>173</v>
      </c>
      <c r="G121" t="s">
        <v>174</v>
      </c>
      <c r="H121" t="s">
        <v>175</v>
      </c>
      <c r="I121" t="s">
        <v>176</v>
      </c>
      <c r="J121" t="s">
        <v>177</v>
      </c>
      <c r="K121" t="s">
        <v>9</v>
      </c>
      <c r="L121" t="s">
        <v>10</v>
      </c>
      <c r="M121" t="s">
        <v>11</v>
      </c>
      <c r="N121" t="s">
        <v>309</v>
      </c>
      <c r="O121" t="s">
        <v>310</v>
      </c>
      <c r="P121" t="s">
        <v>311</v>
      </c>
      <c r="Q121" t="s">
        <v>14</v>
      </c>
      <c r="R121" t="s">
        <v>15</v>
      </c>
      <c r="S121" t="s">
        <v>310</v>
      </c>
      <c r="T121" t="s">
        <v>311</v>
      </c>
      <c r="U121" t="s">
        <v>312</v>
      </c>
    </row>
    <row r="122" spans="1:21" ht="60" x14ac:dyDescent="0.25">
      <c r="A122" s="1" t="s">
        <v>31</v>
      </c>
      <c r="B122" t="s">
        <v>191</v>
      </c>
      <c r="C122" t="s">
        <v>21</v>
      </c>
      <c r="D122">
        <v>7</v>
      </c>
      <c r="E122" t="s">
        <v>32</v>
      </c>
      <c r="I122" s="2">
        <v>45246.490717592591</v>
      </c>
      <c r="K122">
        <v>100</v>
      </c>
      <c r="L122">
        <v>1535866.96</v>
      </c>
      <c r="M122">
        <v>1.4</v>
      </c>
      <c r="Q122">
        <v>101.96299999999999</v>
      </c>
      <c r="R122">
        <v>1.4</v>
      </c>
    </row>
    <row r="123" spans="1:21" ht="105" x14ac:dyDescent="0.25">
      <c r="A123" s="1" t="s">
        <v>67</v>
      </c>
      <c r="B123" t="s">
        <v>214</v>
      </c>
      <c r="C123" t="s">
        <v>0</v>
      </c>
      <c r="E123" t="s">
        <v>68</v>
      </c>
      <c r="I123" s="2">
        <v>45246.522592592592</v>
      </c>
      <c r="L123">
        <v>1601132.48</v>
      </c>
      <c r="M123">
        <v>2.1</v>
      </c>
      <c r="N123">
        <v>621.89918299620695</v>
      </c>
      <c r="Q123">
        <v>106.40300000000001</v>
      </c>
      <c r="R123">
        <v>2.1</v>
      </c>
    </row>
    <row r="124" spans="1:21" ht="105" x14ac:dyDescent="0.25">
      <c r="A124" s="1" t="s">
        <v>90</v>
      </c>
      <c r="B124" t="s">
        <v>226</v>
      </c>
      <c r="C124" t="s">
        <v>0</v>
      </c>
      <c r="E124" t="s">
        <v>68</v>
      </c>
      <c r="I124" s="2">
        <v>45246.544849537036</v>
      </c>
      <c r="L124">
        <v>1632384.77</v>
      </c>
      <c r="M124">
        <v>2.5</v>
      </c>
      <c r="N124">
        <v>634.04162072143015</v>
      </c>
      <c r="Q124">
        <v>108.53</v>
      </c>
      <c r="R124">
        <v>2.6</v>
      </c>
    </row>
    <row r="125" spans="1:21" ht="105" x14ac:dyDescent="0.25">
      <c r="A125" s="1" t="s">
        <v>112</v>
      </c>
      <c r="B125" t="s">
        <v>244</v>
      </c>
      <c r="C125" t="s">
        <v>0</v>
      </c>
      <c r="E125" t="s">
        <v>68</v>
      </c>
      <c r="I125" s="2">
        <v>45246.5621875</v>
      </c>
      <c r="L125">
        <v>1685107.79</v>
      </c>
      <c r="M125">
        <v>1.4</v>
      </c>
      <c r="N125">
        <v>654.52607120604114</v>
      </c>
      <c r="Q125">
        <v>112.116</v>
      </c>
      <c r="R125">
        <v>1.5</v>
      </c>
    </row>
    <row r="126" spans="1:21" ht="150" x14ac:dyDescent="0.25">
      <c r="A126" s="1" t="s">
        <v>134</v>
      </c>
      <c r="B126" t="s">
        <v>264</v>
      </c>
      <c r="C126" t="s">
        <v>0</v>
      </c>
      <c r="E126" t="s">
        <v>68</v>
      </c>
      <c r="I126" s="2">
        <v>45246.575925925928</v>
      </c>
      <c r="L126">
        <v>1787597.01</v>
      </c>
      <c r="M126">
        <v>4.2</v>
      </c>
      <c r="N126">
        <v>694.34616027332902</v>
      </c>
      <c r="Q126">
        <v>119.08799999999999</v>
      </c>
      <c r="R126">
        <v>4.3</v>
      </c>
    </row>
    <row r="127" spans="1:21" ht="105" x14ac:dyDescent="0.25">
      <c r="A127" s="1" t="s">
        <v>164</v>
      </c>
      <c r="B127" t="s">
        <v>287</v>
      </c>
      <c r="C127" t="s">
        <v>0</v>
      </c>
      <c r="E127" t="s">
        <v>68</v>
      </c>
      <c r="I127" s="2">
        <v>45246.594259259262</v>
      </c>
      <c r="L127">
        <v>1752843.73</v>
      </c>
      <c r="M127">
        <v>3.7</v>
      </c>
      <c r="N127">
        <v>680.84348452869563</v>
      </c>
      <c r="Q127">
        <v>116.724</v>
      </c>
      <c r="R127">
        <v>3.8</v>
      </c>
    </row>
    <row r="130" spans="1:21" x14ac:dyDescent="0.25">
      <c r="A130" s="1" t="s">
        <v>314</v>
      </c>
    </row>
    <row r="131" spans="1:21" x14ac:dyDescent="0.25">
      <c r="A131" s="1" t="s">
        <v>0</v>
      </c>
      <c r="L131" t="s">
        <v>313</v>
      </c>
      <c r="Q131" t="s">
        <v>313</v>
      </c>
    </row>
    <row r="132" spans="1:21" x14ac:dyDescent="0.25">
      <c r="B132" t="s">
        <v>172</v>
      </c>
      <c r="C132" t="s">
        <v>6</v>
      </c>
      <c r="D132" t="s">
        <v>7</v>
      </c>
      <c r="E132" t="s">
        <v>8</v>
      </c>
      <c r="F132" t="s">
        <v>173</v>
      </c>
      <c r="G132" t="s">
        <v>174</v>
      </c>
      <c r="H132" t="s">
        <v>175</v>
      </c>
      <c r="I132" t="s">
        <v>176</v>
      </c>
      <c r="J132" t="s">
        <v>177</v>
      </c>
      <c r="K132" t="s">
        <v>9</v>
      </c>
      <c r="L132" t="s">
        <v>10</v>
      </c>
      <c r="M132" t="s">
        <v>11</v>
      </c>
      <c r="N132" t="s">
        <v>309</v>
      </c>
      <c r="O132" t="s">
        <v>310</v>
      </c>
      <c r="P132" t="s">
        <v>311</v>
      </c>
      <c r="Q132" t="s">
        <v>14</v>
      </c>
      <c r="R132" t="s">
        <v>15</v>
      </c>
      <c r="S132" t="s">
        <v>310</v>
      </c>
      <c r="T132" t="s">
        <v>311</v>
      </c>
      <c r="U132" t="s">
        <v>312</v>
      </c>
    </row>
    <row r="133" spans="1:21" ht="150" x14ac:dyDescent="0.25">
      <c r="A133" s="1" t="s">
        <v>42</v>
      </c>
      <c r="B133" t="s">
        <v>198</v>
      </c>
      <c r="C133" t="s">
        <v>0</v>
      </c>
      <c r="E133" t="s">
        <v>43</v>
      </c>
      <c r="I133" s="2">
        <v>45246.495312500003</v>
      </c>
      <c r="L133">
        <v>173578.07</v>
      </c>
      <c r="M133">
        <v>1.3</v>
      </c>
      <c r="Q133">
        <v>9.2880000000000003</v>
      </c>
      <c r="R133">
        <v>1.7</v>
      </c>
    </row>
    <row r="134" spans="1:21" x14ac:dyDescent="0.25">
      <c r="A134" s="1" t="s">
        <v>297</v>
      </c>
      <c r="J134">
        <v>10000</v>
      </c>
      <c r="Q134">
        <v>9.9</v>
      </c>
      <c r="R134">
        <v>5.05</v>
      </c>
    </row>
    <row r="136" spans="1:21" x14ac:dyDescent="0.25">
      <c r="A136" s="1" t="s">
        <v>298</v>
      </c>
      <c r="Q136">
        <f>(Q133/Q134)*100</f>
        <v>93.818181818181827</v>
      </c>
    </row>
  </sheetData>
  <autoFilter ref="A1:A136" xr:uid="{149B9E29-9056-42B6-A9FF-EE5783A62986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68A8-4E76-4DD1-90E3-228F9E2A5E6F}">
  <dimension ref="A1:U136"/>
  <sheetViews>
    <sheetView topLeftCell="A158" zoomScale="101" zoomScaleNormal="55" workbookViewId="0">
      <selection activeCell="U8" sqref="U8"/>
    </sheetView>
  </sheetViews>
  <sheetFormatPr defaultRowHeight="15" x14ac:dyDescent="0.25"/>
  <cols>
    <col min="1" max="1" width="49.7109375" style="1" customWidth="1"/>
    <col min="2" max="2" width="21.5703125" customWidth="1"/>
    <col min="3" max="3" width="15.140625" customWidth="1"/>
    <col min="4" max="4" width="10" customWidth="1"/>
    <col min="5" max="5" width="16.85546875" bestFit="1" customWidth="1"/>
    <col min="6" max="6" width="8.28515625" customWidth="1"/>
    <col min="7" max="7" width="6.7109375" customWidth="1"/>
    <col min="8" max="8" width="8.85546875" customWidth="1"/>
    <col min="9" max="9" width="19" customWidth="1"/>
    <col min="10" max="10" width="16.85546875" customWidth="1"/>
    <col min="11" max="11" width="21" customWidth="1"/>
    <col min="12" max="12" width="12.7109375" bestFit="1" customWidth="1"/>
    <col min="13" max="13" width="12.28515625" customWidth="1"/>
    <col min="14" max="14" width="21.28515625" customWidth="1"/>
    <col min="15" max="15" width="17.7109375" customWidth="1"/>
    <col min="16" max="16" width="22.5703125" customWidth="1"/>
    <col min="17" max="17" width="12.7109375" bestFit="1" customWidth="1"/>
    <col min="18" max="18" width="14.85546875" customWidth="1"/>
    <col min="19" max="19" width="19.28515625" customWidth="1"/>
    <col min="20" max="20" width="24" customWidth="1"/>
    <col min="21" max="21" width="16.140625" customWidth="1"/>
    <col min="22" max="22" width="20" customWidth="1"/>
    <col min="32" max="32" width="12" bestFit="1" customWidth="1"/>
    <col min="33" max="33" width="9.7109375" bestFit="1" customWidth="1"/>
  </cols>
  <sheetData>
    <row r="1" spans="1:21" x14ac:dyDescent="0.25">
      <c r="A1" s="1" t="s">
        <v>0</v>
      </c>
      <c r="L1" t="s">
        <v>318</v>
      </c>
      <c r="Q1" t="s">
        <v>318</v>
      </c>
    </row>
    <row r="2" spans="1:21" x14ac:dyDescent="0.25">
      <c r="B2" t="s">
        <v>172</v>
      </c>
      <c r="C2" t="s">
        <v>6</v>
      </c>
      <c r="D2" t="s">
        <v>7</v>
      </c>
      <c r="E2" t="s">
        <v>8</v>
      </c>
      <c r="F2" t="s">
        <v>173</v>
      </c>
      <c r="G2" t="s">
        <v>174</v>
      </c>
      <c r="H2" t="s">
        <v>175</v>
      </c>
      <c r="I2" t="s">
        <v>176</v>
      </c>
      <c r="J2" t="s">
        <v>177</v>
      </c>
      <c r="K2" t="s">
        <v>9</v>
      </c>
      <c r="L2" t="s">
        <v>10</v>
      </c>
      <c r="M2" t="s">
        <v>11</v>
      </c>
      <c r="N2" t="s">
        <v>319</v>
      </c>
      <c r="O2" t="s">
        <v>320</v>
      </c>
      <c r="P2" t="s">
        <v>321</v>
      </c>
      <c r="Q2" t="s">
        <v>14</v>
      </c>
      <c r="R2" t="s">
        <v>15</v>
      </c>
      <c r="S2" t="s">
        <v>320</v>
      </c>
      <c r="T2" t="s">
        <v>321</v>
      </c>
      <c r="U2" t="s">
        <v>325</v>
      </c>
    </row>
    <row r="3" spans="1:21" x14ac:dyDescent="0.25">
      <c r="B3" t="s">
        <v>182</v>
      </c>
      <c r="C3" t="s">
        <v>0</v>
      </c>
      <c r="E3" t="s">
        <v>16</v>
      </c>
      <c r="I3" s="2">
        <v>45246.480185185188</v>
      </c>
      <c r="L3">
        <v>823.48</v>
      </c>
      <c r="M3">
        <v>12.8</v>
      </c>
    </row>
    <row r="4" spans="1:21" ht="30" x14ac:dyDescent="0.25">
      <c r="A4" s="1" t="s">
        <v>17</v>
      </c>
      <c r="B4" t="s">
        <v>183</v>
      </c>
      <c r="C4" t="s">
        <v>0</v>
      </c>
      <c r="E4" t="s">
        <v>16</v>
      </c>
      <c r="I4" s="2">
        <v>45246.48133101852</v>
      </c>
      <c r="L4">
        <v>920.06</v>
      </c>
      <c r="M4">
        <v>12.3</v>
      </c>
    </row>
    <row r="5" spans="1:21" x14ac:dyDescent="0.25">
      <c r="B5" t="s">
        <v>184</v>
      </c>
      <c r="C5" t="s">
        <v>0</v>
      </c>
      <c r="E5" t="s">
        <v>16</v>
      </c>
      <c r="I5" s="2">
        <v>45246.482511574075</v>
      </c>
      <c r="L5">
        <v>636.71</v>
      </c>
      <c r="M5">
        <v>17.3</v>
      </c>
    </row>
    <row r="6" spans="1:21" x14ac:dyDescent="0.25">
      <c r="B6" t="s">
        <v>185</v>
      </c>
      <c r="C6" t="s">
        <v>18</v>
      </c>
      <c r="D6">
        <v>1</v>
      </c>
      <c r="E6" t="s">
        <v>19</v>
      </c>
      <c r="I6" s="2">
        <v>45246.483634259261</v>
      </c>
      <c r="K6">
        <v>0</v>
      </c>
      <c r="L6">
        <v>1140.0899999999999</v>
      </c>
      <c r="M6">
        <v>15.9</v>
      </c>
      <c r="Q6">
        <v>0</v>
      </c>
      <c r="R6" t="s">
        <v>20</v>
      </c>
    </row>
    <row r="7" spans="1:21" x14ac:dyDescent="0.25">
      <c r="B7" t="s">
        <v>186</v>
      </c>
      <c r="C7" t="s">
        <v>21</v>
      </c>
      <c r="D7">
        <v>2</v>
      </c>
      <c r="E7" t="s">
        <v>22</v>
      </c>
      <c r="I7" s="2">
        <v>45246.484803240739</v>
      </c>
      <c r="K7">
        <v>0.5</v>
      </c>
      <c r="L7">
        <v>950.06</v>
      </c>
      <c r="M7">
        <v>9.1999999999999993</v>
      </c>
      <c r="Q7" t="s">
        <v>41</v>
      </c>
      <c r="R7" t="s">
        <v>20</v>
      </c>
    </row>
    <row r="8" spans="1:21" ht="60" x14ac:dyDescent="0.25">
      <c r="A8" s="1" t="s">
        <v>23</v>
      </c>
      <c r="B8" t="s">
        <v>187</v>
      </c>
      <c r="C8" t="s">
        <v>21</v>
      </c>
      <c r="D8">
        <v>3</v>
      </c>
      <c r="E8" t="s">
        <v>24</v>
      </c>
      <c r="I8" s="2">
        <v>45246.485972222225</v>
      </c>
      <c r="K8">
        <v>1</v>
      </c>
      <c r="L8">
        <v>1130.23</v>
      </c>
      <c r="M8">
        <v>20</v>
      </c>
      <c r="Q8" t="s">
        <v>41</v>
      </c>
      <c r="R8" t="s">
        <v>20</v>
      </c>
    </row>
    <row r="9" spans="1:21" ht="60" x14ac:dyDescent="0.25">
      <c r="A9" s="1" t="s">
        <v>25</v>
      </c>
      <c r="B9" t="s">
        <v>188</v>
      </c>
      <c r="C9" t="s">
        <v>21</v>
      </c>
      <c r="D9">
        <v>4</v>
      </c>
      <c r="E9" t="s">
        <v>26</v>
      </c>
      <c r="I9" s="2">
        <v>45246.487187500003</v>
      </c>
      <c r="K9">
        <v>5</v>
      </c>
      <c r="L9">
        <v>2737.01</v>
      </c>
      <c r="M9">
        <v>2.2000000000000002</v>
      </c>
      <c r="Q9">
        <v>4.3079999999999998</v>
      </c>
      <c r="R9">
        <v>3.8</v>
      </c>
    </row>
    <row r="10" spans="1:21" ht="60" x14ac:dyDescent="0.25">
      <c r="A10" s="1" t="s">
        <v>27</v>
      </c>
      <c r="B10" t="s">
        <v>189</v>
      </c>
      <c r="C10" t="s">
        <v>21</v>
      </c>
      <c r="D10">
        <v>5</v>
      </c>
      <c r="E10" t="s">
        <v>28</v>
      </c>
      <c r="I10" s="2">
        <v>45246.488368055558</v>
      </c>
      <c r="K10">
        <v>10</v>
      </c>
      <c r="L10">
        <v>4684.25</v>
      </c>
      <c r="M10">
        <v>7.4</v>
      </c>
      <c r="Q10">
        <v>9.56</v>
      </c>
      <c r="R10">
        <v>9.8000000000000007</v>
      </c>
    </row>
    <row r="11" spans="1:21" ht="60" x14ac:dyDescent="0.25">
      <c r="A11" s="1" t="s">
        <v>29</v>
      </c>
      <c r="B11" t="s">
        <v>190</v>
      </c>
      <c r="C11" t="s">
        <v>21</v>
      </c>
      <c r="D11">
        <v>6</v>
      </c>
      <c r="E11" t="s">
        <v>30</v>
      </c>
      <c r="I11" s="2">
        <v>45246.48951388889</v>
      </c>
      <c r="K11">
        <v>50</v>
      </c>
      <c r="L11">
        <v>20154.63</v>
      </c>
      <c r="M11">
        <v>1</v>
      </c>
      <c r="Q11">
        <v>51.29</v>
      </c>
      <c r="R11">
        <v>1.1000000000000001</v>
      </c>
    </row>
    <row r="12" spans="1:21" ht="60" x14ac:dyDescent="0.25">
      <c r="A12" s="1" t="s">
        <v>31</v>
      </c>
      <c r="B12" t="s">
        <v>191</v>
      </c>
      <c r="C12" t="s">
        <v>21</v>
      </c>
      <c r="D12">
        <v>7</v>
      </c>
      <c r="E12" t="s">
        <v>32</v>
      </c>
      <c r="I12" s="2">
        <v>45246.490717592591</v>
      </c>
      <c r="K12">
        <v>100</v>
      </c>
      <c r="L12">
        <v>38979.96</v>
      </c>
      <c r="M12">
        <v>4.0999999999999996</v>
      </c>
      <c r="Q12">
        <v>102.07</v>
      </c>
      <c r="R12">
        <v>4.2</v>
      </c>
    </row>
    <row r="13" spans="1:21" ht="120" x14ac:dyDescent="0.25">
      <c r="A13" s="1" t="s">
        <v>33</v>
      </c>
      <c r="B13" t="s">
        <v>192</v>
      </c>
      <c r="C13" t="s">
        <v>21</v>
      </c>
      <c r="D13">
        <v>8</v>
      </c>
      <c r="E13" t="s">
        <v>34</v>
      </c>
      <c r="I13" s="2">
        <v>45246.491875</v>
      </c>
      <c r="K13">
        <v>500</v>
      </c>
      <c r="L13">
        <v>188359.97</v>
      </c>
      <c r="M13">
        <v>1.1000000000000001</v>
      </c>
      <c r="Q13">
        <v>505.01299999999998</v>
      </c>
      <c r="R13">
        <v>1.1000000000000001</v>
      </c>
    </row>
    <row r="14" spans="1:21" ht="90" x14ac:dyDescent="0.25">
      <c r="A14" s="1" t="s">
        <v>35</v>
      </c>
      <c r="B14" t="s">
        <v>193</v>
      </c>
      <c r="C14" t="s">
        <v>21</v>
      </c>
      <c r="D14">
        <v>9</v>
      </c>
      <c r="E14" t="s">
        <v>36</v>
      </c>
      <c r="I14" s="2">
        <v>45246.493032407408</v>
      </c>
      <c r="K14">
        <v>1000</v>
      </c>
      <c r="L14">
        <v>368734.71999999997</v>
      </c>
      <c r="M14">
        <v>2.4</v>
      </c>
      <c r="Q14">
        <v>991.56100000000004</v>
      </c>
      <c r="R14">
        <v>2.4</v>
      </c>
    </row>
    <row r="15" spans="1:21" ht="105" x14ac:dyDescent="0.25">
      <c r="A15" s="1" t="s">
        <v>37</v>
      </c>
      <c r="B15" t="s">
        <v>194</v>
      </c>
      <c r="C15" t="s">
        <v>21</v>
      </c>
      <c r="D15">
        <v>10</v>
      </c>
      <c r="E15" t="s">
        <v>38</v>
      </c>
      <c r="I15" s="2">
        <v>45246.595393518517</v>
      </c>
      <c r="K15">
        <v>10000</v>
      </c>
      <c r="L15">
        <v>3708582.55</v>
      </c>
      <c r="M15">
        <v>1.1000000000000001</v>
      </c>
      <c r="Q15">
        <v>10000.566999999999</v>
      </c>
      <c r="R15">
        <v>1.1000000000000001</v>
      </c>
    </row>
    <row r="16" spans="1:21" x14ac:dyDescent="0.25">
      <c r="B16" t="s">
        <v>196</v>
      </c>
      <c r="C16" t="s">
        <v>21</v>
      </c>
      <c r="D16">
        <v>11</v>
      </c>
      <c r="E16" t="s">
        <v>39</v>
      </c>
      <c r="I16" s="2">
        <v>45246.596516203703</v>
      </c>
      <c r="K16">
        <v>100000</v>
      </c>
      <c r="L16">
        <v>31921012.02</v>
      </c>
      <c r="M16">
        <v>0.5</v>
      </c>
      <c r="Q16">
        <v>86101.625</v>
      </c>
      <c r="R16">
        <v>0.5</v>
      </c>
    </row>
    <row r="17" spans="1:21" ht="120" x14ac:dyDescent="0.25">
      <c r="A17" s="1" t="s">
        <v>40</v>
      </c>
      <c r="B17" t="s">
        <v>197</v>
      </c>
      <c r="C17" t="s">
        <v>0</v>
      </c>
      <c r="E17" t="s">
        <v>16</v>
      </c>
      <c r="I17" s="2">
        <v>45246.494143518517</v>
      </c>
      <c r="L17">
        <v>570.04</v>
      </c>
      <c r="M17">
        <v>23.2</v>
      </c>
      <c r="Q17" t="s">
        <v>41</v>
      </c>
      <c r="R17" t="s">
        <v>20</v>
      </c>
    </row>
    <row r="18" spans="1:21" ht="150" x14ac:dyDescent="0.25">
      <c r="A18" s="1" t="s">
        <v>42</v>
      </c>
      <c r="B18" t="s">
        <v>198</v>
      </c>
      <c r="C18" t="s">
        <v>0</v>
      </c>
      <c r="E18" t="s">
        <v>43</v>
      </c>
      <c r="I18" s="2">
        <v>45246.495312500003</v>
      </c>
      <c r="L18">
        <v>4824.32</v>
      </c>
      <c r="M18">
        <v>3.3</v>
      </c>
      <c r="Q18">
        <v>9.9380000000000006</v>
      </c>
      <c r="R18">
        <v>4.3</v>
      </c>
    </row>
    <row r="19" spans="1:21" ht="105" x14ac:dyDescent="0.25">
      <c r="A19" s="1" t="s">
        <v>44</v>
      </c>
      <c r="B19" t="s">
        <v>199</v>
      </c>
      <c r="C19" t="s">
        <v>0</v>
      </c>
      <c r="E19" t="s">
        <v>16</v>
      </c>
      <c r="I19" s="2">
        <v>45246.508993055555</v>
      </c>
      <c r="L19">
        <v>663.37</v>
      </c>
      <c r="M19">
        <v>22</v>
      </c>
      <c r="Q19" t="s">
        <v>41</v>
      </c>
      <c r="R19" t="s">
        <v>20</v>
      </c>
    </row>
    <row r="20" spans="1:21" ht="105" x14ac:dyDescent="0.25">
      <c r="A20" s="1" t="s">
        <v>45</v>
      </c>
      <c r="B20" t="s">
        <v>200</v>
      </c>
      <c r="C20" t="s">
        <v>0</v>
      </c>
      <c r="E20" t="s">
        <v>46</v>
      </c>
      <c r="F20">
        <v>0</v>
      </c>
      <c r="G20">
        <v>10</v>
      </c>
      <c r="H20" t="s">
        <v>294</v>
      </c>
      <c r="I20" s="2">
        <v>45246.510115740741</v>
      </c>
      <c r="J20">
        <v>5</v>
      </c>
      <c r="L20">
        <v>276623.07</v>
      </c>
      <c r="M20">
        <v>1.4</v>
      </c>
      <c r="N20">
        <f>(L20-$B$90)/$B$89</f>
        <v>-150.24981490461616</v>
      </c>
      <c r="O20">
        <f>N20*J20</f>
        <v>-751.24907452308082</v>
      </c>
      <c r="P20">
        <f>O20/1000</f>
        <v>-0.75124907452308087</v>
      </c>
      <c r="Q20">
        <v>743.096</v>
      </c>
      <c r="R20">
        <v>1.4</v>
      </c>
      <c r="S20">
        <f>Q20*J20</f>
        <v>3715.48</v>
      </c>
      <c r="T20">
        <f>S20/1000</f>
        <v>3.7154799999999999</v>
      </c>
    </row>
    <row r="21" spans="1:21" ht="135" x14ac:dyDescent="0.25">
      <c r="A21" s="1" t="s">
        <v>47</v>
      </c>
      <c r="B21" t="s">
        <v>202</v>
      </c>
      <c r="C21" t="s">
        <v>0</v>
      </c>
      <c r="E21" t="s">
        <v>48</v>
      </c>
      <c r="F21">
        <v>0</v>
      </c>
      <c r="G21">
        <v>20</v>
      </c>
      <c r="H21" t="s">
        <v>294</v>
      </c>
      <c r="I21" s="2">
        <v>45246.511261574073</v>
      </c>
      <c r="J21">
        <v>5</v>
      </c>
      <c r="L21">
        <v>643767.06000000006</v>
      </c>
      <c r="M21">
        <v>1.7</v>
      </c>
      <c r="N21">
        <f t="shared" ref="N21:N83" si="0">(L21-$B$90)/$B$89</f>
        <v>-121.25621132283548</v>
      </c>
      <c r="O21">
        <f t="shared" ref="O21:O80" si="1">N21*J21</f>
        <v>-606.28105661417737</v>
      </c>
      <c r="P21">
        <f t="shared" ref="P21:P29" si="2">O21/1000</f>
        <v>-0.60628105661417742</v>
      </c>
      <c r="Q21">
        <v>1733.441</v>
      </c>
      <c r="R21">
        <v>1.7</v>
      </c>
      <c r="S21">
        <f t="shared" ref="S21:S80" si="3">Q21*J21</f>
        <v>8667.2049999999999</v>
      </c>
      <c r="T21">
        <f t="shared" ref="T21:T29" si="4">S21/1000</f>
        <v>8.6672049999999992</v>
      </c>
      <c r="U21" t="s">
        <v>317</v>
      </c>
    </row>
    <row r="22" spans="1:21" ht="105" x14ac:dyDescent="0.25">
      <c r="A22" s="1" t="s">
        <v>49</v>
      </c>
      <c r="B22" t="s">
        <v>203</v>
      </c>
      <c r="C22" t="s">
        <v>0</v>
      </c>
      <c r="E22" t="s">
        <v>50</v>
      </c>
      <c r="F22">
        <v>0</v>
      </c>
      <c r="G22">
        <v>30</v>
      </c>
      <c r="H22" t="s">
        <v>294</v>
      </c>
      <c r="I22" s="2">
        <v>45246.512361111112</v>
      </c>
      <c r="J22">
        <v>5</v>
      </c>
      <c r="L22">
        <v>125131.42</v>
      </c>
      <c r="M22">
        <v>1.5</v>
      </c>
      <c r="N22">
        <f t="shared" si="0"/>
        <v>-162.21321064493554</v>
      </c>
      <c r="O22">
        <f t="shared" si="1"/>
        <v>-811.06605322467772</v>
      </c>
      <c r="P22">
        <f t="shared" si="2"/>
        <v>-0.81106605322467773</v>
      </c>
      <c r="Q22">
        <v>334.45800000000003</v>
      </c>
      <c r="R22">
        <v>1.5</v>
      </c>
      <c r="S22">
        <f t="shared" si="3"/>
        <v>1672.2900000000002</v>
      </c>
      <c r="T22">
        <f t="shared" si="4"/>
        <v>1.6722900000000003</v>
      </c>
    </row>
    <row r="23" spans="1:21" ht="120" x14ac:dyDescent="0.25">
      <c r="A23" s="1" t="s">
        <v>51</v>
      </c>
      <c r="B23" t="s">
        <v>204</v>
      </c>
      <c r="C23" t="s">
        <v>0</v>
      </c>
      <c r="E23" t="s">
        <v>52</v>
      </c>
      <c r="F23">
        <v>0</v>
      </c>
      <c r="G23">
        <v>40</v>
      </c>
      <c r="H23" t="s">
        <v>294</v>
      </c>
      <c r="I23" s="2">
        <v>45246.513541666667</v>
      </c>
      <c r="J23">
        <v>5</v>
      </c>
      <c r="L23">
        <v>153702.78</v>
      </c>
      <c r="M23">
        <v>1.2</v>
      </c>
      <c r="N23">
        <f t="shared" si="0"/>
        <v>-159.95691145934259</v>
      </c>
      <c r="O23">
        <f t="shared" si="1"/>
        <v>-799.78455729671293</v>
      </c>
      <c r="P23">
        <f t="shared" si="2"/>
        <v>-0.79978455729671294</v>
      </c>
      <c r="Q23">
        <v>411.52699999999999</v>
      </c>
      <c r="R23">
        <v>1.2</v>
      </c>
      <c r="S23">
        <f t="shared" si="3"/>
        <v>2057.6349999999998</v>
      </c>
      <c r="T23">
        <f t="shared" si="4"/>
        <v>2.0576349999999999</v>
      </c>
    </row>
    <row r="24" spans="1:21" ht="105" x14ac:dyDescent="0.25">
      <c r="A24" s="1" t="s">
        <v>53</v>
      </c>
      <c r="B24" t="s">
        <v>205</v>
      </c>
      <c r="C24" t="s">
        <v>0</v>
      </c>
      <c r="E24" t="s">
        <v>54</v>
      </c>
      <c r="F24">
        <v>0</v>
      </c>
      <c r="G24">
        <v>60</v>
      </c>
      <c r="H24" t="s">
        <v>294</v>
      </c>
      <c r="I24" s="2">
        <v>45246.514664351853</v>
      </c>
      <c r="J24">
        <v>5</v>
      </c>
      <c r="L24">
        <v>77729.649999999994</v>
      </c>
      <c r="M24">
        <v>2.9</v>
      </c>
      <c r="N24">
        <f t="shared" si="0"/>
        <v>-165.95655975560666</v>
      </c>
      <c r="O24">
        <f t="shared" si="1"/>
        <v>-829.78279877803334</v>
      </c>
      <c r="P24">
        <f t="shared" si="2"/>
        <v>-0.82978279877803329</v>
      </c>
      <c r="Q24">
        <v>206.595</v>
      </c>
      <c r="R24">
        <v>2.9</v>
      </c>
      <c r="S24">
        <f t="shared" si="3"/>
        <v>1032.9749999999999</v>
      </c>
      <c r="T24">
        <f t="shared" si="4"/>
        <v>1.032975</v>
      </c>
    </row>
    <row r="25" spans="1:21" ht="105" x14ac:dyDescent="0.25">
      <c r="A25" s="1" t="s">
        <v>55</v>
      </c>
      <c r="B25" t="s">
        <v>206</v>
      </c>
      <c r="C25" t="s">
        <v>0</v>
      </c>
      <c r="E25" t="s">
        <v>56</v>
      </c>
      <c r="F25">
        <v>0</v>
      </c>
      <c r="G25">
        <v>70</v>
      </c>
      <c r="H25" t="s">
        <v>294</v>
      </c>
      <c r="I25" s="2">
        <v>45246.515787037039</v>
      </c>
      <c r="J25">
        <v>5</v>
      </c>
      <c r="L25">
        <v>274321.94</v>
      </c>
      <c r="M25">
        <v>0.3</v>
      </c>
      <c r="N25">
        <f t="shared" si="0"/>
        <v>-150.43153666182141</v>
      </c>
      <c r="O25">
        <f t="shared" si="1"/>
        <v>-752.15768330910703</v>
      </c>
      <c r="P25">
        <f t="shared" si="2"/>
        <v>-0.75215768330910704</v>
      </c>
      <c r="Q25">
        <v>736.88900000000001</v>
      </c>
      <c r="R25">
        <v>0.3</v>
      </c>
      <c r="S25">
        <f t="shared" si="3"/>
        <v>3684.4450000000002</v>
      </c>
      <c r="T25">
        <f t="shared" si="4"/>
        <v>3.6844450000000002</v>
      </c>
    </row>
    <row r="26" spans="1:21" ht="105" x14ac:dyDescent="0.25">
      <c r="A26" s="1" t="s">
        <v>57</v>
      </c>
      <c r="B26" t="s">
        <v>207</v>
      </c>
      <c r="C26" t="s">
        <v>0</v>
      </c>
      <c r="E26" t="s">
        <v>58</v>
      </c>
      <c r="F26">
        <v>0</v>
      </c>
      <c r="G26">
        <v>80</v>
      </c>
      <c r="H26" t="s">
        <v>294</v>
      </c>
      <c r="I26" s="2">
        <v>45246.516909722224</v>
      </c>
      <c r="J26">
        <v>5</v>
      </c>
      <c r="L26">
        <v>302113.40000000002</v>
      </c>
      <c r="M26">
        <v>1.1000000000000001</v>
      </c>
      <c r="N26">
        <f t="shared" si="0"/>
        <v>-148.23682669476213</v>
      </c>
      <c r="O26">
        <f t="shared" si="1"/>
        <v>-741.18413347381068</v>
      </c>
      <c r="P26">
        <f t="shared" si="2"/>
        <v>-0.74118413347381062</v>
      </c>
      <c r="Q26">
        <v>811.85400000000004</v>
      </c>
      <c r="R26">
        <v>1.1000000000000001</v>
      </c>
      <c r="S26">
        <f t="shared" si="3"/>
        <v>4059.2700000000004</v>
      </c>
      <c r="T26">
        <f t="shared" si="4"/>
        <v>4.0592700000000006</v>
      </c>
    </row>
    <row r="27" spans="1:21" ht="135" x14ac:dyDescent="0.25">
      <c r="A27" s="1" t="s">
        <v>59</v>
      </c>
      <c r="B27" t="s">
        <v>209</v>
      </c>
      <c r="C27" t="s">
        <v>0</v>
      </c>
      <c r="E27" t="s">
        <v>60</v>
      </c>
      <c r="F27">
        <v>0</v>
      </c>
      <c r="G27">
        <v>90</v>
      </c>
      <c r="H27" t="s">
        <v>294</v>
      </c>
      <c r="I27" s="2">
        <v>45246.518078703702</v>
      </c>
      <c r="J27">
        <v>5</v>
      </c>
      <c r="L27">
        <v>482050.75</v>
      </c>
      <c r="M27">
        <v>2.2000000000000002</v>
      </c>
      <c r="N27">
        <f t="shared" si="0"/>
        <v>-134.02705522211423</v>
      </c>
      <c r="O27">
        <f t="shared" si="1"/>
        <v>-670.13527611057111</v>
      </c>
      <c r="P27">
        <f t="shared" si="2"/>
        <v>-0.67013527611057111</v>
      </c>
      <c r="Q27">
        <v>1297.223</v>
      </c>
      <c r="R27">
        <v>2.2000000000000002</v>
      </c>
      <c r="S27">
        <f t="shared" si="3"/>
        <v>6486.1149999999998</v>
      </c>
      <c r="T27">
        <f t="shared" si="4"/>
        <v>6.4861149999999999</v>
      </c>
      <c r="U27" t="s">
        <v>317</v>
      </c>
    </row>
    <row r="28" spans="1:21" ht="105" x14ac:dyDescent="0.25">
      <c r="A28" s="1" t="s">
        <v>61</v>
      </c>
      <c r="B28" t="s">
        <v>210</v>
      </c>
      <c r="C28" t="s">
        <v>0</v>
      </c>
      <c r="E28" t="s">
        <v>62</v>
      </c>
      <c r="F28">
        <v>0</v>
      </c>
      <c r="G28">
        <v>100</v>
      </c>
      <c r="H28" t="s">
        <v>294</v>
      </c>
      <c r="I28" s="2">
        <v>45246.519201388888</v>
      </c>
      <c r="J28">
        <v>5</v>
      </c>
      <c r="L28">
        <v>292973.7</v>
      </c>
      <c r="M28">
        <v>1</v>
      </c>
      <c r="N28">
        <f t="shared" si="0"/>
        <v>-148.95859484533543</v>
      </c>
      <c r="O28">
        <f t="shared" si="1"/>
        <v>-744.79297422667719</v>
      </c>
      <c r="P28">
        <f t="shared" si="2"/>
        <v>-0.74479297422667723</v>
      </c>
      <c r="Q28">
        <v>787.20100000000002</v>
      </c>
      <c r="R28">
        <v>1</v>
      </c>
      <c r="S28">
        <f t="shared" si="3"/>
        <v>3936.0050000000001</v>
      </c>
      <c r="T28">
        <f t="shared" si="4"/>
        <v>3.9360050000000002</v>
      </c>
    </row>
    <row r="29" spans="1:21" ht="165" x14ac:dyDescent="0.25">
      <c r="A29" s="1" t="s">
        <v>63</v>
      </c>
      <c r="B29" t="s">
        <v>212</v>
      </c>
      <c r="C29" t="s">
        <v>0</v>
      </c>
      <c r="E29" t="s">
        <v>64</v>
      </c>
      <c r="F29">
        <v>0</v>
      </c>
      <c r="G29">
        <v>10</v>
      </c>
      <c r="H29" t="s">
        <v>295</v>
      </c>
      <c r="I29" s="2">
        <v>45246.520312499997</v>
      </c>
      <c r="J29">
        <v>5</v>
      </c>
      <c r="L29">
        <v>409028.99</v>
      </c>
      <c r="M29">
        <v>1.1000000000000001</v>
      </c>
      <c r="N29">
        <f t="shared" si="0"/>
        <v>-139.79363187854793</v>
      </c>
      <c r="O29">
        <f t="shared" si="1"/>
        <v>-698.96815939273961</v>
      </c>
      <c r="P29">
        <f t="shared" si="2"/>
        <v>-0.6989681593927396</v>
      </c>
      <c r="Q29">
        <v>1100.252</v>
      </c>
      <c r="R29">
        <v>1.1000000000000001</v>
      </c>
      <c r="S29">
        <f t="shared" si="3"/>
        <v>5501.26</v>
      </c>
      <c r="T29">
        <f t="shared" si="4"/>
        <v>5.5012600000000003</v>
      </c>
      <c r="U29" t="s">
        <v>317</v>
      </c>
    </row>
    <row r="30" spans="1:21" ht="105" x14ac:dyDescent="0.25">
      <c r="A30" s="1" t="s">
        <v>65</v>
      </c>
      <c r="B30" t="s">
        <v>213</v>
      </c>
      <c r="C30" t="s">
        <v>0</v>
      </c>
      <c r="E30" t="s">
        <v>66</v>
      </c>
      <c r="I30" s="2">
        <v>45246.521423611113</v>
      </c>
      <c r="L30">
        <v>2176.9</v>
      </c>
      <c r="M30">
        <v>1.4</v>
      </c>
      <c r="Q30">
        <v>2.7970000000000002</v>
      </c>
      <c r="R30">
        <v>2.9</v>
      </c>
    </row>
    <row r="31" spans="1:21" ht="105" x14ac:dyDescent="0.25">
      <c r="A31" s="1" t="s">
        <v>67</v>
      </c>
      <c r="B31" t="s">
        <v>214</v>
      </c>
      <c r="C31" t="s">
        <v>0</v>
      </c>
      <c r="E31" t="s">
        <v>68</v>
      </c>
      <c r="I31" s="2">
        <v>45246.522592592592</v>
      </c>
      <c r="L31">
        <v>40567.760000000002</v>
      </c>
      <c r="M31">
        <v>1.9</v>
      </c>
      <c r="N31">
        <f t="shared" si="0"/>
        <v>-168.89125877385763</v>
      </c>
      <c r="Q31">
        <v>106.35299999999999</v>
      </c>
      <c r="R31">
        <v>1.9</v>
      </c>
    </row>
    <row r="32" spans="1:21" ht="105" x14ac:dyDescent="0.25">
      <c r="A32" s="1" t="s">
        <v>69</v>
      </c>
      <c r="B32" t="s">
        <v>215</v>
      </c>
      <c r="C32" t="s">
        <v>0</v>
      </c>
      <c r="E32" t="s">
        <v>70</v>
      </c>
      <c r="F32">
        <v>0</v>
      </c>
      <c r="G32">
        <v>50</v>
      </c>
      <c r="H32" t="s">
        <v>294</v>
      </c>
      <c r="I32" s="2">
        <v>45246.5237037037</v>
      </c>
      <c r="J32">
        <v>10</v>
      </c>
      <c r="L32">
        <v>103343.92</v>
      </c>
      <c r="M32">
        <v>1.4</v>
      </c>
      <c r="N32">
        <f t="shared" si="0"/>
        <v>-163.93378392202513</v>
      </c>
      <c r="O32">
        <f t="shared" si="1"/>
        <v>-1639.3378392202512</v>
      </c>
      <c r="P32">
        <f t="shared" ref="P32:P41" si="5">O32/1000</f>
        <v>-1.6393378392202513</v>
      </c>
      <c r="Q32">
        <v>275.68799999999999</v>
      </c>
      <c r="R32">
        <v>1.4</v>
      </c>
      <c r="S32">
        <f t="shared" si="3"/>
        <v>2756.88</v>
      </c>
      <c r="T32">
        <f t="shared" ref="T32:T41" si="6">S32/1000</f>
        <v>2.7568800000000002</v>
      </c>
    </row>
    <row r="33" spans="1:21" ht="120" x14ac:dyDescent="0.25">
      <c r="A33" s="1" t="s">
        <v>71</v>
      </c>
      <c r="B33" t="s">
        <v>216</v>
      </c>
      <c r="C33" t="s">
        <v>0</v>
      </c>
      <c r="E33" t="s">
        <v>72</v>
      </c>
      <c r="F33">
        <v>0</v>
      </c>
      <c r="G33">
        <v>60</v>
      </c>
      <c r="H33" t="s">
        <v>295</v>
      </c>
      <c r="I33" s="2">
        <v>45246.524826388886</v>
      </c>
      <c r="J33">
        <v>5</v>
      </c>
      <c r="L33">
        <v>40931.97</v>
      </c>
      <c r="M33">
        <v>1.3</v>
      </c>
      <c r="N33">
        <f t="shared" si="0"/>
        <v>-168.86249686940556</v>
      </c>
      <c r="O33">
        <f t="shared" si="1"/>
        <v>-844.31248434702775</v>
      </c>
      <c r="P33">
        <f t="shared" si="5"/>
        <v>-0.84431248434702777</v>
      </c>
      <c r="Q33">
        <v>107.336</v>
      </c>
      <c r="R33">
        <v>1.3</v>
      </c>
      <c r="S33">
        <f t="shared" si="3"/>
        <v>536.67999999999995</v>
      </c>
      <c r="T33">
        <f t="shared" si="6"/>
        <v>0.53667999999999993</v>
      </c>
    </row>
    <row r="34" spans="1:21" ht="105" x14ac:dyDescent="0.25">
      <c r="A34" s="1" t="s">
        <v>73</v>
      </c>
      <c r="B34" t="s">
        <v>217</v>
      </c>
      <c r="C34" t="s">
        <v>0</v>
      </c>
      <c r="E34" t="s">
        <v>74</v>
      </c>
      <c r="F34">
        <v>0</v>
      </c>
      <c r="G34">
        <v>100</v>
      </c>
      <c r="H34" t="s">
        <v>295</v>
      </c>
      <c r="I34" s="2">
        <v>45246.525949074072</v>
      </c>
      <c r="J34">
        <v>5</v>
      </c>
      <c r="L34">
        <v>202763.9</v>
      </c>
      <c r="M34">
        <v>0.5</v>
      </c>
      <c r="N34">
        <f t="shared" si="0"/>
        <v>-156.08252238229909</v>
      </c>
      <c r="O34">
        <f t="shared" si="1"/>
        <v>-780.41261191149545</v>
      </c>
      <c r="P34">
        <f t="shared" si="5"/>
        <v>-0.78041261191149547</v>
      </c>
      <c r="Q34">
        <v>543.86599999999999</v>
      </c>
      <c r="R34">
        <v>0.5</v>
      </c>
      <c r="S34">
        <f t="shared" si="3"/>
        <v>2719.33</v>
      </c>
      <c r="T34">
        <f t="shared" si="6"/>
        <v>2.7193299999999998</v>
      </c>
    </row>
    <row r="35" spans="1:21" ht="105" x14ac:dyDescent="0.25">
      <c r="A35" s="1" t="s">
        <v>75</v>
      </c>
      <c r="B35" t="s">
        <v>218</v>
      </c>
      <c r="C35" t="s">
        <v>0</v>
      </c>
      <c r="E35" t="s">
        <v>76</v>
      </c>
      <c r="F35">
        <v>0</v>
      </c>
      <c r="G35">
        <v>70</v>
      </c>
      <c r="H35" t="s">
        <v>295</v>
      </c>
      <c r="I35" s="2">
        <v>45246.527129629627</v>
      </c>
      <c r="J35">
        <v>10</v>
      </c>
      <c r="L35">
        <v>12789.41</v>
      </c>
      <c r="M35">
        <v>3.4</v>
      </c>
      <c r="N35">
        <f t="shared" si="0"/>
        <v>-171.08493343555085</v>
      </c>
      <c r="O35">
        <f t="shared" si="1"/>
        <v>-1710.8493343555085</v>
      </c>
      <c r="P35">
        <f t="shared" si="5"/>
        <v>-1.7108493343555085</v>
      </c>
      <c r="Q35">
        <v>31.422999999999998</v>
      </c>
      <c r="R35">
        <v>3.7</v>
      </c>
      <c r="S35">
        <f t="shared" si="3"/>
        <v>314.22999999999996</v>
      </c>
      <c r="T35">
        <f t="shared" si="6"/>
        <v>0.31422999999999995</v>
      </c>
    </row>
    <row r="36" spans="1:21" ht="105" x14ac:dyDescent="0.25">
      <c r="A36" s="1" t="s">
        <v>77</v>
      </c>
      <c r="B36" t="s">
        <v>219</v>
      </c>
      <c r="C36" t="s">
        <v>0</v>
      </c>
      <c r="E36" t="s">
        <v>78</v>
      </c>
      <c r="F36">
        <v>20</v>
      </c>
      <c r="G36">
        <v>100</v>
      </c>
      <c r="H36" t="s">
        <v>294</v>
      </c>
      <c r="I36" s="2">
        <v>45246.528263888889</v>
      </c>
      <c r="J36">
        <v>5</v>
      </c>
      <c r="L36">
        <v>227278.2</v>
      </c>
      <c r="M36">
        <v>2.2999999999999998</v>
      </c>
      <c r="N36">
        <f t="shared" si="0"/>
        <v>-154.14661190672561</v>
      </c>
      <c r="O36">
        <f t="shared" si="1"/>
        <v>-770.73305953362808</v>
      </c>
      <c r="P36">
        <f t="shared" si="5"/>
        <v>-0.77073305953362803</v>
      </c>
      <c r="Q36">
        <v>609.99199999999996</v>
      </c>
      <c r="R36">
        <v>2.2999999999999998</v>
      </c>
      <c r="S36">
        <f t="shared" si="3"/>
        <v>3049.96</v>
      </c>
      <c r="T36">
        <f t="shared" si="6"/>
        <v>3.04996</v>
      </c>
    </row>
    <row r="37" spans="1:21" ht="105" x14ac:dyDescent="0.25">
      <c r="A37" s="1" t="s">
        <v>79</v>
      </c>
      <c r="B37" t="s">
        <v>220</v>
      </c>
      <c r="C37" t="s">
        <v>0</v>
      </c>
      <c r="E37" t="s">
        <v>80</v>
      </c>
      <c r="F37">
        <v>20</v>
      </c>
      <c r="G37">
        <v>80</v>
      </c>
      <c r="H37" t="s">
        <v>294</v>
      </c>
      <c r="I37" s="2">
        <v>45246.529386574075</v>
      </c>
      <c r="J37">
        <v>5</v>
      </c>
      <c r="L37">
        <v>242456.83</v>
      </c>
      <c r="M37">
        <v>0.9</v>
      </c>
      <c r="N37">
        <f t="shared" si="0"/>
        <v>-152.94794546216656</v>
      </c>
      <c r="O37">
        <f t="shared" si="1"/>
        <v>-764.73972731083279</v>
      </c>
      <c r="P37">
        <f t="shared" si="5"/>
        <v>-0.76473972731083284</v>
      </c>
      <c r="Q37">
        <v>650.93499999999995</v>
      </c>
      <c r="R37">
        <v>0.9</v>
      </c>
      <c r="S37">
        <f t="shared" si="3"/>
        <v>3254.6749999999997</v>
      </c>
      <c r="T37">
        <f t="shared" si="6"/>
        <v>3.2546749999999998</v>
      </c>
    </row>
    <row r="38" spans="1:21" ht="105" x14ac:dyDescent="0.25">
      <c r="A38" s="1" t="s">
        <v>81</v>
      </c>
      <c r="B38" t="s">
        <v>221</v>
      </c>
      <c r="C38" t="s">
        <v>0</v>
      </c>
      <c r="E38" t="s">
        <v>82</v>
      </c>
      <c r="F38">
        <v>20</v>
      </c>
      <c r="G38">
        <v>30</v>
      </c>
      <c r="H38" t="s">
        <v>295</v>
      </c>
      <c r="I38" s="2">
        <v>45246.530509259261</v>
      </c>
      <c r="J38">
        <v>5</v>
      </c>
      <c r="L38">
        <v>326773.74</v>
      </c>
      <c r="M38">
        <v>0.8</v>
      </c>
      <c r="N38">
        <f t="shared" si="0"/>
        <v>-146.28938334385248</v>
      </c>
      <c r="O38">
        <f t="shared" si="1"/>
        <v>-731.44691671926239</v>
      </c>
      <c r="P38">
        <f t="shared" si="5"/>
        <v>-0.73144691671926243</v>
      </c>
      <c r="Q38">
        <v>878.37400000000002</v>
      </c>
      <c r="R38">
        <v>0.8</v>
      </c>
      <c r="S38">
        <f t="shared" si="3"/>
        <v>4391.87</v>
      </c>
      <c r="T38">
        <f t="shared" si="6"/>
        <v>4.3918699999999999</v>
      </c>
    </row>
    <row r="39" spans="1:21" ht="105" x14ac:dyDescent="0.25">
      <c r="A39" s="1" t="s">
        <v>83</v>
      </c>
      <c r="B39" t="s">
        <v>222</v>
      </c>
      <c r="C39" t="s">
        <v>0</v>
      </c>
      <c r="E39" t="s">
        <v>84</v>
      </c>
      <c r="F39">
        <v>20</v>
      </c>
      <c r="G39">
        <v>70</v>
      </c>
      <c r="H39" t="s">
        <v>294</v>
      </c>
      <c r="I39" s="2">
        <v>45246.531678240739</v>
      </c>
      <c r="J39">
        <v>5</v>
      </c>
      <c r="L39">
        <v>310379.21999999997</v>
      </c>
      <c r="M39">
        <v>0.5</v>
      </c>
      <c r="N39">
        <f t="shared" si="0"/>
        <v>-147.58406942544565</v>
      </c>
      <c r="O39">
        <f t="shared" si="1"/>
        <v>-737.9203471272283</v>
      </c>
      <c r="P39">
        <f t="shared" si="5"/>
        <v>-0.73792034712722832</v>
      </c>
      <c r="Q39">
        <v>834.15099999999995</v>
      </c>
      <c r="R39">
        <v>0.5</v>
      </c>
      <c r="S39">
        <f t="shared" si="3"/>
        <v>4170.7550000000001</v>
      </c>
      <c r="T39">
        <f t="shared" si="6"/>
        <v>4.1707549999999998</v>
      </c>
    </row>
    <row r="40" spans="1:21" ht="105" x14ac:dyDescent="0.25">
      <c r="A40" s="1" t="s">
        <v>85</v>
      </c>
      <c r="B40" t="s">
        <v>223</v>
      </c>
      <c r="C40" t="s">
        <v>0</v>
      </c>
      <c r="E40" t="s">
        <v>86</v>
      </c>
      <c r="F40">
        <v>20</v>
      </c>
      <c r="G40">
        <v>60</v>
      </c>
      <c r="H40" t="s">
        <v>294</v>
      </c>
      <c r="I40" s="2">
        <v>45246.532812500001</v>
      </c>
      <c r="J40">
        <v>5</v>
      </c>
      <c r="L40">
        <v>289814.81</v>
      </c>
      <c r="M40">
        <v>0.6</v>
      </c>
      <c r="N40">
        <f t="shared" si="0"/>
        <v>-149.20805447674175</v>
      </c>
      <c r="O40">
        <f t="shared" si="1"/>
        <v>-746.04027238370873</v>
      </c>
      <c r="P40">
        <f t="shared" si="5"/>
        <v>-0.74604027238370874</v>
      </c>
      <c r="Q40">
        <v>778.68</v>
      </c>
      <c r="R40">
        <v>0.6</v>
      </c>
      <c r="S40">
        <f t="shared" si="3"/>
        <v>3893.3999999999996</v>
      </c>
      <c r="T40">
        <f t="shared" si="6"/>
        <v>3.8933999999999997</v>
      </c>
    </row>
    <row r="41" spans="1:21" ht="105" x14ac:dyDescent="0.25">
      <c r="A41" s="1" t="s">
        <v>87</v>
      </c>
      <c r="B41" t="s">
        <v>224</v>
      </c>
      <c r="C41" t="s">
        <v>0</v>
      </c>
      <c r="E41" t="s">
        <v>88</v>
      </c>
      <c r="F41">
        <v>20</v>
      </c>
      <c r="G41">
        <v>90</v>
      </c>
      <c r="H41" t="s">
        <v>295</v>
      </c>
      <c r="I41" s="2">
        <v>45246.542581018519</v>
      </c>
      <c r="J41">
        <v>5</v>
      </c>
      <c r="L41">
        <v>137848.43</v>
      </c>
      <c r="M41">
        <v>1.9</v>
      </c>
      <c r="N41">
        <f t="shared" si="0"/>
        <v>-161.20893995896969</v>
      </c>
      <c r="O41">
        <f t="shared" si="1"/>
        <v>-806.0446997948485</v>
      </c>
      <c r="P41">
        <f t="shared" si="5"/>
        <v>-0.8060446997948485</v>
      </c>
      <c r="Q41">
        <v>368.76100000000002</v>
      </c>
      <c r="R41">
        <v>1.9</v>
      </c>
      <c r="S41">
        <f t="shared" si="3"/>
        <v>1843.8050000000001</v>
      </c>
      <c r="T41">
        <f t="shared" si="6"/>
        <v>1.8438050000000001</v>
      </c>
    </row>
    <row r="42" spans="1:21" ht="105" x14ac:dyDescent="0.25">
      <c r="A42" s="1" t="s">
        <v>89</v>
      </c>
      <c r="B42" t="s">
        <v>225</v>
      </c>
      <c r="C42" t="s">
        <v>0</v>
      </c>
      <c r="E42" t="s">
        <v>66</v>
      </c>
      <c r="I42" s="2">
        <v>45246.543715277781</v>
      </c>
      <c r="L42">
        <v>2033.54</v>
      </c>
      <c r="M42">
        <v>6.6</v>
      </c>
      <c r="Q42">
        <v>2.41</v>
      </c>
      <c r="R42">
        <v>15</v>
      </c>
    </row>
    <row r="43" spans="1:21" ht="105" x14ac:dyDescent="0.25">
      <c r="A43" s="1" t="s">
        <v>90</v>
      </c>
      <c r="B43" t="s">
        <v>226</v>
      </c>
      <c r="C43" t="s">
        <v>0</v>
      </c>
      <c r="E43" t="s">
        <v>68</v>
      </c>
      <c r="I43" s="2">
        <v>45246.544849537036</v>
      </c>
      <c r="L43">
        <v>40410.629999999997</v>
      </c>
      <c r="M43">
        <v>3.5</v>
      </c>
      <c r="N43">
        <f t="shared" si="0"/>
        <v>-168.90366743382452</v>
      </c>
      <c r="Q43">
        <v>105.93</v>
      </c>
      <c r="R43">
        <v>3.6</v>
      </c>
    </row>
    <row r="44" spans="1:21" ht="105" x14ac:dyDescent="0.25">
      <c r="A44" s="1" t="s">
        <v>91</v>
      </c>
      <c r="B44" t="s">
        <v>227</v>
      </c>
      <c r="C44" t="s">
        <v>0</v>
      </c>
      <c r="E44" t="s">
        <v>92</v>
      </c>
      <c r="F44">
        <v>0</v>
      </c>
      <c r="G44">
        <v>50</v>
      </c>
      <c r="H44" t="s">
        <v>295</v>
      </c>
      <c r="I44" s="2">
        <v>45246.545972222222</v>
      </c>
      <c r="J44">
        <v>5</v>
      </c>
      <c r="L44">
        <v>85446.6</v>
      </c>
      <c r="M44">
        <v>0.3</v>
      </c>
      <c r="N44">
        <f>(L44-$B$90)/$B$89</f>
        <v>-165.34714711300717</v>
      </c>
      <c r="O44">
        <f t="shared" si="1"/>
        <v>-826.73573556503584</v>
      </c>
      <c r="P44">
        <f t="shared" ref="P44:P53" si="7">O44/1000</f>
        <v>-0.82673573556503588</v>
      </c>
      <c r="Q44">
        <v>227.411</v>
      </c>
      <c r="R44">
        <v>0.4</v>
      </c>
      <c r="S44">
        <f t="shared" si="3"/>
        <v>1137.0550000000001</v>
      </c>
      <c r="T44">
        <f t="shared" ref="T44:T53" si="8">S44/1000</f>
        <v>1.1370550000000001</v>
      </c>
    </row>
    <row r="45" spans="1:21" ht="165" x14ac:dyDescent="0.25">
      <c r="A45" s="1" t="s">
        <v>93</v>
      </c>
      <c r="B45" t="s">
        <v>229</v>
      </c>
      <c r="C45" t="s">
        <v>0</v>
      </c>
      <c r="E45" t="s">
        <v>94</v>
      </c>
      <c r="F45">
        <v>0</v>
      </c>
      <c r="G45">
        <v>90</v>
      </c>
      <c r="H45" t="s">
        <v>295</v>
      </c>
      <c r="I45" s="2">
        <v>45246.547164351854</v>
      </c>
      <c r="J45">
        <v>5</v>
      </c>
      <c r="L45">
        <v>4026003.07</v>
      </c>
      <c r="M45">
        <v>3</v>
      </c>
      <c r="N45">
        <f t="shared" si="0"/>
        <v>145.84120213057156</v>
      </c>
      <c r="O45">
        <f t="shared" si="1"/>
        <v>729.2060106528578</v>
      </c>
      <c r="P45">
        <f t="shared" si="7"/>
        <v>0.72920601065285784</v>
      </c>
      <c r="Q45">
        <v>10856.787</v>
      </c>
      <c r="R45">
        <v>3</v>
      </c>
      <c r="S45">
        <f t="shared" si="3"/>
        <v>54283.934999999998</v>
      </c>
      <c r="T45">
        <f t="shared" si="8"/>
        <v>54.283935</v>
      </c>
      <c r="U45" t="s">
        <v>317</v>
      </c>
    </row>
    <row r="46" spans="1:21" ht="105" x14ac:dyDescent="0.25">
      <c r="A46" s="1" t="s">
        <v>95</v>
      </c>
      <c r="B46" t="s">
        <v>230</v>
      </c>
      <c r="C46" t="s">
        <v>0</v>
      </c>
      <c r="E46" t="s">
        <v>96</v>
      </c>
      <c r="F46">
        <v>20</v>
      </c>
      <c r="G46">
        <v>40</v>
      </c>
      <c r="H46" t="s">
        <v>294</v>
      </c>
      <c r="I46" s="2">
        <v>45246.548414351855</v>
      </c>
      <c r="J46">
        <v>5</v>
      </c>
      <c r="L46">
        <v>352097.82</v>
      </c>
      <c r="M46">
        <v>0.7</v>
      </c>
      <c r="N46">
        <f t="shared" si="0"/>
        <v>-144.28952400639392</v>
      </c>
      <c r="O46">
        <f t="shared" si="1"/>
        <v>-721.44762003196956</v>
      </c>
      <c r="P46">
        <f t="shared" si="7"/>
        <v>-0.72144762003196961</v>
      </c>
      <c r="Q46">
        <v>946.68399999999997</v>
      </c>
      <c r="R46">
        <v>0.7</v>
      </c>
      <c r="S46">
        <f t="shared" si="3"/>
        <v>4733.42</v>
      </c>
      <c r="T46">
        <f t="shared" si="8"/>
        <v>4.7334199999999997</v>
      </c>
    </row>
    <row r="47" spans="1:21" ht="300" x14ac:dyDescent="0.25">
      <c r="A47" s="1" t="s">
        <v>97</v>
      </c>
      <c r="B47" t="s">
        <v>232</v>
      </c>
      <c r="C47" t="s">
        <v>0</v>
      </c>
      <c r="E47" t="s">
        <v>98</v>
      </c>
      <c r="F47">
        <v>20</v>
      </c>
      <c r="G47">
        <v>20</v>
      </c>
      <c r="H47" t="s">
        <v>294</v>
      </c>
      <c r="I47" s="2">
        <v>45246.54954861111</v>
      </c>
      <c r="J47">
        <v>5</v>
      </c>
      <c r="L47">
        <v>616591.14</v>
      </c>
      <c r="M47">
        <v>19.600000000000001</v>
      </c>
      <c r="N47">
        <f t="shared" si="0"/>
        <v>-123.40231168920722</v>
      </c>
      <c r="O47">
        <f t="shared" si="1"/>
        <v>-617.01155844603613</v>
      </c>
      <c r="P47">
        <f t="shared" si="7"/>
        <v>-0.61701155844603617</v>
      </c>
      <c r="Q47">
        <v>1660.136</v>
      </c>
      <c r="R47">
        <v>19.600000000000001</v>
      </c>
      <c r="S47">
        <f t="shared" si="3"/>
        <v>8300.68</v>
      </c>
      <c r="T47">
        <f t="shared" si="8"/>
        <v>8.3006799999999998</v>
      </c>
      <c r="U47" t="s">
        <v>317</v>
      </c>
    </row>
    <row r="48" spans="1:21" ht="105" x14ac:dyDescent="0.25">
      <c r="A48" s="1" t="s">
        <v>99</v>
      </c>
      <c r="B48" t="s">
        <v>233</v>
      </c>
      <c r="C48" t="s">
        <v>0</v>
      </c>
      <c r="E48" t="s">
        <v>100</v>
      </c>
      <c r="F48">
        <v>20</v>
      </c>
      <c r="G48">
        <v>100</v>
      </c>
      <c r="H48" t="s">
        <v>295</v>
      </c>
      <c r="I48" s="2">
        <v>45246.550740740742</v>
      </c>
      <c r="J48">
        <v>5</v>
      </c>
      <c r="L48">
        <v>170043.4</v>
      </c>
      <c r="M48">
        <v>0.7</v>
      </c>
      <c r="N48">
        <f t="shared" si="0"/>
        <v>-158.66648189637871</v>
      </c>
      <c r="O48">
        <f t="shared" si="1"/>
        <v>-793.33240948189359</v>
      </c>
      <c r="P48">
        <f t="shared" si="7"/>
        <v>-0.79333240948189354</v>
      </c>
      <c r="Q48">
        <v>455.60500000000002</v>
      </c>
      <c r="R48">
        <v>0.7</v>
      </c>
      <c r="S48">
        <f t="shared" si="3"/>
        <v>2278.0250000000001</v>
      </c>
      <c r="T48">
        <f t="shared" si="8"/>
        <v>2.278025</v>
      </c>
    </row>
    <row r="49" spans="1:21" ht="165" x14ac:dyDescent="0.25">
      <c r="A49" s="1" t="s">
        <v>101</v>
      </c>
      <c r="B49" t="s">
        <v>235</v>
      </c>
      <c r="C49" t="s">
        <v>0</v>
      </c>
      <c r="E49" t="s">
        <v>102</v>
      </c>
      <c r="F49">
        <v>20</v>
      </c>
      <c r="G49">
        <v>10</v>
      </c>
      <c r="H49" t="s">
        <v>295</v>
      </c>
      <c r="I49" s="2">
        <v>45246.551874999997</v>
      </c>
      <c r="J49">
        <v>5</v>
      </c>
      <c r="L49">
        <v>3182503.29</v>
      </c>
      <c r="M49">
        <v>0.9</v>
      </c>
      <c r="N49">
        <f t="shared" si="0"/>
        <v>79.229466929243074</v>
      </c>
      <c r="O49">
        <f t="shared" si="1"/>
        <v>396.14733464621537</v>
      </c>
      <c r="P49">
        <f t="shared" si="7"/>
        <v>0.39614733464621538</v>
      </c>
      <c r="Q49">
        <v>8581.5049999999992</v>
      </c>
      <c r="R49">
        <v>0.9</v>
      </c>
      <c r="S49">
        <f t="shared" si="3"/>
        <v>42907.524999999994</v>
      </c>
      <c r="T49">
        <f t="shared" si="8"/>
        <v>42.907524999999993</v>
      </c>
      <c r="U49" t="s">
        <v>317</v>
      </c>
    </row>
    <row r="50" spans="1:21" ht="135" x14ac:dyDescent="0.25">
      <c r="A50" s="1" t="s">
        <v>103</v>
      </c>
      <c r="B50" t="s">
        <v>237</v>
      </c>
      <c r="C50" t="s">
        <v>0</v>
      </c>
      <c r="E50" t="s">
        <v>104</v>
      </c>
      <c r="F50">
        <v>20</v>
      </c>
      <c r="G50">
        <v>30</v>
      </c>
      <c r="H50" t="s">
        <v>294</v>
      </c>
      <c r="I50" s="2">
        <v>45246.552974537037</v>
      </c>
      <c r="J50">
        <v>5</v>
      </c>
      <c r="L50">
        <v>1035174.78</v>
      </c>
      <c r="M50">
        <v>0.8</v>
      </c>
      <c r="N50">
        <f t="shared" si="0"/>
        <v>-90.346484944014463</v>
      </c>
      <c r="O50">
        <f t="shared" si="1"/>
        <v>-451.73242472007234</v>
      </c>
      <c r="P50">
        <f t="shared" si="7"/>
        <v>-0.45173242472007236</v>
      </c>
      <c r="Q50">
        <v>2789.2359999999999</v>
      </c>
      <c r="R50">
        <v>0.8</v>
      </c>
      <c r="S50">
        <f t="shared" si="3"/>
        <v>13946.18</v>
      </c>
      <c r="T50">
        <f t="shared" si="8"/>
        <v>13.94618</v>
      </c>
      <c r="U50" t="s">
        <v>317</v>
      </c>
    </row>
    <row r="51" spans="1:21" ht="240" x14ac:dyDescent="0.25">
      <c r="A51" s="1" t="s">
        <v>105</v>
      </c>
      <c r="B51" t="s">
        <v>239</v>
      </c>
      <c r="C51" t="s">
        <v>0</v>
      </c>
      <c r="E51" t="s">
        <v>106</v>
      </c>
      <c r="F51">
        <v>10</v>
      </c>
      <c r="G51">
        <v>0</v>
      </c>
      <c r="H51" t="s">
        <v>294</v>
      </c>
      <c r="I51" s="2">
        <v>45246.554108796299</v>
      </c>
      <c r="J51">
        <v>5</v>
      </c>
      <c r="L51">
        <v>1473543.36</v>
      </c>
      <c r="M51">
        <v>1.3</v>
      </c>
      <c r="N51">
        <f t="shared" si="0"/>
        <v>-55.728228408674994</v>
      </c>
      <c r="O51">
        <f t="shared" si="1"/>
        <v>-278.641142043375</v>
      </c>
      <c r="P51">
        <f t="shared" si="7"/>
        <v>-0.27864114204337498</v>
      </c>
      <c r="Q51">
        <v>3971.7049999999999</v>
      </c>
      <c r="R51">
        <v>1.3</v>
      </c>
      <c r="S51">
        <f t="shared" si="3"/>
        <v>19858.525000000001</v>
      </c>
      <c r="T51">
        <f t="shared" si="8"/>
        <v>19.858525</v>
      </c>
      <c r="U51" t="s">
        <v>317</v>
      </c>
    </row>
    <row r="52" spans="1:21" ht="180" x14ac:dyDescent="0.25">
      <c r="A52" s="1" t="s">
        <v>107</v>
      </c>
      <c r="B52" t="s">
        <v>241</v>
      </c>
      <c r="C52" t="s">
        <v>0</v>
      </c>
      <c r="E52" t="s">
        <v>108</v>
      </c>
      <c r="F52">
        <v>10</v>
      </c>
      <c r="G52">
        <v>10</v>
      </c>
      <c r="H52" t="s">
        <v>294</v>
      </c>
      <c r="I52" s="2">
        <v>45246.555289351854</v>
      </c>
      <c r="J52">
        <v>5</v>
      </c>
      <c r="L52">
        <v>2196965.44</v>
      </c>
      <c r="M52">
        <v>0.7</v>
      </c>
      <c r="N52">
        <f t="shared" si="0"/>
        <v>1.4008914492510884</v>
      </c>
      <c r="O52">
        <f t="shared" si="1"/>
        <v>7.0044572462554422</v>
      </c>
      <c r="P52">
        <f t="shared" si="7"/>
        <v>7.0044572462554418E-3</v>
      </c>
      <c r="Q52">
        <v>5923.085</v>
      </c>
      <c r="R52">
        <v>0.7</v>
      </c>
      <c r="S52">
        <f t="shared" si="3"/>
        <v>29615.424999999999</v>
      </c>
      <c r="T52">
        <f t="shared" si="8"/>
        <v>29.615424999999998</v>
      </c>
      <c r="U52" t="s">
        <v>317</v>
      </c>
    </row>
    <row r="53" spans="1:21" ht="105" x14ac:dyDescent="0.25">
      <c r="A53" s="1" t="s">
        <v>109</v>
      </c>
      <c r="B53" t="s">
        <v>242</v>
      </c>
      <c r="C53" t="s">
        <v>0</v>
      </c>
      <c r="E53" t="s">
        <v>110</v>
      </c>
      <c r="F53">
        <v>10</v>
      </c>
      <c r="G53">
        <v>20</v>
      </c>
      <c r="H53" t="s">
        <v>294</v>
      </c>
      <c r="I53" s="2">
        <v>45246.556423611109</v>
      </c>
      <c r="J53">
        <v>5</v>
      </c>
      <c r="L53">
        <v>116349.48</v>
      </c>
      <c r="M53">
        <v>0.6</v>
      </c>
      <c r="N53">
        <f t="shared" si="0"/>
        <v>-162.90672625182043</v>
      </c>
      <c r="O53">
        <f t="shared" si="1"/>
        <v>-814.53363125910209</v>
      </c>
      <c r="P53">
        <f t="shared" si="7"/>
        <v>-0.81453363125910205</v>
      </c>
      <c r="Q53">
        <v>310.76900000000001</v>
      </c>
      <c r="R53">
        <v>0.6</v>
      </c>
      <c r="S53">
        <f t="shared" si="3"/>
        <v>1553.845</v>
      </c>
      <c r="T53">
        <f t="shared" si="8"/>
        <v>1.5538449999999999</v>
      </c>
    </row>
    <row r="54" spans="1:21" ht="120" x14ac:dyDescent="0.25">
      <c r="A54" s="1" t="s">
        <v>111</v>
      </c>
      <c r="B54" t="s">
        <v>243</v>
      </c>
      <c r="C54" t="s">
        <v>0</v>
      </c>
      <c r="E54" t="s">
        <v>66</v>
      </c>
      <c r="I54" s="2">
        <v>45246.561041666668</v>
      </c>
      <c r="L54">
        <v>2493.63</v>
      </c>
      <c r="M54">
        <v>8.1999999999999993</v>
      </c>
      <c r="Q54">
        <v>3.6509999999999998</v>
      </c>
      <c r="R54">
        <v>15.2</v>
      </c>
    </row>
    <row r="55" spans="1:21" ht="105" x14ac:dyDescent="0.25">
      <c r="A55" s="1" t="s">
        <v>112</v>
      </c>
      <c r="B55" t="s">
        <v>244</v>
      </c>
      <c r="C55" t="s">
        <v>0</v>
      </c>
      <c r="E55" t="s">
        <v>68</v>
      </c>
      <c r="I55" s="2">
        <v>45246.5621875</v>
      </c>
      <c r="L55">
        <v>42218.99</v>
      </c>
      <c r="M55">
        <v>2.5</v>
      </c>
      <c r="N55">
        <f t="shared" si="0"/>
        <v>-168.76086004925273</v>
      </c>
      <c r="Q55">
        <v>110.807</v>
      </c>
      <c r="R55">
        <v>2.6</v>
      </c>
    </row>
    <row r="56" spans="1:21" ht="165" x14ac:dyDescent="0.25">
      <c r="A56" s="1" t="s">
        <v>113</v>
      </c>
      <c r="B56" t="s">
        <v>246</v>
      </c>
      <c r="C56" t="s">
        <v>0</v>
      </c>
      <c r="E56" t="s">
        <v>114</v>
      </c>
      <c r="G56">
        <v>30</v>
      </c>
      <c r="H56" t="s">
        <v>294</v>
      </c>
      <c r="I56" s="2">
        <v>45246.563321759262</v>
      </c>
      <c r="J56">
        <v>5</v>
      </c>
      <c r="L56">
        <v>500515.96</v>
      </c>
      <c r="M56">
        <v>1.1000000000000001</v>
      </c>
      <c r="N56">
        <f t="shared" si="0"/>
        <v>-132.56884538244253</v>
      </c>
      <c r="O56">
        <f t="shared" si="1"/>
        <v>-662.84422691221266</v>
      </c>
      <c r="P56">
        <f t="shared" ref="P56:P65" si="9">O56/1000</f>
        <v>-0.66284422691221268</v>
      </c>
      <c r="Q56">
        <v>1347.0319999999999</v>
      </c>
      <c r="R56">
        <v>1.1000000000000001</v>
      </c>
      <c r="S56">
        <f t="shared" si="3"/>
        <v>6735.16</v>
      </c>
      <c r="T56">
        <f t="shared" ref="T56:T65" si="10">S56/1000</f>
        <v>6.7351599999999996</v>
      </c>
      <c r="U56" t="s">
        <v>317</v>
      </c>
    </row>
    <row r="57" spans="1:21" ht="165" x14ac:dyDescent="0.25">
      <c r="A57" s="1" t="s">
        <v>115</v>
      </c>
      <c r="B57" t="s">
        <v>248</v>
      </c>
      <c r="C57" t="s">
        <v>0</v>
      </c>
      <c r="E57" t="s">
        <v>116</v>
      </c>
      <c r="F57">
        <v>10</v>
      </c>
      <c r="G57">
        <v>40</v>
      </c>
      <c r="H57" t="s">
        <v>294</v>
      </c>
      <c r="I57" s="2">
        <v>45246.564456018517</v>
      </c>
      <c r="J57">
        <v>5</v>
      </c>
      <c r="L57">
        <v>2162279.86</v>
      </c>
      <c r="M57">
        <v>0.2</v>
      </c>
      <c r="N57">
        <f t="shared" si="0"/>
        <v>-1.3382517313962157</v>
      </c>
      <c r="O57">
        <f t="shared" si="1"/>
        <v>-6.6912586569810788</v>
      </c>
      <c r="P57">
        <f t="shared" si="9"/>
        <v>-6.6912586569810792E-3</v>
      </c>
      <c r="Q57">
        <v>5829.5240000000003</v>
      </c>
      <c r="R57">
        <v>0.2</v>
      </c>
      <c r="S57">
        <f t="shared" si="3"/>
        <v>29147.620000000003</v>
      </c>
      <c r="T57">
        <f t="shared" si="10"/>
        <v>29.147620000000003</v>
      </c>
      <c r="U57" t="s">
        <v>317</v>
      </c>
    </row>
    <row r="58" spans="1:21" ht="165" x14ac:dyDescent="0.25">
      <c r="A58" s="1" t="s">
        <v>117</v>
      </c>
      <c r="B58" t="s">
        <v>250</v>
      </c>
      <c r="C58" t="s">
        <v>0</v>
      </c>
      <c r="E58" t="s">
        <v>118</v>
      </c>
      <c r="F58">
        <v>10</v>
      </c>
      <c r="G58">
        <v>50</v>
      </c>
      <c r="H58" t="s">
        <v>294</v>
      </c>
      <c r="I58" s="2">
        <v>45246.565636574072</v>
      </c>
      <c r="J58">
        <v>5</v>
      </c>
      <c r="L58">
        <v>2287865.54</v>
      </c>
      <c r="M58">
        <v>0.2</v>
      </c>
      <c r="N58">
        <f t="shared" si="0"/>
        <v>8.5793324335205661</v>
      </c>
      <c r="O58">
        <f t="shared" si="1"/>
        <v>42.896662167602827</v>
      </c>
      <c r="P58">
        <f t="shared" si="9"/>
        <v>4.289666216760283E-2</v>
      </c>
      <c r="Q58">
        <v>6168.2820000000002</v>
      </c>
      <c r="R58">
        <v>0.2</v>
      </c>
      <c r="S58">
        <f t="shared" si="3"/>
        <v>30841.41</v>
      </c>
      <c r="T58">
        <f t="shared" si="10"/>
        <v>30.84141</v>
      </c>
      <c r="U58" t="s">
        <v>317</v>
      </c>
    </row>
    <row r="59" spans="1:21" ht="165" x14ac:dyDescent="0.25">
      <c r="A59" s="1" t="s">
        <v>119</v>
      </c>
      <c r="B59" t="s">
        <v>252</v>
      </c>
      <c r="C59" t="s">
        <v>0</v>
      </c>
      <c r="E59" t="s">
        <v>120</v>
      </c>
      <c r="F59">
        <v>10</v>
      </c>
      <c r="G59">
        <v>80</v>
      </c>
      <c r="H59" t="s">
        <v>294</v>
      </c>
      <c r="I59" s="2">
        <v>45246.566770833335</v>
      </c>
      <c r="J59">
        <v>5</v>
      </c>
      <c r="L59">
        <v>676805.02</v>
      </c>
      <c r="M59">
        <v>1.3</v>
      </c>
      <c r="N59">
        <f t="shared" si="0"/>
        <v>-118.64718178270677</v>
      </c>
      <c r="O59">
        <f t="shared" si="1"/>
        <v>-593.23590891353388</v>
      </c>
      <c r="P59">
        <f t="shared" si="9"/>
        <v>-0.59323590891353384</v>
      </c>
      <c r="Q59">
        <v>1822.559</v>
      </c>
      <c r="R59">
        <v>1.3</v>
      </c>
      <c r="S59">
        <f t="shared" si="3"/>
        <v>9112.7950000000001</v>
      </c>
      <c r="T59">
        <f t="shared" si="10"/>
        <v>9.1127950000000002</v>
      </c>
      <c r="U59" t="s">
        <v>317</v>
      </c>
    </row>
    <row r="60" spans="1:21" ht="135" x14ac:dyDescent="0.25">
      <c r="A60" s="1" t="s">
        <v>121</v>
      </c>
      <c r="B60" t="s">
        <v>254</v>
      </c>
      <c r="C60" t="s">
        <v>0</v>
      </c>
      <c r="E60" t="s">
        <v>122</v>
      </c>
      <c r="F60">
        <v>10</v>
      </c>
      <c r="G60">
        <v>100</v>
      </c>
      <c r="H60" t="s">
        <v>294</v>
      </c>
      <c r="I60" s="2">
        <v>45246.56790509259</v>
      </c>
      <c r="J60">
        <v>5</v>
      </c>
      <c r="L60">
        <v>537524.24</v>
      </c>
      <c r="M60">
        <v>1</v>
      </c>
      <c r="N60">
        <f t="shared" si="0"/>
        <v>-129.64627704743165</v>
      </c>
      <c r="O60">
        <f t="shared" si="1"/>
        <v>-648.23138523715829</v>
      </c>
      <c r="P60">
        <f t="shared" si="9"/>
        <v>-0.64823138523715829</v>
      </c>
      <c r="Q60">
        <v>1446.8589999999999</v>
      </c>
      <c r="R60">
        <v>1</v>
      </c>
      <c r="S60">
        <f t="shared" si="3"/>
        <v>7234.2950000000001</v>
      </c>
      <c r="T60">
        <f t="shared" si="10"/>
        <v>7.2342950000000004</v>
      </c>
      <c r="U60" t="s">
        <v>317</v>
      </c>
    </row>
    <row r="61" spans="1:21" ht="105" x14ac:dyDescent="0.25">
      <c r="A61" s="1" t="s">
        <v>123</v>
      </c>
      <c r="B61" t="s">
        <v>255</v>
      </c>
      <c r="C61" t="s">
        <v>0</v>
      </c>
      <c r="E61" t="s">
        <v>124</v>
      </c>
      <c r="F61">
        <v>10</v>
      </c>
      <c r="G61">
        <v>90</v>
      </c>
      <c r="H61" t="s">
        <v>294</v>
      </c>
      <c r="I61" s="2">
        <v>45246.569039351853</v>
      </c>
      <c r="J61">
        <v>5</v>
      </c>
      <c r="L61">
        <v>16456.669999999998</v>
      </c>
      <c r="M61">
        <v>3.5</v>
      </c>
      <c r="N61">
        <f t="shared" si="0"/>
        <v>-170.79532748919908</v>
      </c>
      <c r="O61">
        <f t="shared" si="1"/>
        <v>-853.97663744599538</v>
      </c>
      <c r="P61">
        <f t="shared" si="9"/>
        <v>-0.85397663744599539</v>
      </c>
      <c r="Q61">
        <v>41.314999999999998</v>
      </c>
      <c r="R61">
        <v>3.8</v>
      </c>
      <c r="S61">
        <f t="shared" si="3"/>
        <v>206.57499999999999</v>
      </c>
      <c r="T61">
        <f t="shared" si="10"/>
        <v>0.20657499999999998</v>
      </c>
    </row>
    <row r="62" spans="1:21" ht="105" x14ac:dyDescent="0.25">
      <c r="A62" s="1" t="s">
        <v>125</v>
      </c>
      <c r="B62" t="s">
        <v>256</v>
      </c>
      <c r="C62" t="s">
        <v>0</v>
      </c>
      <c r="E62" t="s">
        <v>126</v>
      </c>
      <c r="F62">
        <v>10</v>
      </c>
      <c r="G62">
        <v>60</v>
      </c>
      <c r="H62" t="s">
        <v>294</v>
      </c>
      <c r="I62" s="2">
        <v>45246.570231481484</v>
      </c>
      <c r="J62">
        <v>5</v>
      </c>
      <c r="L62">
        <v>187620.07</v>
      </c>
      <c r="M62">
        <v>0.9</v>
      </c>
      <c r="N62">
        <f t="shared" si="0"/>
        <v>-157.27844064785447</v>
      </c>
      <c r="O62">
        <f t="shared" si="1"/>
        <v>-786.39220323927236</v>
      </c>
      <c r="P62">
        <f t="shared" si="9"/>
        <v>-0.78639220323927239</v>
      </c>
      <c r="Q62">
        <v>503.017</v>
      </c>
      <c r="R62">
        <v>0.9</v>
      </c>
      <c r="S62">
        <f t="shared" si="3"/>
        <v>2515.085</v>
      </c>
      <c r="T62">
        <f t="shared" si="10"/>
        <v>2.515085</v>
      </c>
    </row>
    <row r="63" spans="1:21" ht="135" x14ac:dyDescent="0.25">
      <c r="A63" s="1" t="s">
        <v>127</v>
      </c>
      <c r="B63" t="s">
        <v>258</v>
      </c>
      <c r="C63" t="s">
        <v>0</v>
      </c>
      <c r="E63" t="s">
        <v>128</v>
      </c>
      <c r="F63">
        <v>10</v>
      </c>
      <c r="G63">
        <v>70</v>
      </c>
      <c r="H63" t="s">
        <v>294</v>
      </c>
      <c r="I63" s="2">
        <v>45246.57136574074</v>
      </c>
      <c r="J63">
        <v>5</v>
      </c>
      <c r="L63">
        <v>2354539.5</v>
      </c>
      <c r="M63">
        <v>3</v>
      </c>
      <c r="N63">
        <f t="shared" si="0"/>
        <v>13.844619127897614</v>
      </c>
      <c r="O63">
        <f t="shared" si="1"/>
        <v>69.223095639488065</v>
      </c>
      <c r="P63">
        <f t="shared" si="9"/>
        <v>6.9223095639488058E-2</v>
      </c>
      <c r="Q63">
        <v>6348.1310000000003</v>
      </c>
      <c r="R63">
        <v>3</v>
      </c>
      <c r="S63">
        <f t="shared" si="3"/>
        <v>31740.655000000002</v>
      </c>
      <c r="T63">
        <f t="shared" si="10"/>
        <v>31.740655000000004</v>
      </c>
      <c r="U63" t="s">
        <v>317</v>
      </c>
    </row>
    <row r="64" spans="1:21" ht="135" x14ac:dyDescent="0.25">
      <c r="A64" s="1" t="s">
        <v>129</v>
      </c>
      <c r="B64" t="s">
        <v>260</v>
      </c>
      <c r="C64" t="s">
        <v>0</v>
      </c>
      <c r="E64" t="s">
        <v>130</v>
      </c>
      <c r="F64">
        <v>10</v>
      </c>
      <c r="G64">
        <v>0</v>
      </c>
      <c r="H64" t="s">
        <v>295</v>
      </c>
      <c r="I64" s="2">
        <v>45246.572488425925</v>
      </c>
      <c r="J64">
        <v>5</v>
      </c>
      <c r="L64">
        <v>488811.88</v>
      </c>
      <c r="M64">
        <v>0.4</v>
      </c>
      <c r="N64">
        <f t="shared" si="0"/>
        <v>-133.49312431673599</v>
      </c>
      <c r="O64">
        <f t="shared" si="1"/>
        <v>-667.46562158367988</v>
      </c>
      <c r="P64">
        <f t="shared" si="9"/>
        <v>-0.66746562158367984</v>
      </c>
      <c r="Q64">
        <v>1315.461</v>
      </c>
      <c r="R64">
        <v>0.4</v>
      </c>
      <c r="S64">
        <f t="shared" si="3"/>
        <v>6577.3050000000003</v>
      </c>
      <c r="T64">
        <f t="shared" si="10"/>
        <v>6.577305</v>
      </c>
      <c r="U64" t="s">
        <v>317</v>
      </c>
    </row>
    <row r="65" spans="1:21" ht="135" x14ac:dyDescent="0.25">
      <c r="A65" s="1" t="s">
        <v>131</v>
      </c>
      <c r="B65" t="s">
        <v>262</v>
      </c>
      <c r="C65" t="s">
        <v>0</v>
      </c>
      <c r="E65" t="s">
        <v>132</v>
      </c>
      <c r="F65">
        <v>10</v>
      </c>
      <c r="G65">
        <v>20</v>
      </c>
      <c r="H65" t="s">
        <v>295</v>
      </c>
      <c r="I65" s="2">
        <v>45246.573611111111</v>
      </c>
      <c r="J65">
        <v>5</v>
      </c>
      <c r="L65">
        <v>442528.13</v>
      </c>
      <c r="M65">
        <v>1.2</v>
      </c>
      <c r="N65">
        <f t="shared" si="0"/>
        <v>-137.14818264896755</v>
      </c>
      <c r="O65">
        <f t="shared" si="1"/>
        <v>-685.74091324483777</v>
      </c>
      <c r="P65">
        <f t="shared" si="9"/>
        <v>-0.68574091324483777</v>
      </c>
      <c r="Q65">
        <v>1190.6130000000001</v>
      </c>
      <c r="R65">
        <v>1.2</v>
      </c>
      <c r="S65">
        <f t="shared" si="3"/>
        <v>5953.0650000000005</v>
      </c>
      <c r="T65">
        <f t="shared" si="10"/>
        <v>5.9530650000000005</v>
      </c>
      <c r="U65" t="s">
        <v>317</v>
      </c>
    </row>
    <row r="66" spans="1:21" ht="105" x14ac:dyDescent="0.25">
      <c r="A66" s="1" t="s">
        <v>133</v>
      </c>
      <c r="B66" t="s">
        <v>263</v>
      </c>
      <c r="C66" t="s">
        <v>0</v>
      </c>
      <c r="E66" t="s">
        <v>66</v>
      </c>
      <c r="I66" s="2">
        <v>45246.574791666666</v>
      </c>
      <c r="L66">
        <v>4961.03</v>
      </c>
      <c r="M66">
        <v>8.4</v>
      </c>
      <c r="Q66">
        <v>10.307</v>
      </c>
      <c r="R66">
        <v>10.9</v>
      </c>
    </row>
    <row r="67" spans="1:21" ht="150" x14ac:dyDescent="0.25">
      <c r="A67" s="1" t="s">
        <v>134</v>
      </c>
      <c r="B67" t="s">
        <v>264</v>
      </c>
      <c r="C67" t="s">
        <v>0</v>
      </c>
      <c r="E67" t="s">
        <v>68</v>
      </c>
      <c r="I67" s="2">
        <v>45246.575925925928</v>
      </c>
      <c r="L67">
        <v>44582.73</v>
      </c>
      <c r="M67">
        <v>4.3</v>
      </c>
      <c r="N67">
        <f t="shared" si="0"/>
        <v>-168.57419393896072</v>
      </c>
      <c r="Q67">
        <v>117.18300000000001</v>
      </c>
      <c r="R67">
        <v>4.4000000000000004</v>
      </c>
    </row>
    <row r="68" spans="1:21" ht="180" x14ac:dyDescent="0.25">
      <c r="A68" s="1" t="s">
        <v>135</v>
      </c>
      <c r="B68" t="s">
        <v>266</v>
      </c>
      <c r="C68" t="s">
        <v>0</v>
      </c>
      <c r="E68" t="s">
        <v>136</v>
      </c>
      <c r="F68">
        <v>10</v>
      </c>
      <c r="G68">
        <v>80</v>
      </c>
      <c r="H68" t="s">
        <v>295</v>
      </c>
      <c r="I68" s="2">
        <v>45246.577060185184</v>
      </c>
      <c r="J68">
        <v>5</v>
      </c>
      <c r="L68">
        <v>1708648.57</v>
      </c>
      <c r="M68">
        <v>1.3</v>
      </c>
      <c r="N68">
        <f t="shared" si="0"/>
        <v>-37.161814564473723</v>
      </c>
      <c r="O68">
        <f t="shared" si="1"/>
        <v>-185.80907282236862</v>
      </c>
      <c r="P68">
        <f t="shared" ref="P68:P80" si="11">O68/1000</f>
        <v>-0.18580907282236861</v>
      </c>
      <c r="Q68">
        <v>4605.8850000000002</v>
      </c>
      <c r="R68">
        <v>1.3</v>
      </c>
      <c r="S68">
        <f t="shared" si="3"/>
        <v>23029.425000000003</v>
      </c>
      <c r="T68">
        <f t="shared" ref="T68:T80" si="12">S68/1000</f>
        <v>23.029425000000003</v>
      </c>
      <c r="U68" t="s">
        <v>317</v>
      </c>
    </row>
    <row r="69" spans="1:21" ht="105" x14ac:dyDescent="0.25">
      <c r="A69" s="1" t="s">
        <v>137</v>
      </c>
      <c r="B69" t="s">
        <v>267</v>
      </c>
      <c r="C69" t="s">
        <v>0</v>
      </c>
      <c r="E69" t="s">
        <v>138</v>
      </c>
      <c r="F69">
        <v>10</v>
      </c>
      <c r="G69">
        <v>90</v>
      </c>
      <c r="H69" t="s">
        <v>295</v>
      </c>
      <c r="I69" s="2">
        <v>45246.578182870369</v>
      </c>
      <c r="J69">
        <v>5</v>
      </c>
      <c r="L69">
        <v>39381.31</v>
      </c>
      <c r="M69">
        <v>1.7</v>
      </c>
      <c r="N69">
        <f t="shared" si="0"/>
        <v>-168.98495351463112</v>
      </c>
      <c r="O69">
        <f t="shared" si="1"/>
        <v>-844.92476757315558</v>
      </c>
      <c r="P69">
        <f t="shared" si="11"/>
        <v>-0.8449247675731556</v>
      </c>
      <c r="Q69">
        <v>103.15300000000001</v>
      </c>
      <c r="R69">
        <v>1.7</v>
      </c>
      <c r="S69">
        <f t="shared" si="3"/>
        <v>515.76499999999999</v>
      </c>
      <c r="T69">
        <f t="shared" si="12"/>
        <v>0.51576500000000003</v>
      </c>
    </row>
    <row r="70" spans="1:21" ht="180" x14ac:dyDescent="0.25">
      <c r="A70" s="1" t="s">
        <v>139</v>
      </c>
      <c r="B70" t="s">
        <v>269</v>
      </c>
      <c r="C70" t="s">
        <v>0</v>
      </c>
      <c r="E70" t="s">
        <v>140</v>
      </c>
      <c r="F70">
        <v>10</v>
      </c>
      <c r="G70">
        <v>10</v>
      </c>
      <c r="H70" t="s">
        <v>295</v>
      </c>
      <c r="I70" s="2">
        <v>45246.579363425924</v>
      </c>
      <c r="J70">
        <v>5</v>
      </c>
      <c r="L70">
        <v>1497035.86</v>
      </c>
      <c r="M70">
        <v>1.5</v>
      </c>
      <c r="N70">
        <f t="shared" si="0"/>
        <v>-53.873010154537205</v>
      </c>
      <c r="O70">
        <f t="shared" si="1"/>
        <v>-269.365050772686</v>
      </c>
      <c r="P70">
        <f t="shared" si="11"/>
        <v>-0.26936505077268602</v>
      </c>
      <c r="Q70">
        <v>4035.0740000000001</v>
      </c>
      <c r="R70">
        <v>1.5</v>
      </c>
      <c r="S70">
        <f t="shared" si="3"/>
        <v>20175.37</v>
      </c>
      <c r="T70">
        <f t="shared" si="12"/>
        <v>20.175369999999997</v>
      </c>
      <c r="U70" t="s">
        <v>317</v>
      </c>
    </row>
    <row r="71" spans="1:21" ht="165" x14ac:dyDescent="0.25">
      <c r="A71" s="1" t="s">
        <v>141</v>
      </c>
      <c r="B71" t="s">
        <v>271</v>
      </c>
      <c r="C71" t="s">
        <v>0</v>
      </c>
      <c r="E71" t="s">
        <v>142</v>
      </c>
      <c r="F71">
        <v>10</v>
      </c>
      <c r="G71">
        <v>50</v>
      </c>
      <c r="H71" t="s">
        <v>295</v>
      </c>
      <c r="I71" s="2">
        <v>45246.58048611111</v>
      </c>
      <c r="J71">
        <v>5</v>
      </c>
      <c r="L71">
        <v>960077.72</v>
      </c>
      <c r="M71">
        <v>1.5</v>
      </c>
      <c r="N71">
        <f t="shared" si="0"/>
        <v>-96.276949413274053</v>
      </c>
      <c r="O71">
        <f t="shared" si="1"/>
        <v>-481.38474706637027</v>
      </c>
      <c r="P71">
        <f t="shared" si="11"/>
        <v>-0.48138474706637024</v>
      </c>
      <c r="Q71">
        <v>2586.6669999999999</v>
      </c>
      <c r="R71">
        <v>1.5</v>
      </c>
      <c r="S71">
        <f t="shared" si="3"/>
        <v>12933.334999999999</v>
      </c>
      <c r="T71">
        <f t="shared" si="12"/>
        <v>12.933335</v>
      </c>
      <c r="U71" t="s">
        <v>317</v>
      </c>
    </row>
    <row r="72" spans="1:21" ht="165" x14ac:dyDescent="0.25">
      <c r="A72" s="1" t="s">
        <v>143</v>
      </c>
      <c r="B72" t="s">
        <v>273</v>
      </c>
      <c r="C72" t="s">
        <v>0</v>
      </c>
      <c r="E72" t="s">
        <v>144</v>
      </c>
      <c r="F72">
        <v>10</v>
      </c>
      <c r="G72">
        <v>60</v>
      </c>
      <c r="H72" t="s">
        <v>295</v>
      </c>
      <c r="I72" s="2">
        <v>45246.581631944442</v>
      </c>
      <c r="J72">
        <v>5</v>
      </c>
      <c r="L72">
        <v>2508071.89</v>
      </c>
      <c r="M72">
        <v>0.8</v>
      </c>
      <c r="N72">
        <f t="shared" si="0"/>
        <v>25.969173454997861</v>
      </c>
      <c r="O72">
        <f t="shared" si="1"/>
        <v>129.8458672749893</v>
      </c>
      <c r="P72">
        <f t="shared" si="11"/>
        <v>0.12984586727498931</v>
      </c>
      <c r="Q72">
        <v>6762.2730000000001</v>
      </c>
      <c r="R72">
        <v>0.8</v>
      </c>
      <c r="S72">
        <f t="shared" si="3"/>
        <v>33811.364999999998</v>
      </c>
      <c r="T72">
        <f t="shared" si="12"/>
        <v>33.811364999999995</v>
      </c>
      <c r="U72" t="s">
        <v>317</v>
      </c>
    </row>
    <row r="73" spans="1:21" ht="135" x14ac:dyDescent="0.25">
      <c r="A73" s="1" t="s">
        <v>145</v>
      </c>
      <c r="B73" t="s">
        <v>275</v>
      </c>
      <c r="C73" t="s">
        <v>0</v>
      </c>
      <c r="E73" t="s">
        <v>146</v>
      </c>
      <c r="F73">
        <v>10</v>
      </c>
      <c r="G73">
        <v>70</v>
      </c>
      <c r="H73" t="s">
        <v>295</v>
      </c>
      <c r="I73" s="2">
        <v>45246.582743055558</v>
      </c>
      <c r="J73">
        <v>5</v>
      </c>
      <c r="L73">
        <v>754974.68</v>
      </c>
      <c r="M73">
        <v>1.2</v>
      </c>
      <c r="N73">
        <f t="shared" si="0"/>
        <v>-112.47407206038071</v>
      </c>
      <c r="O73">
        <f t="shared" si="1"/>
        <v>-562.37036030190347</v>
      </c>
      <c r="P73">
        <f t="shared" si="11"/>
        <v>-0.56237036030190346</v>
      </c>
      <c r="Q73">
        <v>2033.4159999999999</v>
      </c>
      <c r="R73">
        <v>1.2</v>
      </c>
      <c r="S73">
        <f t="shared" si="3"/>
        <v>10167.08</v>
      </c>
      <c r="T73">
        <f t="shared" si="12"/>
        <v>10.16708</v>
      </c>
      <c r="U73" t="s">
        <v>317</v>
      </c>
    </row>
    <row r="74" spans="1:21" ht="135" x14ac:dyDescent="0.25">
      <c r="A74" s="1" t="s">
        <v>147</v>
      </c>
      <c r="B74" t="s">
        <v>277</v>
      </c>
      <c r="C74" t="s">
        <v>0</v>
      </c>
      <c r="E74" t="s">
        <v>148</v>
      </c>
      <c r="F74">
        <v>10</v>
      </c>
      <c r="G74">
        <v>100</v>
      </c>
      <c r="H74" t="s">
        <v>295</v>
      </c>
      <c r="I74" s="2">
        <v>45246.583923611113</v>
      </c>
      <c r="J74">
        <v>5</v>
      </c>
      <c r="L74">
        <v>421290.85</v>
      </c>
      <c r="M74">
        <v>0.9</v>
      </c>
      <c r="N74">
        <f t="shared" si="0"/>
        <v>-138.82530468894774</v>
      </c>
      <c r="O74">
        <f t="shared" si="1"/>
        <v>-694.12652344473872</v>
      </c>
      <c r="P74">
        <f t="shared" si="11"/>
        <v>-0.69412652344473869</v>
      </c>
      <c r="Q74">
        <v>1133.327</v>
      </c>
      <c r="R74">
        <v>0.9</v>
      </c>
      <c r="S74">
        <f t="shared" si="3"/>
        <v>5666.6350000000002</v>
      </c>
      <c r="T74">
        <f t="shared" si="12"/>
        <v>5.6666350000000003</v>
      </c>
      <c r="U74" t="s">
        <v>317</v>
      </c>
    </row>
    <row r="75" spans="1:21" ht="180" x14ac:dyDescent="0.25">
      <c r="A75" s="1" t="s">
        <v>149</v>
      </c>
      <c r="B75" t="s">
        <v>279</v>
      </c>
      <c r="C75" t="s">
        <v>0</v>
      </c>
      <c r="E75" t="s">
        <v>150</v>
      </c>
      <c r="F75">
        <v>20</v>
      </c>
      <c r="G75">
        <v>10</v>
      </c>
      <c r="H75" t="s">
        <v>294</v>
      </c>
      <c r="I75" s="2">
        <v>45246.585069444445</v>
      </c>
      <c r="J75">
        <v>5</v>
      </c>
      <c r="L75">
        <v>1249567.04</v>
      </c>
      <c r="M75">
        <v>0.8</v>
      </c>
      <c r="N75">
        <f t="shared" si="0"/>
        <v>-73.415786453097994</v>
      </c>
      <c r="O75">
        <f t="shared" si="1"/>
        <v>-367.07893226548998</v>
      </c>
      <c r="P75">
        <f t="shared" si="11"/>
        <v>-0.36707893226548999</v>
      </c>
      <c r="Q75">
        <v>3367.5439999999999</v>
      </c>
      <c r="R75">
        <v>0.8</v>
      </c>
      <c r="S75">
        <f t="shared" si="3"/>
        <v>16837.72</v>
      </c>
      <c r="T75">
        <f t="shared" si="12"/>
        <v>16.837720000000001</v>
      </c>
      <c r="U75" t="s">
        <v>317</v>
      </c>
    </row>
    <row r="76" spans="1:21" ht="120" x14ac:dyDescent="0.25">
      <c r="A76" s="1" t="s">
        <v>151</v>
      </c>
      <c r="B76" t="s">
        <v>280</v>
      </c>
      <c r="C76" t="s">
        <v>0</v>
      </c>
      <c r="E76" t="s">
        <v>152</v>
      </c>
      <c r="F76">
        <v>20</v>
      </c>
      <c r="G76">
        <v>50</v>
      </c>
      <c r="H76" t="s">
        <v>294</v>
      </c>
      <c r="I76" s="2">
        <v>45246.5862037037</v>
      </c>
      <c r="J76">
        <v>5</v>
      </c>
      <c r="L76">
        <v>280772.8</v>
      </c>
      <c r="M76">
        <v>0.8</v>
      </c>
      <c r="N76">
        <f t="shared" si="0"/>
        <v>-149.92210798343947</v>
      </c>
      <c r="O76">
        <f t="shared" si="1"/>
        <v>-749.61053991719734</v>
      </c>
      <c r="P76">
        <f t="shared" si="11"/>
        <v>-0.74961053991719739</v>
      </c>
      <c r="Q76">
        <v>754.29</v>
      </c>
      <c r="R76">
        <v>0.8</v>
      </c>
      <c r="S76">
        <f t="shared" si="3"/>
        <v>3771.45</v>
      </c>
      <c r="T76">
        <f t="shared" si="12"/>
        <v>3.7714499999999997</v>
      </c>
    </row>
    <row r="77" spans="1:21" ht="105" x14ac:dyDescent="0.25">
      <c r="A77" s="1" t="s">
        <v>153</v>
      </c>
      <c r="B77" t="s">
        <v>281</v>
      </c>
      <c r="C77" t="s">
        <v>0</v>
      </c>
      <c r="E77" t="s">
        <v>154</v>
      </c>
      <c r="F77">
        <v>20</v>
      </c>
      <c r="G77">
        <v>70</v>
      </c>
      <c r="H77" t="s">
        <v>295</v>
      </c>
      <c r="I77" s="2">
        <v>45246.587337962963</v>
      </c>
      <c r="J77">
        <v>10</v>
      </c>
      <c r="L77">
        <v>113247.48</v>
      </c>
      <c r="M77">
        <v>0.1</v>
      </c>
      <c r="N77">
        <f t="shared" si="0"/>
        <v>-163.15169324232102</v>
      </c>
      <c r="O77">
        <f t="shared" si="1"/>
        <v>-1631.5169324232102</v>
      </c>
      <c r="P77">
        <f t="shared" si="11"/>
        <v>-1.6315169324232102</v>
      </c>
      <c r="Q77">
        <v>302.40199999999999</v>
      </c>
      <c r="R77">
        <v>0.1</v>
      </c>
      <c r="S77">
        <f t="shared" si="3"/>
        <v>3024.02</v>
      </c>
      <c r="T77">
        <f t="shared" si="12"/>
        <v>3.0240200000000002</v>
      </c>
    </row>
    <row r="78" spans="1:21" ht="105" x14ac:dyDescent="0.25">
      <c r="A78" s="1" t="s">
        <v>155</v>
      </c>
      <c r="B78" t="s">
        <v>282</v>
      </c>
      <c r="C78" t="s">
        <v>0</v>
      </c>
      <c r="E78" t="s">
        <v>156</v>
      </c>
      <c r="F78">
        <v>20</v>
      </c>
      <c r="G78">
        <v>60</v>
      </c>
      <c r="H78" t="s">
        <v>295</v>
      </c>
      <c r="I78" s="2">
        <v>45246.588530092595</v>
      </c>
      <c r="J78">
        <v>10</v>
      </c>
      <c r="L78">
        <v>88122.51</v>
      </c>
      <c r="M78">
        <v>2.7</v>
      </c>
      <c r="N78">
        <f t="shared" si="0"/>
        <v>-165.13582873146285</v>
      </c>
      <c r="O78">
        <f t="shared" si="1"/>
        <v>-1651.3582873146286</v>
      </c>
      <c r="P78">
        <f t="shared" si="11"/>
        <v>-1.6513582873146286</v>
      </c>
      <c r="Q78">
        <v>234.62899999999999</v>
      </c>
      <c r="R78">
        <v>2.8</v>
      </c>
      <c r="S78">
        <f t="shared" si="3"/>
        <v>2346.29</v>
      </c>
      <c r="T78">
        <f t="shared" si="12"/>
        <v>2.3462899999999998</v>
      </c>
    </row>
    <row r="79" spans="1:21" ht="135" x14ac:dyDescent="0.25">
      <c r="A79" s="1" t="s">
        <v>157</v>
      </c>
      <c r="B79" t="s">
        <v>283</v>
      </c>
      <c r="C79" t="s">
        <v>0</v>
      </c>
      <c r="E79" t="s">
        <v>158</v>
      </c>
      <c r="F79">
        <v>20</v>
      </c>
      <c r="G79">
        <v>80</v>
      </c>
      <c r="H79" t="s">
        <v>295</v>
      </c>
      <c r="I79" s="2">
        <v>45246.58966435185</v>
      </c>
      <c r="J79">
        <v>10</v>
      </c>
      <c r="L79">
        <v>11765.23</v>
      </c>
      <c r="M79">
        <v>5.9</v>
      </c>
      <c r="N79">
        <f t="shared" si="0"/>
        <v>-171.16581360715978</v>
      </c>
      <c r="O79">
        <f t="shared" si="1"/>
        <v>-1711.6581360715977</v>
      </c>
      <c r="P79">
        <f t="shared" si="11"/>
        <v>-1.7116581360715977</v>
      </c>
      <c r="Q79">
        <v>28.661000000000001</v>
      </c>
      <c r="R79">
        <v>6.5</v>
      </c>
      <c r="S79">
        <f t="shared" si="3"/>
        <v>286.61</v>
      </c>
      <c r="T79">
        <f t="shared" si="12"/>
        <v>0.28661000000000003</v>
      </c>
    </row>
    <row r="80" spans="1:21" ht="105" x14ac:dyDescent="0.25">
      <c r="A80" s="1" t="s">
        <v>159</v>
      </c>
      <c r="B80" t="s">
        <v>284</v>
      </c>
      <c r="C80" t="s">
        <v>0</v>
      </c>
      <c r="E80" t="s">
        <v>160</v>
      </c>
      <c r="F80">
        <v>20</v>
      </c>
      <c r="G80">
        <v>90</v>
      </c>
      <c r="H80" t="s">
        <v>294</v>
      </c>
      <c r="I80" s="2">
        <v>45246.590798611112</v>
      </c>
      <c r="J80">
        <v>10</v>
      </c>
      <c r="L80">
        <v>142845.1</v>
      </c>
      <c r="M80">
        <v>2.6</v>
      </c>
      <c r="N80">
        <f t="shared" si="0"/>
        <v>-160.81434962614421</v>
      </c>
      <c r="O80">
        <f t="shared" si="1"/>
        <v>-1608.1434962614421</v>
      </c>
      <c r="P80">
        <f t="shared" si="11"/>
        <v>-1.608143496261442</v>
      </c>
      <c r="Q80">
        <v>382.23899999999998</v>
      </c>
      <c r="R80">
        <v>2.6</v>
      </c>
      <c r="S80">
        <f t="shared" si="3"/>
        <v>3822.39</v>
      </c>
      <c r="T80">
        <f t="shared" si="12"/>
        <v>3.82239</v>
      </c>
    </row>
    <row r="81" spans="1:18" ht="135" x14ac:dyDescent="0.25">
      <c r="A81" s="1" t="s">
        <v>161</v>
      </c>
      <c r="B81" t="s">
        <v>285</v>
      </c>
      <c r="C81" t="s">
        <v>0</v>
      </c>
      <c r="E81" t="s">
        <v>162</v>
      </c>
      <c r="I81" s="2">
        <v>45246.591932870368</v>
      </c>
      <c r="L81">
        <v>3373.91</v>
      </c>
      <c r="M81">
        <v>10.1</v>
      </c>
      <c r="N81">
        <f t="shared" si="0"/>
        <v>-171.82848169443494</v>
      </c>
      <c r="Q81">
        <v>6.0259999999999998</v>
      </c>
      <c r="R81">
        <v>15.2</v>
      </c>
    </row>
    <row r="82" spans="1:18" ht="120" x14ac:dyDescent="0.25">
      <c r="A82" s="1" t="s">
        <v>163</v>
      </c>
      <c r="B82" t="s">
        <v>286</v>
      </c>
      <c r="C82" t="s">
        <v>0</v>
      </c>
      <c r="E82" t="s">
        <v>16</v>
      </c>
      <c r="I82" s="2">
        <v>45246.593124999999</v>
      </c>
      <c r="L82">
        <v>5081.08</v>
      </c>
      <c r="M82">
        <v>2.1</v>
      </c>
      <c r="Q82">
        <v>10.631</v>
      </c>
      <c r="R82">
        <v>2.7</v>
      </c>
    </row>
    <row r="83" spans="1:18" ht="105" x14ac:dyDescent="0.25">
      <c r="A83" s="1" t="s">
        <v>164</v>
      </c>
      <c r="B83" t="s">
        <v>287</v>
      </c>
      <c r="C83" t="s">
        <v>0</v>
      </c>
      <c r="E83" t="s">
        <v>68</v>
      </c>
      <c r="I83" s="2">
        <v>45246.594259259262</v>
      </c>
      <c r="L83">
        <v>44015.09</v>
      </c>
      <c r="M83">
        <v>4.3</v>
      </c>
      <c r="N83">
        <f t="shared" si="0"/>
        <v>-168.61902084498513</v>
      </c>
      <c r="Q83">
        <v>115.652</v>
      </c>
      <c r="R83">
        <v>4.5</v>
      </c>
    </row>
    <row r="84" spans="1:18" ht="120" x14ac:dyDescent="0.25">
      <c r="A84" s="1" t="s">
        <v>165</v>
      </c>
      <c r="B84" t="s">
        <v>288</v>
      </c>
      <c r="C84" t="s">
        <v>0</v>
      </c>
      <c r="E84" t="s">
        <v>16</v>
      </c>
      <c r="I84" s="2">
        <v>45246.597719907404</v>
      </c>
      <c r="L84">
        <v>5404.55</v>
      </c>
      <c r="M84">
        <v>5.4</v>
      </c>
      <c r="Q84">
        <v>11.503</v>
      </c>
      <c r="R84">
        <v>6.8</v>
      </c>
    </row>
    <row r="85" spans="1:18" ht="105" x14ac:dyDescent="0.25">
      <c r="A85" s="1" t="s">
        <v>166</v>
      </c>
      <c r="B85" t="s">
        <v>289</v>
      </c>
      <c r="C85" t="s">
        <v>0</v>
      </c>
      <c r="E85" t="s">
        <v>16</v>
      </c>
      <c r="I85" s="2">
        <v>45246.598865740743</v>
      </c>
      <c r="L85">
        <v>3370.53</v>
      </c>
      <c r="M85">
        <v>5.8</v>
      </c>
      <c r="Q85">
        <v>6.016</v>
      </c>
      <c r="R85">
        <v>8.6999999999999993</v>
      </c>
    </row>
    <row r="86" spans="1:18" ht="120" x14ac:dyDescent="0.25">
      <c r="A86" s="1" t="s">
        <v>167</v>
      </c>
      <c r="B86" t="s">
        <v>290</v>
      </c>
      <c r="C86" t="s">
        <v>0</v>
      </c>
      <c r="E86" t="s">
        <v>16</v>
      </c>
      <c r="I86" s="2">
        <v>45246.599988425929</v>
      </c>
      <c r="L86">
        <v>2303.6</v>
      </c>
      <c r="M86">
        <v>6.6</v>
      </c>
      <c r="Q86">
        <v>3.1379999999999999</v>
      </c>
      <c r="R86">
        <v>13.2</v>
      </c>
    </row>
    <row r="89" spans="1:18" x14ac:dyDescent="0.25">
      <c r="A89" s="1" t="s">
        <v>168</v>
      </c>
      <c r="B89">
        <v>12662.9306</v>
      </c>
    </row>
    <row r="90" spans="1:18" x14ac:dyDescent="0.25">
      <c r="A90" s="1" t="s">
        <v>169</v>
      </c>
      <c r="B90">
        <v>2179226.0488</v>
      </c>
    </row>
    <row r="96" spans="1:18" x14ac:dyDescent="0.25">
      <c r="A96" s="1" t="s">
        <v>316</v>
      </c>
    </row>
    <row r="97" spans="1:20" x14ac:dyDescent="0.25">
      <c r="A97" s="1" t="s">
        <v>0</v>
      </c>
      <c r="L97" t="s">
        <v>318</v>
      </c>
      <c r="Q97" t="s">
        <v>318</v>
      </c>
    </row>
    <row r="98" spans="1:20" x14ac:dyDescent="0.25">
      <c r="B98" t="s">
        <v>172</v>
      </c>
      <c r="C98" t="s">
        <v>6</v>
      </c>
      <c r="D98" t="s">
        <v>7</v>
      </c>
      <c r="E98" t="s">
        <v>8</v>
      </c>
      <c r="F98" t="s">
        <v>173</v>
      </c>
      <c r="G98" t="s">
        <v>174</v>
      </c>
      <c r="H98" t="s">
        <v>175</v>
      </c>
      <c r="I98" t="s">
        <v>176</v>
      </c>
      <c r="J98" t="s">
        <v>177</v>
      </c>
      <c r="K98" t="s">
        <v>9</v>
      </c>
      <c r="L98" t="s">
        <v>10</v>
      </c>
      <c r="M98" t="s">
        <v>11</v>
      </c>
      <c r="N98" t="s">
        <v>319</v>
      </c>
      <c r="O98" t="s">
        <v>320</v>
      </c>
      <c r="P98" t="s">
        <v>321</v>
      </c>
      <c r="Q98" t="s">
        <v>14</v>
      </c>
      <c r="R98" t="s">
        <v>15</v>
      </c>
      <c r="S98" t="s">
        <v>320</v>
      </c>
      <c r="T98" t="s">
        <v>321</v>
      </c>
    </row>
    <row r="99" spans="1:20" x14ac:dyDescent="0.25">
      <c r="B99" t="s">
        <v>182</v>
      </c>
      <c r="C99" t="s">
        <v>0</v>
      </c>
      <c r="E99" t="s">
        <v>16</v>
      </c>
      <c r="I99" s="2">
        <v>45246.480185185188</v>
      </c>
      <c r="L99">
        <v>823.48</v>
      </c>
      <c r="M99">
        <v>12.8</v>
      </c>
    </row>
    <row r="100" spans="1:20" ht="30" x14ac:dyDescent="0.25">
      <c r="A100" s="1" t="s">
        <v>17</v>
      </c>
      <c r="B100" t="s">
        <v>183</v>
      </c>
      <c r="C100" t="s">
        <v>0</v>
      </c>
      <c r="E100" t="s">
        <v>16</v>
      </c>
      <c r="I100" s="2">
        <v>45246.48133101852</v>
      </c>
      <c r="L100">
        <v>920.06</v>
      </c>
      <c r="M100">
        <v>12.3</v>
      </c>
    </row>
    <row r="101" spans="1:20" x14ac:dyDescent="0.25">
      <c r="B101" t="s">
        <v>184</v>
      </c>
      <c r="C101" t="s">
        <v>0</v>
      </c>
      <c r="E101" t="s">
        <v>16</v>
      </c>
      <c r="I101" s="2">
        <v>45246.482511574075</v>
      </c>
      <c r="L101">
        <v>636.71</v>
      </c>
      <c r="M101">
        <v>17.3</v>
      </c>
    </row>
    <row r="102" spans="1:20" ht="120" x14ac:dyDescent="0.25">
      <c r="A102" s="1" t="s">
        <v>40</v>
      </c>
      <c r="B102" t="s">
        <v>197</v>
      </c>
      <c r="C102" t="s">
        <v>0</v>
      </c>
      <c r="E102" t="s">
        <v>16</v>
      </c>
      <c r="I102" s="2">
        <v>45246.494143518517</v>
      </c>
      <c r="L102">
        <v>570.04</v>
      </c>
      <c r="M102">
        <v>23.2</v>
      </c>
      <c r="Q102" t="s">
        <v>41</v>
      </c>
      <c r="R102" t="s">
        <v>20</v>
      </c>
    </row>
    <row r="103" spans="1:20" ht="105" x14ac:dyDescent="0.25">
      <c r="A103" s="1" t="s">
        <v>44</v>
      </c>
      <c r="B103" t="s">
        <v>199</v>
      </c>
      <c r="C103" t="s">
        <v>0</v>
      </c>
      <c r="E103" t="s">
        <v>16</v>
      </c>
      <c r="I103" s="2">
        <v>45246.508993055555</v>
      </c>
      <c r="L103">
        <v>663.37</v>
      </c>
      <c r="M103">
        <v>22</v>
      </c>
      <c r="Q103" t="s">
        <v>41</v>
      </c>
      <c r="R103" t="s">
        <v>20</v>
      </c>
    </row>
    <row r="104" spans="1:20" ht="105" x14ac:dyDescent="0.25">
      <c r="A104" s="1" t="s">
        <v>65</v>
      </c>
      <c r="B104" t="s">
        <v>213</v>
      </c>
      <c r="C104" t="s">
        <v>0</v>
      </c>
      <c r="E104" t="s">
        <v>66</v>
      </c>
      <c r="I104" s="2">
        <v>45246.521423611113</v>
      </c>
      <c r="L104">
        <v>2176.9</v>
      </c>
      <c r="M104">
        <v>1.4</v>
      </c>
      <c r="Q104">
        <v>2.7970000000000002</v>
      </c>
      <c r="R104">
        <v>2.9</v>
      </c>
    </row>
    <row r="105" spans="1:20" ht="105" x14ac:dyDescent="0.25">
      <c r="A105" s="1" t="s">
        <v>89</v>
      </c>
      <c r="B105" t="s">
        <v>225</v>
      </c>
      <c r="C105" t="s">
        <v>0</v>
      </c>
      <c r="E105" t="s">
        <v>66</v>
      </c>
      <c r="I105" s="2">
        <v>45246.543715277781</v>
      </c>
      <c r="L105">
        <v>2033.54</v>
      </c>
      <c r="M105">
        <v>6.6</v>
      </c>
      <c r="Q105">
        <v>2.41</v>
      </c>
      <c r="R105">
        <v>15</v>
      </c>
    </row>
    <row r="106" spans="1:20" ht="120" x14ac:dyDescent="0.25">
      <c r="A106" s="1" t="s">
        <v>111</v>
      </c>
      <c r="B106" t="s">
        <v>243</v>
      </c>
      <c r="C106" t="s">
        <v>0</v>
      </c>
      <c r="E106" t="s">
        <v>66</v>
      </c>
      <c r="I106" s="2">
        <v>45246.561041666668</v>
      </c>
      <c r="L106">
        <v>2493.63</v>
      </c>
      <c r="M106">
        <v>8.1999999999999993</v>
      </c>
      <c r="Q106">
        <v>3.6509999999999998</v>
      </c>
      <c r="R106">
        <v>15.2</v>
      </c>
    </row>
    <row r="107" spans="1:20" ht="105" x14ac:dyDescent="0.25">
      <c r="A107" s="1" t="s">
        <v>133</v>
      </c>
      <c r="B107" t="s">
        <v>263</v>
      </c>
      <c r="C107" t="s">
        <v>0</v>
      </c>
      <c r="E107" t="s">
        <v>66</v>
      </c>
      <c r="I107" s="2">
        <v>45246.574791666666</v>
      </c>
      <c r="L107">
        <v>4961.03</v>
      </c>
      <c r="M107">
        <v>8.4</v>
      </c>
      <c r="Q107">
        <v>10.307</v>
      </c>
      <c r="R107">
        <v>10.9</v>
      </c>
    </row>
    <row r="108" spans="1:20" ht="120" x14ac:dyDescent="0.25">
      <c r="A108" s="1" t="s">
        <v>163</v>
      </c>
      <c r="B108" t="s">
        <v>286</v>
      </c>
      <c r="C108" t="s">
        <v>0</v>
      </c>
      <c r="E108" t="s">
        <v>16</v>
      </c>
      <c r="I108" s="2">
        <v>45246.593124999999</v>
      </c>
      <c r="L108">
        <v>5081.08</v>
      </c>
      <c r="M108">
        <v>2.1</v>
      </c>
      <c r="Q108">
        <v>10.631</v>
      </c>
      <c r="R108">
        <v>2.7</v>
      </c>
    </row>
    <row r="109" spans="1:20" ht="120" x14ac:dyDescent="0.25">
      <c r="A109" s="1" t="s">
        <v>165</v>
      </c>
      <c r="B109" t="s">
        <v>288</v>
      </c>
      <c r="C109" t="s">
        <v>0</v>
      </c>
      <c r="E109" t="s">
        <v>16</v>
      </c>
      <c r="I109" s="2">
        <v>45246.597719907404</v>
      </c>
      <c r="L109">
        <v>5404.55</v>
      </c>
      <c r="M109">
        <v>5.4</v>
      </c>
      <c r="Q109">
        <v>11.503</v>
      </c>
      <c r="R109">
        <v>6.8</v>
      </c>
    </row>
    <row r="110" spans="1:20" ht="105" x14ac:dyDescent="0.25">
      <c r="A110" s="1" t="s">
        <v>166</v>
      </c>
      <c r="B110" t="s">
        <v>289</v>
      </c>
      <c r="C110" t="s">
        <v>0</v>
      </c>
      <c r="E110" t="s">
        <v>16</v>
      </c>
      <c r="I110" s="2">
        <v>45246.598865740743</v>
      </c>
      <c r="L110">
        <v>3370.53</v>
      </c>
      <c r="M110">
        <v>5.8</v>
      </c>
      <c r="Q110">
        <v>6.016</v>
      </c>
      <c r="R110">
        <v>8.6999999999999993</v>
      </c>
    </row>
    <row r="111" spans="1:20" ht="120" x14ac:dyDescent="0.25">
      <c r="A111" s="1" t="s">
        <v>167</v>
      </c>
      <c r="B111" t="s">
        <v>290</v>
      </c>
      <c r="C111" t="s">
        <v>0</v>
      </c>
      <c r="E111" t="s">
        <v>16</v>
      </c>
      <c r="I111" s="2">
        <v>45246.599988425929</v>
      </c>
      <c r="L111">
        <v>2303.6</v>
      </c>
      <c r="M111">
        <v>6.6</v>
      </c>
      <c r="Q111">
        <v>3.1379999999999999</v>
      </c>
      <c r="R111">
        <v>13.2</v>
      </c>
    </row>
    <row r="113" spans="1:20" x14ac:dyDescent="0.25">
      <c r="A113" s="1" t="s">
        <v>171</v>
      </c>
      <c r="J113">
        <v>5</v>
      </c>
      <c r="L113">
        <f>AVERAGE(L99:L111) + 3 *STDEV(L99:L111)</f>
        <v>7761.3475725877852</v>
      </c>
      <c r="N113">
        <f>(L113-$B$90)/$B$89</f>
        <v>-171.48200284912025</v>
      </c>
      <c r="O113">
        <f>N113*J113</f>
        <v>-857.41001424560125</v>
      </c>
      <c r="Q113">
        <f>AVERAGE(Q99:Q111) + 3 *STDEV(Q99:Q111)</f>
        <v>18.001881064349952</v>
      </c>
      <c r="S113">
        <f>Q113*J113</f>
        <v>90.009405321749767</v>
      </c>
    </row>
    <row r="114" spans="1:20" x14ac:dyDescent="0.25">
      <c r="A114" s="1" t="s">
        <v>170</v>
      </c>
      <c r="J114">
        <v>5</v>
      </c>
      <c r="L114">
        <f>AVERAGE(L99:L111) + 10 *STDEV(L99:L111)</f>
        <v>20228.347293241339</v>
      </c>
      <c r="N114">
        <f>(L114-$B$90)/$B$89</f>
        <v>-170.49747564017753</v>
      </c>
      <c r="O114">
        <f t="shared" ref="O114" si="13">N114*J114</f>
        <v>-852.48737820088763</v>
      </c>
      <c r="Q114">
        <f>AVERAGE(Q99:Q111) + 10 *STDEV(Q99:Q111)</f>
        <v>45.290811881166505</v>
      </c>
      <c r="S114">
        <f>Q114*J114</f>
        <v>226.45405940583254</v>
      </c>
    </row>
    <row r="119" spans="1:20" x14ac:dyDescent="0.25">
      <c r="A119" s="1" t="s">
        <v>315</v>
      </c>
    </row>
    <row r="120" spans="1:20" x14ac:dyDescent="0.25">
      <c r="A120" s="1" t="s">
        <v>0</v>
      </c>
      <c r="L120" t="s">
        <v>318</v>
      </c>
      <c r="Q120" t="s">
        <v>318</v>
      </c>
    </row>
    <row r="121" spans="1:20" x14ac:dyDescent="0.25">
      <c r="B121" t="s">
        <v>172</v>
      </c>
      <c r="C121" t="s">
        <v>6</v>
      </c>
      <c r="D121" t="s">
        <v>7</v>
      </c>
      <c r="E121" t="s">
        <v>8</v>
      </c>
      <c r="F121" t="s">
        <v>173</v>
      </c>
      <c r="G121" t="s">
        <v>174</v>
      </c>
      <c r="H121" t="s">
        <v>175</v>
      </c>
      <c r="I121" t="s">
        <v>176</v>
      </c>
      <c r="J121" t="s">
        <v>177</v>
      </c>
      <c r="K121" t="s">
        <v>9</v>
      </c>
      <c r="L121" t="s">
        <v>10</v>
      </c>
      <c r="M121" t="s">
        <v>11</v>
      </c>
      <c r="N121" t="s">
        <v>319</v>
      </c>
      <c r="O121" t="s">
        <v>320</v>
      </c>
      <c r="P121" t="s">
        <v>321</v>
      </c>
      <c r="Q121" t="s">
        <v>14</v>
      </c>
      <c r="R121" t="s">
        <v>15</v>
      </c>
      <c r="S121" t="s">
        <v>320</v>
      </c>
      <c r="T121" t="s">
        <v>321</v>
      </c>
    </row>
    <row r="122" spans="1:20" ht="60" x14ac:dyDescent="0.25">
      <c r="A122" s="1" t="s">
        <v>31</v>
      </c>
      <c r="B122" t="s">
        <v>191</v>
      </c>
      <c r="C122" t="s">
        <v>21</v>
      </c>
      <c r="D122">
        <v>7</v>
      </c>
      <c r="E122" t="s">
        <v>32</v>
      </c>
      <c r="I122" s="2">
        <v>45246.490717592591</v>
      </c>
      <c r="K122">
        <v>100</v>
      </c>
      <c r="L122">
        <v>38979.96</v>
      </c>
      <c r="M122">
        <v>4.0999999999999996</v>
      </c>
      <c r="Q122">
        <v>102.07</v>
      </c>
      <c r="R122">
        <v>4.2</v>
      </c>
    </row>
    <row r="123" spans="1:20" ht="105" x14ac:dyDescent="0.25">
      <c r="A123" s="1" t="s">
        <v>67</v>
      </c>
      <c r="B123" t="s">
        <v>214</v>
      </c>
      <c r="C123" t="s">
        <v>0</v>
      </c>
      <c r="E123" t="s">
        <v>68</v>
      </c>
      <c r="I123" s="2">
        <v>45246.522592592592</v>
      </c>
      <c r="L123">
        <v>40567.760000000002</v>
      </c>
      <c r="M123">
        <v>1.9</v>
      </c>
      <c r="N123">
        <v>-168.89125877385763</v>
      </c>
      <c r="Q123">
        <v>106.35299999999999</v>
      </c>
      <c r="R123">
        <v>1.9</v>
      </c>
    </row>
    <row r="124" spans="1:20" ht="105" x14ac:dyDescent="0.25">
      <c r="A124" s="1" t="s">
        <v>90</v>
      </c>
      <c r="B124" t="s">
        <v>226</v>
      </c>
      <c r="C124" t="s">
        <v>0</v>
      </c>
      <c r="E124" t="s">
        <v>68</v>
      </c>
      <c r="I124" s="2">
        <v>45246.544849537036</v>
      </c>
      <c r="L124">
        <v>40410.629999999997</v>
      </c>
      <c r="M124">
        <v>3.5</v>
      </c>
      <c r="N124">
        <v>-168.90366743382452</v>
      </c>
      <c r="Q124">
        <v>105.93</v>
      </c>
      <c r="R124">
        <v>3.6</v>
      </c>
    </row>
    <row r="125" spans="1:20" ht="105" x14ac:dyDescent="0.25">
      <c r="A125" s="1" t="s">
        <v>112</v>
      </c>
      <c r="B125" t="s">
        <v>244</v>
      </c>
      <c r="C125" t="s">
        <v>0</v>
      </c>
      <c r="E125" t="s">
        <v>68</v>
      </c>
      <c r="I125" s="2">
        <v>45246.5621875</v>
      </c>
      <c r="L125">
        <v>42218.99</v>
      </c>
      <c r="M125">
        <v>2.5</v>
      </c>
      <c r="N125">
        <v>-168.76086004925273</v>
      </c>
      <c r="Q125">
        <v>110.807</v>
      </c>
      <c r="R125">
        <v>2.6</v>
      </c>
    </row>
    <row r="126" spans="1:20" ht="150" x14ac:dyDescent="0.25">
      <c r="A126" s="1" t="s">
        <v>134</v>
      </c>
      <c r="B126" t="s">
        <v>264</v>
      </c>
      <c r="C126" t="s">
        <v>0</v>
      </c>
      <c r="E126" t="s">
        <v>68</v>
      </c>
      <c r="I126" s="2">
        <v>45246.575925925928</v>
      </c>
      <c r="L126">
        <v>44582.73</v>
      </c>
      <c r="M126">
        <v>4.3</v>
      </c>
      <c r="N126">
        <v>-168.57419393896072</v>
      </c>
      <c r="Q126">
        <v>117.18300000000001</v>
      </c>
      <c r="R126">
        <v>4.4000000000000004</v>
      </c>
    </row>
    <row r="127" spans="1:20" ht="105" x14ac:dyDescent="0.25">
      <c r="A127" s="1" t="s">
        <v>164</v>
      </c>
      <c r="B127" t="s">
        <v>287</v>
      </c>
      <c r="C127" t="s">
        <v>0</v>
      </c>
      <c r="E127" t="s">
        <v>68</v>
      </c>
      <c r="I127" s="2">
        <v>45246.594259259262</v>
      </c>
      <c r="L127">
        <v>44015.09</v>
      </c>
      <c r="M127">
        <v>4.3</v>
      </c>
      <c r="N127">
        <v>-168.61902084498513</v>
      </c>
      <c r="Q127">
        <v>115.652</v>
      </c>
      <c r="R127">
        <v>4.5</v>
      </c>
    </row>
    <row r="130" spans="1:21" x14ac:dyDescent="0.25">
      <c r="A130" s="1" t="s">
        <v>314</v>
      </c>
    </row>
    <row r="131" spans="1:21" x14ac:dyDescent="0.25">
      <c r="A131" s="1" t="s">
        <v>0</v>
      </c>
      <c r="L131" t="s">
        <v>318</v>
      </c>
      <c r="Q131" t="s">
        <v>318</v>
      </c>
    </row>
    <row r="132" spans="1:21" x14ac:dyDescent="0.25">
      <c r="B132" t="s">
        <v>172</v>
      </c>
      <c r="C132" t="s">
        <v>6</v>
      </c>
      <c r="D132" t="s">
        <v>7</v>
      </c>
      <c r="E132" t="s">
        <v>8</v>
      </c>
      <c r="F132" t="s">
        <v>173</v>
      </c>
      <c r="G132" t="s">
        <v>174</v>
      </c>
      <c r="H132" t="s">
        <v>175</v>
      </c>
      <c r="I132" t="s">
        <v>176</v>
      </c>
      <c r="J132" t="s">
        <v>177</v>
      </c>
      <c r="K132" t="s">
        <v>9</v>
      </c>
      <c r="L132" t="s">
        <v>10</v>
      </c>
      <c r="M132" t="s">
        <v>11</v>
      </c>
      <c r="N132" t="s">
        <v>319</v>
      </c>
      <c r="O132" t="s">
        <v>320</v>
      </c>
      <c r="P132" t="s">
        <v>321</v>
      </c>
      <c r="Q132" t="s">
        <v>14</v>
      </c>
      <c r="R132" t="s">
        <v>15</v>
      </c>
      <c r="S132" t="s">
        <v>320</v>
      </c>
      <c r="T132" t="s">
        <v>321</v>
      </c>
      <c r="U132" t="s">
        <v>312</v>
      </c>
    </row>
    <row r="133" spans="1:21" ht="150" x14ac:dyDescent="0.25">
      <c r="A133" s="1" t="s">
        <v>42</v>
      </c>
      <c r="B133" t="s">
        <v>198</v>
      </c>
      <c r="C133" t="s">
        <v>0</v>
      </c>
      <c r="E133" t="s">
        <v>43</v>
      </c>
      <c r="I133" s="2">
        <v>45246.495312500003</v>
      </c>
      <c r="L133">
        <v>4824.32</v>
      </c>
      <c r="M133">
        <v>3.3</v>
      </c>
      <c r="Q133">
        <v>9.9380000000000006</v>
      </c>
      <c r="R133">
        <v>4.3</v>
      </c>
    </row>
    <row r="134" spans="1:21" x14ac:dyDescent="0.25">
      <c r="A134" s="1" t="s">
        <v>297</v>
      </c>
      <c r="J134">
        <v>10000</v>
      </c>
      <c r="Q134">
        <v>9.9</v>
      </c>
      <c r="R134">
        <v>5.05</v>
      </c>
    </row>
    <row r="136" spans="1:21" x14ac:dyDescent="0.25">
      <c r="A136" s="1" t="s">
        <v>298</v>
      </c>
      <c r="Q136">
        <f>(Q133/Q134)*100</f>
        <v>100.38383838383839</v>
      </c>
    </row>
  </sheetData>
  <autoFilter ref="A1:A136" xr:uid="{149B9E29-9056-42B6-A9FF-EE5783A62986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BC78-729D-4775-B10B-C56D428B4392}">
  <dimension ref="A1:U136"/>
  <sheetViews>
    <sheetView topLeftCell="C57" zoomScale="70" zoomScaleNormal="70" workbookViewId="0">
      <selection activeCell="S160" sqref="S160"/>
    </sheetView>
  </sheetViews>
  <sheetFormatPr defaultRowHeight="15" x14ac:dyDescent="0.25"/>
  <cols>
    <col min="1" max="1" width="49.7109375" style="1" customWidth="1"/>
    <col min="2" max="2" width="21.5703125" customWidth="1"/>
    <col min="3" max="3" width="15.140625" customWidth="1"/>
    <col min="4" max="4" width="10" customWidth="1"/>
    <col min="5" max="5" width="16.85546875" bestFit="1" customWidth="1"/>
    <col min="6" max="6" width="8.28515625" customWidth="1"/>
    <col min="7" max="7" width="6.7109375" customWidth="1"/>
    <col min="8" max="8" width="8.85546875" customWidth="1"/>
    <col min="9" max="9" width="19" customWidth="1"/>
    <col min="10" max="10" width="16.85546875" customWidth="1"/>
    <col min="11" max="11" width="21" customWidth="1"/>
    <col min="12" max="12" width="12.7109375" bestFit="1" customWidth="1"/>
    <col min="13" max="13" width="12.28515625" customWidth="1"/>
    <col min="14" max="14" width="21.28515625" customWidth="1"/>
    <col min="15" max="15" width="17.7109375" customWidth="1"/>
    <col min="16" max="16" width="22.5703125" customWidth="1"/>
    <col min="17" max="17" width="12.7109375" bestFit="1" customWidth="1"/>
    <col min="18" max="18" width="14.85546875" customWidth="1"/>
    <col min="19" max="19" width="19.28515625" customWidth="1"/>
    <col min="20" max="20" width="24" customWidth="1"/>
    <col min="21" max="21" width="16.140625" customWidth="1"/>
    <col min="22" max="22" width="20" customWidth="1"/>
    <col min="32" max="32" width="12" bestFit="1" customWidth="1"/>
    <col min="33" max="33" width="9.7109375" bestFit="1" customWidth="1"/>
  </cols>
  <sheetData>
    <row r="1" spans="1:21" x14ac:dyDescent="0.25">
      <c r="A1" s="1" t="s">
        <v>0</v>
      </c>
      <c r="L1" t="s">
        <v>328</v>
      </c>
      <c r="Q1" t="s">
        <v>328</v>
      </c>
    </row>
    <row r="2" spans="1:21" x14ac:dyDescent="0.25">
      <c r="B2" t="s">
        <v>172</v>
      </c>
      <c r="C2" t="s">
        <v>6</v>
      </c>
      <c r="D2" t="s">
        <v>7</v>
      </c>
      <c r="E2" t="s">
        <v>8</v>
      </c>
      <c r="F2" t="s">
        <v>173</v>
      </c>
      <c r="G2" t="s">
        <v>174</v>
      </c>
      <c r="H2" t="s">
        <v>175</v>
      </c>
      <c r="I2" t="s">
        <v>176</v>
      </c>
      <c r="J2" t="s">
        <v>177</v>
      </c>
      <c r="K2" t="s">
        <v>9</v>
      </c>
      <c r="L2" t="s">
        <v>10</v>
      </c>
      <c r="M2" t="s">
        <v>11</v>
      </c>
      <c r="N2" t="s">
        <v>327</v>
      </c>
      <c r="O2" t="s">
        <v>322</v>
      </c>
      <c r="P2" t="s">
        <v>323</v>
      </c>
      <c r="Q2" t="s">
        <v>14</v>
      </c>
      <c r="R2" t="s">
        <v>15</v>
      </c>
      <c r="S2" t="s">
        <v>322</v>
      </c>
      <c r="T2" t="s">
        <v>323</v>
      </c>
      <c r="U2" t="s">
        <v>324</v>
      </c>
    </row>
    <row r="3" spans="1:21" x14ac:dyDescent="0.25">
      <c r="B3" t="s">
        <v>182</v>
      </c>
      <c r="C3" t="s">
        <v>0</v>
      </c>
      <c r="E3" t="s">
        <v>16</v>
      </c>
      <c r="I3" s="2">
        <v>45246.480185185188</v>
      </c>
      <c r="L3">
        <v>590.48</v>
      </c>
      <c r="M3">
        <v>32.700000000000003</v>
      </c>
    </row>
    <row r="4" spans="1:21" ht="30" x14ac:dyDescent="0.25">
      <c r="A4" s="1" t="s">
        <v>17</v>
      </c>
      <c r="B4" t="s">
        <v>183</v>
      </c>
      <c r="C4" t="s">
        <v>0</v>
      </c>
      <c r="E4" t="s">
        <v>16</v>
      </c>
      <c r="I4" s="2">
        <v>45246.48133101852</v>
      </c>
      <c r="L4">
        <v>464.68</v>
      </c>
      <c r="M4">
        <v>2.5</v>
      </c>
    </row>
    <row r="5" spans="1:21" x14ac:dyDescent="0.25">
      <c r="B5" t="s">
        <v>184</v>
      </c>
      <c r="C5" t="s">
        <v>0</v>
      </c>
      <c r="E5" t="s">
        <v>16</v>
      </c>
      <c r="I5" s="2">
        <v>45246.482511574075</v>
      </c>
      <c r="L5">
        <v>396.34</v>
      </c>
      <c r="M5">
        <v>1.7</v>
      </c>
    </row>
    <row r="6" spans="1:21" x14ac:dyDescent="0.25">
      <c r="B6" t="s">
        <v>185</v>
      </c>
      <c r="C6" t="s">
        <v>18</v>
      </c>
      <c r="D6">
        <v>1</v>
      </c>
      <c r="E6" t="s">
        <v>19</v>
      </c>
      <c r="I6" s="2">
        <v>45246.483634259261</v>
      </c>
      <c r="K6">
        <v>0</v>
      </c>
      <c r="L6">
        <v>1582.6</v>
      </c>
      <c r="M6">
        <v>17.100000000000001</v>
      </c>
      <c r="Q6">
        <v>0</v>
      </c>
      <c r="R6" t="s">
        <v>20</v>
      </c>
    </row>
    <row r="7" spans="1:21" x14ac:dyDescent="0.25">
      <c r="B7" t="s">
        <v>186</v>
      </c>
      <c r="C7" t="s">
        <v>21</v>
      </c>
      <c r="D7">
        <v>2</v>
      </c>
      <c r="E7" t="s">
        <v>22</v>
      </c>
      <c r="I7" s="2">
        <v>45246.484803240739</v>
      </c>
      <c r="K7">
        <v>0.5</v>
      </c>
      <c r="L7">
        <v>838.36</v>
      </c>
      <c r="M7">
        <v>3.9</v>
      </c>
      <c r="Q7" t="s">
        <v>41</v>
      </c>
      <c r="R7" t="s">
        <v>20</v>
      </c>
    </row>
    <row r="8" spans="1:21" ht="60" x14ac:dyDescent="0.25">
      <c r="A8" s="1" t="s">
        <v>23</v>
      </c>
      <c r="B8" t="s">
        <v>187</v>
      </c>
      <c r="C8" t="s">
        <v>21</v>
      </c>
      <c r="D8">
        <v>3</v>
      </c>
      <c r="E8" t="s">
        <v>24</v>
      </c>
      <c r="I8" s="2">
        <v>45246.485972222225</v>
      </c>
      <c r="K8">
        <v>1</v>
      </c>
      <c r="L8">
        <v>2843.62</v>
      </c>
      <c r="M8">
        <v>1.6</v>
      </c>
      <c r="Q8">
        <v>2.9630000000000001</v>
      </c>
      <c r="R8">
        <v>3.6</v>
      </c>
    </row>
    <row r="9" spans="1:21" ht="60" x14ac:dyDescent="0.25">
      <c r="A9" s="1" t="s">
        <v>25</v>
      </c>
      <c r="B9" t="s">
        <v>188</v>
      </c>
      <c r="C9" t="s">
        <v>21</v>
      </c>
      <c r="D9">
        <v>4</v>
      </c>
      <c r="E9" t="s">
        <v>26</v>
      </c>
      <c r="I9" s="2">
        <v>45246.487187500003</v>
      </c>
      <c r="K9">
        <v>5</v>
      </c>
      <c r="L9">
        <v>2868.62</v>
      </c>
      <c r="M9">
        <v>1.8</v>
      </c>
      <c r="Q9">
        <v>3.0209999999999999</v>
      </c>
      <c r="R9">
        <v>4</v>
      </c>
    </row>
    <row r="10" spans="1:21" ht="60" x14ac:dyDescent="0.25">
      <c r="A10" s="1" t="s">
        <v>27</v>
      </c>
      <c r="B10" t="s">
        <v>189</v>
      </c>
      <c r="C10" t="s">
        <v>21</v>
      </c>
      <c r="D10">
        <v>5</v>
      </c>
      <c r="E10" t="s">
        <v>28</v>
      </c>
      <c r="I10" s="2">
        <v>45246.488368055558</v>
      </c>
      <c r="K10">
        <v>10</v>
      </c>
      <c r="L10">
        <v>23647.48</v>
      </c>
      <c r="M10">
        <v>2.4</v>
      </c>
      <c r="Q10">
        <v>51.841000000000001</v>
      </c>
      <c r="R10">
        <v>2.6</v>
      </c>
    </row>
    <row r="11" spans="1:21" ht="60" x14ac:dyDescent="0.25">
      <c r="A11" s="1" t="s">
        <v>29</v>
      </c>
      <c r="B11" t="s">
        <v>190</v>
      </c>
      <c r="C11" t="s">
        <v>21</v>
      </c>
      <c r="D11">
        <v>6</v>
      </c>
      <c r="E11" t="s">
        <v>30</v>
      </c>
      <c r="I11" s="2">
        <v>45246.48951388889</v>
      </c>
      <c r="K11">
        <v>50</v>
      </c>
      <c r="L11">
        <v>23905.89</v>
      </c>
      <c r="M11">
        <v>2.1</v>
      </c>
      <c r="Q11">
        <v>52.448</v>
      </c>
      <c r="R11">
        <v>2.2999999999999998</v>
      </c>
    </row>
    <row r="12" spans="1:21" ht="60" x14ac:dyDescent="0.25">
      <c r="A12" s="1" t="s">
        <v>31</v>
      </c>
      <c r="B12" t="s">
        <v>191</v>
      </c>
      <c r="C12" t="s">
        <v>21</v>
      </c>
      <c r="D12">
        <v>7</v>
      </c>
      <c r="E12" t="s">
        <v>32</v>
      </c>
      <c r="I12" s="2">
        <v>45246.490717592591</v>
      </c>
      <c r="K12">
        <v>100</v>
      </c>
      <c r="L12">
        <v>46356.71</v>
      </c>
      <c r="M12">
        <v>1.7</v>
      </c>
      <c r="Q12">
        <v>105.196</v>
      </c>
      <c r="R12">
        <v>1.7</v>
      </c>
    </row>
    <row r="13" spans="1:21" ht="120" x14ac:dyDescent="0.25">
      <c r="A13" s="1" t="s">
        <v>33</v>
      </c>
      <c r="B13" t="s">
        <v>192</v>
      </c>
      <c r="C13" t="s">
        <v>21</v>
      </c>
      <c r="D13">
        <v>8</v>
      </c>
      <c r="E13" t="s">
        <v>34</v>
      </c>
      <c r="I13" s="2">
        <v>45246.491875</v>
      </c>
      <c r="K13">
        <v>500</v>
      </c>
      <c r="L13">
        <v>226433.95</v>
      </c>
      <c r="M13">
        <v>1.2</v>
      </c>
      <c r="Q13">
        <v>528.28499999999997</v>
      </c>
      <c r="R13">
        <v>1.2</v>
      </c>
    </row>
    <row r="14" spans="1:21" ht="90" x14ac:dyDescent="0.25">
      <c r="A14" s="1" t="s">
        <v>35</v>
      </c>
      <c r="B14" t="s">
        <v>193</v>
      </c>
      <c r="C14" t="s">
        <v>21</v>
      </c>
      <c r="D14">
        <v>9</v>
      </c>
      <c r="E14" t="s">
        <v>36</v>
      </c>
      <c r="I14" s="2">
        <v>45246.493032407408</v>
      </c>
      <c r="K14">
        <v>1000</v>
      </c>
      <c r="L14">
        <v>442776.91</v>
      </c>
      <c r="M14">
        <v>1.8</v>
      </c>
      <c r="Q14">
        <v>1036.58</v>
      </c>
      <c r="R14">
        <v>1.9</v>
      </c>
    </row>
    <row r="15" spans="1:21" ht="105" x14ac:dyDescent="0.25">
      <c r="A15" s="1" t="s">
        <v>37</v>
      </c>
      <c r="B15" t="s">
        <v>194</v>
      </c>
      <c r="C15" t="s">
        <v>21</v>
      </c>
      <c r="D15">
        <v>10</v>
      </c>
      <c r="E15" t="s">
        <v>38</v>
      </c>
      <c r="I15" s="2">
        <v>45246.595393518517</v>
      </c>
      <c r="K15">
        <v>1000</v>
      </c>
      <c r="L15">
        <v>499922.79</v>
      </c>
      <c r="M15">
        <v>1.5</v>
      </c>
      <c r="Q15">
        <v>1170.8430000000001</v>
      </c>
      <c r="R15">
        <v>1.5</v>
      </c>
    </row>
    <row r="16" spans="1:21" x14ac:dyDescent="0.25">
      <c r="B16" t="s">
        <v>196</v>
      </c>
      <c r="C16" t="s">
        <v>21</v>
      </c>
      <c r="D16">
        <v>11</v>
      </c>
      <c r="E16" t="s">
        <v>39</v>
      </c>
      <c r="I16" s="2">
        <v>45246.596516203703</v>
      </c>
      <c r="K16">
        <v>10000</v>
      </c>
      <c r="L16">
        <v>4255675.33</v>
      </c>
      <c r="M16">
        <v>0.5</v>
      </c>
      <c r="Q16">
        <v>9994.9290000000001</v>
      </c>
      <c r="R16">
        <v>0.5</v>
      </c>
    </row>
    <row r="17" spans="1:21" ht="120" x14ac:dyDescent="0.25">
      <c r="A17" s="1" t="s">
        <v>40</v>
      </c>
      <c r="B17" t="s">
        <v>197</v>
      </c>
      <c r="C17" t="s">
        <v>0</v>
      </c>
      <c r="E17" t="s">
        <v>16</v>
      </c>
      <c r="I17" s="2">
        <v>45246.494143518517</v>
      </c>
      <c r="L17">
        <v>358.67</v>
      </c>
      <c r="M17">
        <v>9.8000000000000007</v>
      </c>
      <c r="Q17" t="s">
        <v>41</v>
      </c>
      <c r="R17" t="s">
        <v>20</v>
      </c>
    </row>
    <row r="18" spans="1:21" ht="150" x14ac:dyDescent="0.25">
      <c r="A18" s="1" t="s">
        <v>42</v>
      </c>
      <c r="B18" t="s">
        <v>198</v>
      </c>
      <c r="C18" t="s">
        <v>0</v>
      </c>
      <c r="E18" t="s">
        <v>43</v>
      </c>
      <c r="I18" s="2">
        <v>45246.495312500003</v>
      </c>
      <c r="L18">
        <v>1474.78</v>
      </c>
      <c r="M18">
        <v>3</v>
      </c>
      <c r="Q18" t="s">
        <v>41</v>
      </c>
      <c r="R18" t="s">
        <v>20</v>
      </c>
    </row>
    <row r="19" spans="1:21" ht="105" x14ac:dyDescent="0.25">
      <c r="A19" s="1" t="s">
        <v>44</v>
      </c>
      <c r="B19" t="s">
        <v>199</v>
      </c>
      <c r="C19" t="s">
        <v>0</v>
      </c>
      <c r="E19" t="s">
        <v>16</v>
      </c>
      <c r="I19" s="2">
        <v>45246.508993055555</v>
      </c>
      <c r="L19">
        <v>365.34</v>
      </c>
      <c r="M19">
        <v>5.4</v>
      </c>
      <c r="Q19" t="s">
        <v>41</v>
      </c>
      <c r="R19" t="s">
        <v>20</v>
      </c>
    </row>
    <row r="20" spans="1:21" ht="105" x14ac:dyDescent="0.25">
      <c r="A20" s="1" t="s">
        <v>45</v>
      </c>
      <c r="B20" t="s">
        <v>200</v>
      </c>
      <c r="C20" t="s">
        <v>0</v>
      </c>
      <c r="E20" t="s">
        <v>46</v>
      </c>
      <c r="F20">
        <v>0</v>
      </c>
      <c r="G20">
        <v>10</v>
      </c>
      <c r="H20" t="s">
        <v>294</v>
      </c>
      <c r="I20" s="2">
        <v>45246.510115740741</v>
      </c>
      <c r="J20">
        <v>5</v>
      </c>
      <c r="L20">
        <v>124383.24</v>
      </c>
      <c r="M20">
        <v>0.3</v>
      </c>
      <c r="N20">
        <f>(L20-$B$90)/$B$89</f>
        <v>261.75616371040775</v>
      </c>
      <c r="O20">
        <f>N20*J20</f>
        <v>1308.7808185520387</v>
      </c>
      <c r="P20">
        <f>O20/1000</f>
        <v>1.3087808185520386</v>
      </c>
      <c r="Q20">
        <v>288.51799999999997</v>
      </c>
      <c r="R20">
        <v>0.3</v>
      </c>
      <c r="S20">
        <f>Q20*J20</f>
        <v>1442.59</v>
      </c>
      <c r="T20">
        <f>S20/1000</f>
        <v>1.4425899999999998</v>
      </c>
    </row>
    <row r="21" spans="1:21" ht="135" x14ac:dyDescent="0.25">
      <c r="A21" s="1" t="s">
        <v>47</v>
      </c>
      <c r="B21" t="s">
        <v>202</v>
      </c>
      <c r="C21" t="s">
        <v>0</v>
      </c>
      <c r="E21" t="s">
        <v>48</v>
      </c>
      <c r="F21">
        <v>0</v>
      </c>
      <c r="G21">
        <v>20</v>
      </c>
      <c r="H21" t="s">
        <v>294</v>
      </c>
      <c r="I21" s="2">
        <v>45246.511261574073</v>
      </c>
      <c r="J21">
        <v>5</v>
      </c>
      <c r="L21">
        <v>189711.42</v>
      </c>
      <c r="M21">
        <v>1.5</v>
      </c>
      <c r="N21">
        <f t="shared" ref="N21:N83" si="0">(L21-$B$90)/$B$89</f>
        <v>415.50338898166751</v>
      </c>
      <c r="O21">
        <f t="shared" ref="O21:O80" si="1">N21*J21</f>
        <v>2077.5169449083378</v>
      </c>
      <c r="P21">
        <f t="shared" ref="P21:P29" si="2">O21/1000</f>
        <v>2.0775169449083379</v>
      </c>
      <c r="Q21">
        <v>442.00599999999997</v>
      </c>
      <c r="R21">
        <v>1.5</v>
      </c>
      <c r="S21">
        <f t="shared" ref="S21:S80" si="3">Q21*J21</f>
        <v>2210.0299999999997</v>
      </c>
      <c r="T21">
        <f t="shared" ref="T21:T29" si="4">S21/1000</f>
        <v>2.2100299999999997</v>
      </c>
    </row>
    <row r="22" spans="1:21" ht="105" x14ac:dyDescent="0.25">
      <c r="A22" s="1" t="s">
        <v>49</v>
      </c>
      <c r="B22" t="s">
        <v>203</v>
      </c>
      <c r="C22" t="s">
        <v>0</v>
      </c>
      <c r="E22" t="s">
        <v>50</v>
      </c>
      <c r="F22">
        <v>0</v>
      </c>
      <c r="G22">
        <v>30</v>
      </c>
      <c r="H22" t="s">
        <v>294</v>
      </c>
      <c r="I22" s="2">
        <v>45246.512361111112</v>
      </c>
      <c r="J22">
        <v>5</v>
      </c>
      <c r="L22">
        <v>81549.64</v>
      </c>
      <c r="M22">
        <v>1.1000000000000001</v>
      </c>
      <c r="N22">
        <f t="shared" si="0"/>
        <v>160.94902124326674</v>
      </c>
      <c r="O22">
        <f t="shared" si="1"/>
        <v>804.74510621633374</v>
      </c>
      <c r="P22">
        <f t="shared" si="2"/>
        <v>0.80474510621633377</v>
      </c>
      <c r="Q22">
        <v>187.881</v>
      </c>
      <c r="R22">
        <v>1.1000000000000001</v>
      </c>
      <c r="S22">
        <f t="shared" si="3"/>
        <v>939.40499999999997</v>
      </c>
      <c r="T22">
        <f t="shared" si="4"/>
        <v>0.93940499999999993</v>
      </c>
    </row>
    <row r="23" spans="1:21" ht="120" x14ac:dyDescent="0.25">
      <c r="A23" s="1" t="s">
        <v>51</v>
      </c>
      <c r="B23" t="s">
        <v>204</v>
      </c>
      <c r="C23" t="s">
        <v>0</v>
      </c>
      <c r="E23" t="s">
        <v>52</v>
      </c>
      <c r="F23">
        <v>0</v>
      </c>
      <c r="G23">
        <v>40</v>
      </c>
      <c r="H23" t="s">
        <v>294</v>
      </c>
      <c r="I23" s="2">
        <v>45246.513541666667</v>
      </c>
      <c r="J23">
        <v>5</v>
      </c>
      <c r="L23">
        <v>155242.21</v>
      </c>
      <c r="M23">
        <v>0.5</v>
      </c>
      <c r="N23">
        <f t="shared" si="0"/>
        <v>334.38149954907709</v>
      </c>
      <c r="O23">
        <f t="shared" si="1"/>
        <v>1671.9074977453854</v>
      </c>
      <c r="P23">
        <f t="shared" si="2"/>
        <v>1.6719074977453854</v>
      </c>
      <c r="Q23">
        <v>361.02100000000002</v>
      </c>
      <c r="R23">
        <v>0.5</v>
      </c>
      <c r="S23">
        <f t="shared" si="3"/>
        <v>1805.105</v>
      </c>
      <c r="T23">
        <f t="shared" si="4"/>
        <v>1.805105</v>
      </c>
    </row>
    <row r="24" spans="1:21" ht="105" x14ac:dyDescent="0.25">
      <c r="A24" s="1" t="s">
        <v>53</v>
      </c>
      <c r="B24" t="s">
        <v>205</v>
      </c>
      <c r="C24" t="s">
        <v>0</v>
      </c>
      <c r="E24" t="s">
        <v>54</v>
      </c>
      <c r="F24">
        <v>0</v>
      </c>
      <c r="G24">
        <v>60</v>
      </c>
      <c r="H24" t="s">
        <v>294</v>
      </c>
      <c r="I24" s="2">
        <v>45246.514664351853</v>
      </c>
      <c r="J24">
        <v>5</v>
      </c>
      <c r="L24">
        <v>106203.48</v>
      </c>
      <c r="M24">
        <v>1.1000000000000001</v>
      </c>
      <c r="N24">
        <f t="shared" si="0"/>
        <v>218.97083498859982</v>
      </c>
      <c r="O24">
        <f t="shared" si="1"/>
        <v>1094.8541749429992</v>
      </c>
      <c r="P24">
        <f t="shared" si="2"/>
        <v>1.0948541749429992</v>
      </c>
      <c r="Q24">
        <v>245.80500000000001</v>
      </c>
      <c r="R24">
        <v>1.2</v>
      </c>
      <c r="S24">
        <f t="shared" si="3"/>
        <v>1229.0250000000001</v>
      </c>
      <c r="T24">
        <f t="shared" si="4"/>
        <v>1.229025</v>
      </c>
    </row>
    <row r="25" spans="1:21" ht="105" x14ac:dyDescent="0.25">
      <c r="A25" s="1" t="s">
        <v>55</v>
      </c>
      <c r="B25" t="s">
        <v>206</v>
      </c>
      <c r="C25" t="s">
        <v>0</v>
      </c>
      <c r="E25" t="s">
        <v>56</v>
      </c>
      <c r="F25">
        <v>0</v>
      </c>
      <c r="G25">
        <v>70</v>
      </c>
      <c r="H25" t="s">
        <v>294</v>
      </c>
      <c r="I25" s="2">
        <v>45246.515787037039</v>
      </c>
      <c r="J25">
        <v>5</v>
      </c>
      <c r="L25">
        <v>84503.32</v>
      </c>
      <c r="M25">
        <v>1.3</v>
      </c>
      <c r="N25">
        <f t="shared" si="0"/>
        <v>167.90038747357065</v>
      </c>
      <c r="O25">
        <f t="shared" si="1"/>
        <v>839.5019373678532</v>
      </c>
      <c r="P25">
        <f t="shared" si="2"/>
        <v>0.83950193736785317</v>
      </c>
      <c r="Q25">
        <v>194.821</v>
      </c>
      <c r="R25">
        <v>1.3</v>
      </c>
      <c r="S25">
        <f t="shared" si="3"/>
        <v>974.10500000000002</v>
      </c>
      <c r="T25">
        <f t="shared" si="4"/>
        <v>0.974105</v>
      </c>
    </row>
    <row r="26" spans="1:21" ht="105" x14ac:dyDescent="0.25">
      <c r="A26" s="1" t="s">
        <v>57</v>
      </c>
      <c r="B26" t="s">
        <v>207</v>
      </c>
      <c r="C26" t="s">
        <v>0</v>
      </c>
      <c r="E26" t="s">
        <v>58</v>
      </c>
      <c r="F26">
        <v>0</v>
      </c>
      <c r="G26">
        <v>80</v>
      </c>
      <c r="H26" t="s">
        <v>294</v>
      </c>
      <c r="I26" s="2">
        <v>45246.516909722224</v>
      </c>
      <c r="J26">
        <v>5</v>
      </c>
      <c r="L26">
        <v>63265.78</v>
      </c>
      <c r="M26">
        <v>0.7</v>
      </c>
      <c r="N26">
        <f t="shared" si="0"/>
        <v>117.91869738841305</v>
      </c>
      <c r="O26">
        <f t="shared" si="1"/>
        <v>589.59348694206528</v>
      </c>
      <c r="P26">
        <f t="shared" si="2"/>
        <v>0.58959348694206526</v>
      </c>
      <c r="Q26">
        <v>144.92400000000001</v>
      </c>
      <c r="R26">
        <v>0.7</v>
      </c>
      <c r="S26">
        <f t="shared" si="3"/>
        <v>724.62</v>
      </c>
      <c r="T26">
        <f t="shared" si="4"/>
        <v>0.72462000000000004</v>
      </c>
    </row>
    <row r="27" spans="1:21" ht="135" x14ac:dyDescent="0.25">
      <c r="A27" s="1" t="s">
        <v>59</v>
      </c>
      <c r="B27" t="s">
        <v>209</v>
      </c>
      <c r="C27" t="s">
        <v>0</v>
      </c>
      <c r="E27" t="s">
        <v>60</v>
      </c>
      <c r="F27">
        <v>0</v>
      </c>
      <c r="G27">
        <v>90</v>
      </c>
      <c r="H27" t="s">
        <v>294</v>
      </c>
      <c r="I27" s="2">
        <v>45246.518078703702</v>
      </c>
      <c r="J27">
        <v>5</v>
      </c>
      <c r="L27">
        <v>241415.81</v>
      </c>
      <c r="M27">
        <v>1.7</v>
      </c>
      <c r="N27">
        <f t="shared" si="0"/>
        <v>537.18757636976045</v>
      </c>
      <c r="O27">
        <f t="shared" si="1"/>
        <v>2685.9378818488021</v>
      </c>
      <c r="P27">
        <f t="shared" si="2"/>
        <v>2.685937881848802</v>
      </c>
      <c r="Q27">
        <v>563.48500000000001</v>
      </c>
      <c r="R27">
        <v>1.8</v>
      </c>
      <c r="S27">
        <f t="shared" si="3"/>
        <v>2817.4250000000002</v>
      </c>
      <c r="T27">
        <f t="shared" si="4"/>
        <v>2.8174250000000001</v>
      </c>
    </row>
    <row r="28" spans="1:21" ht="105" x14ac:dyDescent="0.25">
      <c r="A28" s="1" t="s">
        <v>61</v>
      </c>
      <c r="B28" t="s">
        <v>210</v>
      </c>
      <c r="C28" t="s">
        <v>0</v>
      </c>
      <c r="E28" t="s">
        <v>62</v>
      </c>
      <c r="F28">
        <v>0</v>
      </c>
      <c r="G28">
        <v>100</v>
      </c>
      <c r="H28" t="s">
        <v>294</v>
      </c>
      <c r="I28" s="2">
        <v>45246.519201388888</v>
      </c>
      <c r="J28">
        <v>5</v>
      </c>
      <c r="L28">
        <v>143570.18</v>
      </c>
      <c r="M28">
        <v>0.9</v>
      </c>
      <c r="N28">
        <f t="shared" si="0"/>
        <v>306.91184976267709</v>
      </c>
      <c r="O28">
        <f t="shared" si="1"/>
        <v>1534.5592488133855</v>
      </c>
      <c r="P28">
        <f t="shared" si="2"/>
        <v>1.5345592488133855</v>
      </c>
      <c r="Q28">
        <v>333.59800000000001</v>
      </c>
      <c r="R28">
        <v>0.9</v>
      </c>
      <c r="S28">
        <f t="shared" si="3"/>
        <v>1667.99</v>
      </c>
      <c r="T28">
        <f t="shared" si="4"/>
        <v>1.6679900000000001</v>
      </c>
    </row>
    <row r="29" spans="1:21" ht="165" x14ac:dyDescent="0.25">
      <c r="A29" s="1" t="s">
        <v>63</v>
      </c>
      <c r="B29" t="s">
        <v>212</v>
      </c>
      <c r="C29" t="s">
        <v>0</v>
      </c>
      <c r="E29" t="s">
        <v>64</v>
      </c>
      <c r="F29">
        <v>0</v>
      </c>
      <c r="G29">
        <v>10</v>
      </c>
      <c r="H29" t="s">
        <v>295</v>
      </c>
      <c r="I29" s="2">
        <v>45246.520312499997</v>
      </c>
      <c r="J29">
        <v>5</v>
      </c>
      <c r="L29">
        <v>768789.44</v>
      </c>
      <c r="M29">
        <v>0.7</v>
      </c>
      <c r="N29">
        <f t="shared" si="0"/>
        <v>1778.3400513618997</v>
      </c>
      <c r="O29">
        <f t="shared" si="1"/>
        <v>8891.7002568094977</v>
      </c>
      <c r="P29">
        <f t="shared" si="2"/>
        <v>8.8917002568094983</v>
      </c>
      <c r="Q29">
        <v>1802.5409999999999</v>
      </c>
      <c r="R29">
        <v>0.7</v>
      </c>
      <c r="S29">
        <f t="shared" si="3"/>
        <v>9012.7049999999999</v>
      </c>
      <c r="T29">
        <f t="shared" si="4"/>
        <v>9.0127050000000004</v>
      </c>
      <c r="U29" t="s">
        <v>317</v>
      </c>
    </row>
    <row r="30" spans="1:21" ht="105" x14ac:dyDescent="0.25">
      <c r="A30" s="1" t="s">
        <v>65</v>
      </c>
      <c r="B30" t="s">
        <v>213</v>
      </c>
      <c r="C30" t="s">
        <v>0</v>
      </c>
      <c r="E30" t="s">
        <v>66</v>
      </c>
      <c r="I30" s="2">
        <v>45246.521423611113</v>
      </c>
      <c r="L30">
        <v>2595.9</v>
      </c>
      <c r="M30">
        <v>2.2999999999999998</v>
      </c>
      <c r="Q30">
        <v>2.3809999999999998</v>
      </c>
      <c r="R30">
        <v>5.9</v>
      </c>
    </row>
    <row r="31" spans="1:21" ht="105" x14ac:dyDescent="0.25">
      <c r="A31" s="1" t="s">
        <v>67</v>
      </c>
      <c r="B31" t="s">
        <v>214</v>
      </c>
      <c r="C31" t="s">
        <v>0</v>
      </c>
      <c r="E31" t="s">
        <v>68</v>
      </c>
      <c r="I31" s="2">
        <v>45246.522592592592</v>
      </c>
      <c r="L31">
        <v>47533.62</v>
      </c>
      <c r="M31">
        <v>1.3</v>
      </c>
      <c r="N31">
        <f t="shared" si="0"/>
        <v>80.893696117544962</v>
      </c>
      <c r="Q31">
        <v>107.961</v>
      </c>
      <c r="R31">
        <v>1.3</v>
      </c>
    </row>
    <row r="32" spans="1:21" ht="105" x14ac:dyDescent="0.25">
      <c r="A32" s="1" t="s">
        <v>69</v>
      </c>
      <c r="B32" t="s">
        <v>215</v>
      </c>
      <c r="C32" t="s">
        <v>0</v>
      </c>
      <c r="E32" t="s">
        <v>70</v>
      </c>
      <c r="F32">
        <v>0</v>
      </c>
      <c r="G32">
        <v>50</v>
      </c>
      <c r="H32" t="s">
        <v>294</v>
      </c>
      <c r="I32" s="2">
        <v>45246.5237037037</v>
      </c>
      <c r="J32">
        <v>10</v>
      </c>
      <c r="L32">
        <v>50963.11</v>
      </c>
      <c r="M32">
        <v>0.2</v>
      </c>
      <c r="N32">
        <f t="shared" si="0"/>
        <v>88.964861908410882</v>
      </c>
      <c r="O32">
        <f t="shared" si="1"/>
        <v>889.64861908410876</v>
      </c>
      <c r="P32">
        <f t="shared" ref="P32:P41" si="5">O32/1000</f>
        <v>0.88964861908410875</v>
      </c>
      <c r="Q32">
        <v>116.01900000000001</v>
      </c>
      <c r="R32">
        <v>0.2</v>
      </c>
      <c r="S32">
        <f t="shared" si="3"/>
        <v>1160.19</v>
      </c>
      <c r="T32">
        <f t="shared" ref="T32:T41" si="6">S32/1000</f>
        <v>1.1601900000000001</v>
      </c>
    </row>
    <row r="33" spans="1:21" ht="120" x14ac:dyDescent="0.25">
      <c r="A33" s="1" t="s">
        <v>71</v>
      </c>
      <c r="B33" t="s">
        <v>216</v>
      </c>
      <c r="C33" t="s">
        <v>0</v>
      </c>
      <c r="E33" t="s">
        <v>72</v>
      </c>
      <c r="F33">
        <v>0</v>
      </c>
      <c r="G33">
        <v>60</v>
      </c>
      <c r="H33" t="s">
        <v>295</v>
      </c>
      <c r="I33" s="2">
        <v>45246.524826388886</v>
      </c>
      <c r="J33">
        <v>5</v>
      </c>
      <c r="L33">
        <v>94534.26</v>
      </c>
      <c r="M33">
        <v>0.3</v>
      </c>
      <c r="N33">
        <f t="shared" si="0"/>
        <v>191.50779842337039</v>
      </c>
      <c r="O33">
        <f t="shared" si="1"/>
        <v>957.53899211685189</v>
      </c>
      <c r="P33">
        <f t="shared" si="5"/>
        <v>0.95753899211685189</v>
      </c>
      <c r="Q33">
        <v>218.38900000000001</v>
      </c>
      <c r="R33">
        <v>0.3</v>
      </c>
      <c r="S33">
        <f t="shared" si="3"/>
        <v>1091.9450000000002</v>
      </c>
      <c r="T33">
        <f t="shared" si="6"/>
        <v>1.0919450000000002</v>
      </c>
    </row>
    <row r="34" spans="1:21" ht="105" x14ac:dyDescent="0.25">
      <c r="A34" s="1" t="s">
        <v>73</v>
      </c>
      <c r="B34" t="s">
        <v>217</v>
      </c>
      <c r="C34" t="s">
        <v>0</v>
      </c>
      <c r="E34" t="s">
        <v>74</v>
      </c>
      <c r="F34">
        <v>0</v>
      </c>
      <c r="G34">
        <v>100</v>
      </c>
      <c r="H34" t="s">
        <v>295</v>
      </c>
      <c r="I34" s="2">
        <v>45246.525949074072</v>
      </c>
      <c r="J34">
        <v>5</v>
      </c>
      <c r="L34">
        <v>120450.97</v>
      </c>
      <c r="M34">
        <v>1</v>
      </c>
      <c r="N34">
        <f t="shared" si="0"/>
        <v>252.50172555649903</v>
      </c>
      <c r="O34">
        <f t="shared" si="1"/>
        <v>1262.5086277824951</v>
      </c>
      <c r="P34">
        <f t="shared" si="5"/>
        <v>1.2625086277824951</v>
      </c>
      <c r="Q34">
        <v>279.27999999999997</v>
      </c>
      <c r="R34">
        <v>1</v>
      </c>
      <c r="S34">
        <f t="shared" si="3"/>
        <v>1396.3999999999999</v>
      </c>
      <c r="T34">
        <f t="shared" si="6"/>
        <v>1.3963999999999999</v>
      </c>
    </row>
    <row r="35" spans="1:21" ht="105" x14ac:dyDescent="0.25">
      <c r="A35" s="1" t="s">
        <v>75</v>
      </c>
      <c r="B35" t="s">
        <v>218</v>
      </c>
      <c r="C35" t="s">
        <v>0</v>
      </c>
      <c r="E35" t="s">
        <v>76</v>
      </c>
      <c r="F35">
        <v>0</v>
      </c>
      <c r="G35">
        <v>70</v>
      </c>
      <c r="H35" t="s">
        <v>295</v>
      </c>
      <c r="I35" s="2">
        <v>45246.527129629627</v>
      </c>
      <c r="J35">
        <v>10</v>
      </c>
      <c r="L35">
        <v>30521.31</v>
      </c>
      <c r="M35">
        <v>1.6</v>
      </c>
      <c r="N35">
        <f t="shared" si="0"/>
        <v>40.855913678871396</v>
      </c>
      <c r="O35">
        <f t="shared" si="1"/>
        <v>408.55913678871394</v>
      </c>
      <c r="P35">
        <f t="shared" si="5"/>
        <v>0.40855913678871392</v>
      </c>
      <c r="Q35">
        <v>67.991</v>
      </c>
      <c r="R35">
        <v>1.7</v>
      </c>
      <c r="S35">
        <f t="shared" si="3"/>
        <v>679.91</v>
      </c>
      <c r="T35">
        <f t="shared" si="6"/>
        <v>0.67991000000000001</v>
      </c>
    </row>
    <row r="36" spans="1:21" ht="105" x14ac:dyDescent="0.25">
      <c r="A36" s="1" t="s">
        <v>77</v>
      </c>
      <c r="B36" t="s">
        <v>219</v>
      </c>
      <c r="C36" t="s">
        <v>0</v>
      </c>
      <c r="E36" t="s">
        <v>78</v>
      </c>
      <c r="F36">
        <v>20</v>
      </c>
      <c r="G36">
        <v>100</v>
      </c>
      <c r="H36" t="s">
        <v>294</v>
      </c>
      <c r="I36" s="2">
        <v>45246.528263888889</v>
      </c>
      <c r="J36">
        <v>5</v>
      </c>
      <c r="L36">
        <v>250119.96</v>
      </c>
      <c r="M36">
        <v>1.4</v>
      </c>
      <c r="N36">
        <f t="shared" si="0"/>
        <v>557.67244080107992</v>
      </c>
      <c r="O36">
        <f t="shared" si="1"/>
        <v>2788.3622040053997</v>
      </c>
      <c r="P36">
        <f t="shared" si="5"/>
        <v>2.7883622040053995</v>
      </c>
      <c r="Q36">
        <v>583.93499999999995</v>
      </c>
      <c r="R36">
        <v>1.5</v>
      </c>
      <c r="S36">
        <f t="shared" si="3"/>
        <v>2919.6749999999997</v>
      </c>
      <c r="T36">
        <f t="shared" si="6"/>
        <v>2.9196749999999998</v>
      </c>
    </row>
    <row r="37" spans="1:21" ht="105" x14ac:dyDescent="0.25">
      <c r="A37" s="1" t="s">
        <v>79</v>
      </c>
      <c r="B37" t="s">
        <v>220</v>
      </c>
      <c r="C37" t="s">
        <v>0</v>
      </c>
      <c r="E37" t="s">
        <v>80</v>
      </c>
      <c r="F37">
        <v>20</v>
      </c>
      <c r="G37">
        <v>80</v>
      </c>
      <c r="H37" t="s">
        <v>294</v>
      </c>
      <c r="I37" s="2">
        <v>45246.529386574075</v>
      </c>
      <c r="J37">
        <v>5</v>
      </c>
      <c r="L37">
        <v>218508.67</v>
      </c>
      <c r="M37">
        <v>0.3</v>
      </c>
      <c r="N37">
        <f t="shared" si="0"/>
        <v>483.27655031790533</v>
      </c>
      <c r="O37">
        <f t="shared" si="1"/>
        <v>2416.3827515895268</v>
      </c>
      <c r="P37">
        <f t="shared" si="5"/>
        <v>2.4163827515895266</v>
      </c>
      <c r="Q37">
        <v>509.66500000000002</v>
      </c>
      <c r="R37">
        <v>0.3</v>
      </c>
      <c r="S37">
        <f t="shared" si="3"/>
        <v>2548.3250000000003</v>
      </c>
      <c r="T37">
        <f t="shared" si="6"/>
        <v>2.5483250000000002</v>
      </c>
    </row>
    <row r="38" spans="1:21" ht="105" x14ac:dyDescent="0.25">
      <c r="A38" s="1" t="s">
        <v>81</v>
      </c>
      <c r="B38" t="s">
        <v>221</v>
      </c>
      <c r="C38" t="s">
        <v>0</v>
      </c>
      <c r="E38" t="s">
        <v>82</v>
      </c>
      <c r="F38">
        <v>20</v>
      </c>
      <c r="G38">
        <v>30</v>
      </c>
      <c r="H38" t="s">
        <v>295</v>
      </c>
      <c r="I38" s="2">
        <v>45246.530509259261</v>
      </c>
      <c r="J38">
        <v>5</v>
      </c>
      <c r="L38">
        <v>228408.43</v>
      </c>
      <c r="M38">
        <v>0.8</v>
      </c>
      <c r="N38">
        <f t="shared" si="0"/>
        <v>506.57523445163446</v>
      </c>
      <c r="O38">
        <f t="shared" si="1"/>
        <v>2532.8761722581721</v>
      </c>
      <c r="P38">
        <f t="shared" si="5"/>
        <v>2.5328761722581721</v>
      </c>
      <c r="Q38">
        <v>532.92399999999998</v>
      </c>
      <c r="R38">
        <v>0.8</v>
      </c>
      <c r="S38">
        <f t="shared" si="3"/>
        <v>2664.62</v>
      </c>
      <c r="T38">
        <f t="shared" si="6"/>
        <v>2.6646199999999998</v>
      </c>
    </row>
    <row r="39" spans="1:21" ht="105" x14ac:dyDescent="0.25">
      <c r="A39" s="1" t="s">
        <v>83</v>
      </c>
      <c r="B39" t="s">
        <v>222</v>
      </c>
      <c r="C39" t="s">
        <v>0</v>
      </c>
      <c r="E39" t="s">
        <v>84</v>
      </c>
      <c r="F39">
        <v>20</v>
      </c>
      <c r="G39">
        <v>70</v>
      </c>
      <c r="H39" t="s">
        <v>294</v>
      </c>
      <c r="I39" s="2">
        <v>45246.531678240739</v>
      </c>
      <c r="J39">
        <v>5</v>
      </c>
      <c r="L39">
        <v>211030.94</v>
      </c>
      <c r="M39">
        <v>0.3</v>
      </c>
      <c r="N39">
        <f t="shared" si="0"/>
        <v>465.67801567592295</v>
      </c>
      <c r="O39">
        <f t="shared" si="1"/>
        <v>2328.3900783796148</v>
      </c>
      <c r="P39">
        <f t="shared" si="5"/>
        <v>2.328390078379615</v>
      </c>
      <c r="Q39">
        <v>492.096</v>
      </c>
      <c r="R39">
        <v>0.3</v>
      </c>
      <c r="S39">
        <f t="shared" si="3"/>
        <v>2460.48</v>
      </c>
      <c r="T39">
        <f t="shared" si="6"/>
        <v>2.46048</v>
      </c>
    </row>
    <row r="40" spans="1:21" ht="105" x14ac:dyDescent="0.25">
      <c r="A40" s="1" t="s">
        <v>85</v>
      </c>
      <c r="B40" t="s">
        <v>223</v>
      </c>
      <c r="C40" t="s">
        <v>0</v>
      </c>
      <c r="E40" t="s">
        <v>86</v>
      </c>
      <c r="F40">
        <v>20</v>
      </c>
      <c r="G40">
        <v>60</v>
      </c>
      <c r="H40" t="s">
        <v>294</v>
      </c>
      <c r="I40" s="2">
        <v>45246.532812500001</v>
      </c>
      <c r="J40">
        <v>5</v>
      </c>
      <c r="L40">
        <v>150605.29999999999</v>
      </c>
      <c r="M40">
        <v>0.3</v>
      </c>
      <c r="N40">
        <f t="shared" si="0"/>
        <v>323.46871969920898</v>
      </c>
      <c r="O40">
        <f t="shared" si="1"/>
        <v>1617.3435984960449</v>
      </c>
      <c r="P40">
        <f t="shared" si="5"/>
        <v>1.6173435984960449</v>
      </c>
      <c r="Q40">
        <v>350.12700000000001</v>
      </c>
      <c r="R40">
        <v>0.3</v>
      </c>
      <c r="S40">
        <f t="shared" si="3"/>
        <v>1750.635</v>
      </c>
      <c r="T40">
        <f t="shared" si="6"/>
        <v>1.7506349999999999</v>
      </c>
    </row>
    <row r="41" spans="1:21" ht="105" x14ac:dyDescent="0.25">
      <c r="A41" s="1" t="s">
        <v>87</v>
      </c>
      <c r="B41" t="s">
        <v>224</v>
      </c>
      <c r="C41" t="s">
        <v>0</v>
      </c>
      <c r="E41" t="s">
        <v>88</v>
      </c>
      <c r="F41">
        <v>20</v>
      </c>
      <c r="G41">
        <v>90</v>
      </c>
      <c r="H41" t="s">
        <v>295</v>
      </c>
      <c r="I41" s="2">
        <v>45246.542581018519</v>
      </c>
      <c r="J41">
        <v>5</v>
      </c>
      <c r="L41">
        <v>253590.49</v>
      </c>
      <c r="M41">
        <v>1.3</v>
      </c>
      <c r="N41">
        <f t="shared" si="0"/>
        <v>565.84019256946931</v>
      </c>
      <c r="O41">
        <f t="shared" si="1"/>
        <v>2829.2009628473465</v>
      </c>
      <c r="P41">
        <f t="shared" si="5"/>
        <v>2.8292009628473465</v>
      </c>
      <c r="Q41">
        <v>592.08900000000006</v>
      </c>
      <c r="R41">
        <v>1.3</v>
      </c>
      <c r="S41">
        <f t="shared" si="3"/>
        <v>2960.4450000000002</v>
      </c>
      <c r="T41">
        <f t="shared" si="6"/>
        <v>2.960445</v>
      </c>
    </row>
    <row r="42" spans="1:21" ht="105" x14ac:dyDescent="0.25">
      <c r="A42" s="1" t="s">
        <v>89</v>
      </c>
      <c r="B42" t="s">
        <v>225</v>
      </c>
      <c r="C42" t="s">
        <v>0</v>
      </c>
      <c r="E42" t="s">
        <v>66</v>
      </c>
      <c r="I42" s="2">
        <v>45246.543715277781</v>
      </c>
      <c r="L42">
        <v>2078.15</v>
      </c>
      <c r="M42">
        <v>5.8</v>
      </c>
      <c r="Q42">
        <v>1.1639999999999999</v>
      </c>
      <c r="R42">
        <v>24.3</v>
      </c>
    </row>
    <row r="43" spans="1:21" ht="105" x14ac:dyDescent="0.25">
      <c r="A43" s="1" t="s">
        <v>90</v>
      </c>
      <c r="B43" t="s">
        <v>226</v>
      </c>
      <c r="C43" t="s">
        <v>0</v>
      </c>
      <c r="E43" t="s">
        <v>68</v>
      </c>
      <c r="I43" s="2">
        <v>45246.544849537036</v>
      </c>
      <c r="L43">
        <v>48426.69</v>
      </c>
      <c r="M43">
        <v>2.6</v>
      </c>
      <c r="N43">
        <f t="shared" si="0"/>
        <v>82.995500185452599</v>
      </c>
      <c r="Q43">
        <v>110.06</v>
      </c>
      <c r="R43">
        <v>2.7</v>
      </c>
    </row>
    <row r="44" spans="1:21" ht="105" x14ac:dyDescent="0.25">
      <c r="A44" s="1" t="s">
        <v>91</v>
      </c>
      <c r="B44" t="s">
        <v>227</v>
      </c>
      <c r="C44" t="s">
        <v>0</v>
      </c>
      <c r="E44" t="s">
        <v>92</v>
      </c>
      <c r="F44">
        <v>0</v>
      </c>
      <c r="G44">
        <v>50</v>
      </c>
      <c r="H44" t="s">
        <v>295</v>
      </c>
      <c r="I44" s="2">
        <v>45246.545972222222</v>
      </c>
      <c r="J44">
        <v>5</v>
      </c>
      <c r="L44">
        <v>137848.79999999999</v>
      </c>
      <c r="M44">
        <v>0.5</v>
      </c>
      <c r="N44">
        <f>(L44-$B$90)/$B$89</f>
        <v>293.44681369826384</v>
      </c>
      <c r="O44">
        <f t="shared" si="1"/>
        <v>1467.2340684913192</v>
      </c>
      <c r="P44">
        <f t="shared" ref="P44:P53" si="7">O44/1000</f>
        <v>1.4672340684913192</v>
      </c>
      <c r="Q44">
        <v>320.15499999999997</v>
      </c>
      <c r="R44">
        <v>0.5</v>
      </c>
      <c r="S44">
        <f t="shared" si="3"/>
        <v>1600.7749999999999</v>
      </c>
      <c r="T44">
        <f t="shared" ref="T44:T53" si="8">S44/1000</f>
        <v>1.6007749999999998</v>
      </c>
    </row>
    <row r="45" spans="1:21" ht="165" x14ac:dyDescent="0.25">
      <c r="A45" s="1" t="s">
        <v>93</v>
      </c>
      <c r="B45" t="s">
        <v>229</v>
      </c>
      <c r="C45" t="s">
        <v>0</v>
      </c>
      <c r="E45" t="s">
        <v>94</v>
      </c>
      <c r="F45">
        <v>0</v>
      </c>
      <c r="G45">
        <v>90</v>
      </c>
      <c r="H45" t="s">
        <v>295</v>
      </c>
      <c r="I45" s="2">
        <v>45246.547164351854</v>
      </c>
      <c r="J45">
        <v>5</v>
      </c>
      <c r="L45">
        <v>1046738.79</v>
      </c>
      <c r="M45">
        <v>3</v>
      </c>
      <c r="N45">
        <f t="shared" si="0"/>
        <v>2432.4825872239157</v>
      </c>
      <c r="O45">
        <f t="shared" si="1"/>
        <v>12162.412936119579</v>
      </c>
      <c r="P45">
        <f t="shared" si="7"/>
        <v>12.16241293611958</v>
      </c>
      <c r="Q45">
        <v>2455.5790000000002</v>
      </c>
      <c r="R45">
        <v>3</v>
      </c>
      <c r="S45">
        <f t="shared" si="3"/>
        <v>12277.895</v>
      </c>
      <c r="T45">
        <f t="shared" si="8"/>
        <v>12.277895000000001</v>
      </c>
      <c r="U45" t="s">
        <v>317</v>
      </c>
    </row>
    <row r="46" spans="1:21" ht="105" x14ac:dyDescent="0.25">
      <c r="A46" s="1" t="s">
        <v>95</v>
      </c>
      <c r="B46" t="s">
        <v>230</v>
      </c>
      <c r="C46" t="s">
        <v>0</v>
      </c>
      <c r="E46" t="s">
        <v>96</v>
      </c>
      <c r="F46">
        <v>20</v>
      </c>
      <c r="G46">
        <v>40</v>
      </c>
      <c r="H46" t="s">
        <v>294</v>
      </c>
      <c r="I46" s="2">
        <v>45246.548414351855</v>
      </c>
      <c r="J46">
        <v>5</v>
      </c>
      <c r="L46">
        <v>161297.22</v>
      </c>
      <c r="M46">
        <v>0.4</v>
      </c>
      <c r="N46">
        <f t="shared" si="0"/>
        <v>348.63172030357742</v>
      </c>
      <c r="O46">
        <f t="shared" si="1"/>
        <v>1743.1586015178871</v>
      </c>
      <c r="P46">
        <f t="shared" si="7"/>
        <v>1.743158601517887</v>
      </c>
      <c r="Q46">
        <v>375.24700000000001</v>
      </c>
      <c r="R46">
        <v>0.4</v>
      </c>
      <c r="S46">
        <f t="shared" si="3"/>
        <v>1876.2350000000001</v>
      </c>
      <c r="T46">
        <f t="shared" si="8"/>
        <v>1.8762350000000001</v>
      </c>
    </row>
    <row r="47" spans="1:21" ht="300" x14ac:dyDescent="0.25">
      <c r="A47" s="1" t="s">
        <v>97</v>
      </c>
      <c r="B47" t="s">
        <v>232</v>
      </c>
      <c r="C47" t="s">
        <v>0</v>
      </c>
      <c r="E47" t="s">
        <v>98</v>
      </c>
      <c r="F47">
        <v>20</v>
      </c>
      <c r="G47">
        <v>20</v>
      </c>
      <c r="H47" t="s">
        <v>294</v>
      </c>
      <c r="I47" s="2">
        <v>45246.54954861111</v>
      </c>
      <c r="J47">
        <v>5</v>
      </c>
      <c r="L47">
        <v>289197.51</v>
      </c>
      <c r="M47">
        <v>17.600000000000001</v>
      </c>
      <c r="N47">
        <f t="shared" si="0"/>
        <v>649.63987174587157</v>
      </c>
      <c r="O47">
        <f t="shared" si="1"/>
        <v>3248.1993587293578</v>
      </c>
      <c r="P47">
        <f t="shared" si="7"/>
        <v>3.2481993587293578</v>
      </c>
      <c r="Q47">
        <v>675.74699999999996</v>
      </c>
      <c r="R47">
        <v>17.7</v>
      </c>
      <c r="S47">
        <f t="shared" si="3"/>
        <v>3378.7349999999997</v>
      </c>
      <c r="T47">
        <f t="shared" si="8"/>
        <v>3.3787349999999998</v>
      </c>
      <c r="U47" t="s">
        <v>317</v>
      </c>
    </row>
    <row r="48" spans="1:21" ht="105" x14ac:dyDescent="0.25">
      <c r="A48" s="1" t="s">
        <v>99</v>
      </c>
      <c r="B48" t="s">
        <v>233</v>
      </c>
      <c r="C48" t="s">
        <v>0</v>
      </c>
      <c r="E48" t="s">
        <v>100</v>
      </c>
      <c r="F48">
        <v>20</v>
      </c>
      <c r="G48">
        <v>100</v>
      </c>
      <c r="H48" t="s">
        <v>295</v>
      </c>
      <c r="I48" s="2">
        <v>45246.550740740742</v>
      </c>
      <c r="J48">
        <v>5</v>
      </c>
      <c r="L48">
        <v>386817</v>
      </c>
      <c r="M48">
        <v>0.8</v>
      </c>
      <c r="N48">
        <f t="shared" si="0"/>
        <v>879.38338702358919</v>
      </c>
      <c r="O48">
        <f t="shared" si="1"/>
        <v>4396.9169351179462</v>
      </c>
      <c r="P48">
        <f t="shared" si="7"/>
        <v>4.3969169351179458</v>
      </c>
      <c r="Q48">
        <v>905.10299999999995</v>
      </c>
      <c r="R48">
        <v>0.8</v>
      </c>
      <c r="S48">
        <f t="shared" si="3"/>
        <v>4525.5149999999994</v>
      </c>
      <c r="T48">
        <f t="shared" si="8"/>
        <v>4.5255149999999995</v>
      </c>
    </row>
    <row r="49" spans="1:21" ht="165" x14ac:dyDescent="0.25">
      <c r="A49" s="1" t="s">
        <v>101</v>
      </c>
      <c r="B49" t="s">
        <v>235</v>
      </c>
      <c r="C49" t="s">
        <v>0</v>
      </c>
      <c r="E49" t="s">
        <v>102</v>
      </c>
      <c r="F49">
        <v>20</v>
      </c>
      <c r="G49">
        <v>10</v>
      </c>
      <c r="H49" t="s">
        <v>295</v>
      </c>
      <c r="I49" s="2">
        <v>45246.551874999997</v>
      </c>
      <c r="J49">
        <v>5</v>
      </c>
      <c r="L49">
        <v>1376813.71</v>
      </c>
      <c r="M49">
        <v>1</v>
      </c>
      <c r="N49">
        <f t="shared" si="0"/>
        <v>3209.3005405425761</v>
      </c>
      <c r="O49">
        <f t="shared" si="1"/>
        <v>16046.50270271288</v>
      </c>
      <c r="P49">
        <f t="shared" si="7"/>
        <v>16.046502702712878</v>
      </c>
      <c r="Q49">
        <v>3231.085</v>
      </c>
      <c r="R49">
        <v>1</v>
      </c>
      <c r="S49">
        <f t="shared" si="3"/>
        <v>16155.424999999999</v>
      </c>
      <c r="T49">
        <f t="shared" si="8"/>
        <v>16.155425000000001</v>
      </c>
      <c r="U49" t="s">
        <v>317</v>
      </c>
    </row>
    <row r="50" spans="1:21" ht="135" x14ac:dyDescent="0.25">
      <c r="A50" s="1" t="s">
        <v>103</v>
      </c>
      <c r="B50" t="s">
        <v>237</v>
      </c>
      <c r="C50" t="s">
        <v>0</v>
      </c>
      <c r="E50" t="s">
        <v>104</v>
      </c>
      <c r="F50">
        <v>20</v>
      </c>
      <c r="G50">
        <v>30</v>
      </c>
      <c r="H50" t="s">
        <v>294</v>
      </c>
      <c r="I50" s="2">
        <v>45246.552974537037</v>
      </c>
      <c r="J50">
        <v>5</v>
      </c>
      <c r="L50">
        <v>289432.62</v>
      </c>
      <c r="M50">
        <v>1.2</v>
      </c>
      <c r="N50">
        <f t="shared" si="0"/>
        <v>650.19319360687439</v>
      </c>
      <c r="O50">
        <f t="shared" si="1"/>
        <v>3250.9659680343721</v>
      </c>
      <c r="P50">
        <f t="shared" si="7"/>
        <v>3.2509659680343721</v>
      </c>
      <c r="Q50">
        <v>676.29899999999998</v>
      </c>
      <c r="R50">
        <v>1.2</v>
      </c>
      <c r="S50">
        <f t="shared" si="3"/>
        <v>3381.4949999999999</v>
      </c>
      <c r="T50">
        <f t="shared" si="8"/>
        <v>3.3814949999999997</v>
      </c>
    </row>
    <row r="51" spans="1:21" ht="240" x14ac:dyDescent="0.25">
      <c r="A51" s="1" t="s">
        <v>105</v>
      </c>
      <c r="B51" t="s">
        <v>239</v>
      </c>
      <c r="C51" t="s">
        <v>0</v>
      </c>
      <c r="E51" t="s">
        <v>106</v>
      </c>
      <c r="F51">
        <v>10</v>
      </c>
      <c r="G51">
        <v>0</v>
      </c>
      <c r="H51" t="s">
        <v>294</v>
      </c>
      <c r="I51" s="2">
        <v>45246.554108796299</v>
      </c>
      <c r="J51">
        <v>5</v>
      </c>
      <c r="L51">
        <v>457339.98</v>
      </c>
      <c r="M51">
        <v>1.6</v>
      </c>
      <c r="N51">
        <f t="shared" si="0"/>
        <v>1045.356363660326</v>
      </c>
      <c r="O51">
        <f t="shared" si="1"/>
        <v>5226.7818183016298</v>
      </c>
      <c r="P51">
        <f t="shared" si="7"/>
        <v>5.2267818183016299</v>
      </c>
      <c r="Q51">
        <v>1070.7950000000001</v>
      </c>
      <c r="R51">
        <v>1.6</v>
      </c>
      <c r="S51">
        <f t="shared" si="3"/>
        <v>5353.9750000000004</v>
      </c>
      <c r="T51">
        <f t="shared" si="8"/>
        <v>5.3539750000000002</v>
      </c>
      <c r="U51" t="s">
        <v>317</v>
      </c>
    </row>
    <row r="52" spans="1:21" ht="180" x14ac:dyDescent="0.25">
      <c r="A52" s="1" t="s">
        <v>107</v>
      </c>
      <c r="B52" t="s">
        <v>241</v>
      </c>
      <c r="C52" t="s">
        <v>0</v>
      </c>
      <c r="E52" t="s">
        <v>108</v>
      </c>
      <c r="F52">
        <v>10</v>
      </c>
      <c r="G52">
        <v>10</v>
      </c>
      <c r="H52" t="s">
        <v>294</v>
      </c>
      <c r="I52" s="2">
        <v>45246.555289351854</v>
      </c>
      <c r="J52">
        <v>5</v>
      </c>
      <c r="L52">
        <v>674425.63</v>
      </c>
      <c r="M52">
        <v>0.5</v>
      </c>
      <c r="N52">
        <f t="shared" si="0"/>
        <v>1556.2586470808628</v>
      </c>
      <c r="O52">
        <f t="shared" si="1"/>
        <v>7781.2932354043141</v>
      </c>
      <c r="P52">
        <f t="shared" si="7"/>
        <v>7.7812932354043145</v>
      </c>
      <c r="Q52">
        <v>1580.835</v>
      </c>
      <c r="R52">
        <v>0.5</v>
      </c>
      <c r="S52">
        <f t="shared" si="3"/>
        <v>7904.1750000000002</v>
      </c>
      <c r="T52">
        <f t="shared" si="8"/>
        <v>7.9041750000000004</v>
      </c>
      <c r="U52" t="s">
        <v>317</v>
      </c>
    </row>
    <row r="53" spans="1:21" ht="105" x14ac:dyDescent="0.25">
      <c r="A53" s="1" t="s">
        <v>109</v>
      </c>
      <c r="B53" t="s">
        <v>242</v>
      </c>
      <c r="C53" t="s">
        <v>0</v>
      </c>
      <c r="E53" t="s">
        <v>110</v>
      </c>
      <c r="F53">
        <v>10</v>
      </c>
      <c r="G53">
        <v>20</v>
      </c>
      <c r="H53" t="s">
        <v>294</v>
      </c>
      <c r="I53" s="2">
        <v>45246.556423611109</v>
      </c>
      <c r="J53">
        <v>5</v>
      </c>
      <c r="L53">
        <v>63459.59</v>
      </c>
      <c r="M53">
        <v>0.8</v>
      </c>
      <c r="N53">
        <f t="shared" si="0"/>
        <v>118.37482137242459</v>
      </c>
      <c r="O53">
        <f t="shared" si="1"/>
        <v>591.87410686212297</v>
      </c>
      <c r="P53">
        <f t="shared" si="7"/>
        <v>0.59187410686212294</v>
      </c>
      <c r="Q53">
        <v>145.37899999999999</v>
      </c>
      <c r="R53">
        <v>0.9</v>
      </c>
      <c r="S53">
        <f t="shared" si="3"/>
        <v>726.89499999999998</v>
      </c>
      <c r="T53">
        <f t="shared" si="8"/>
        <v>0.72689499999999996</v>
      </c>
    </row>
    <row r="54" spans="1:21" ht="120" x14ac:dyDescent="0.25">
      <c r="A54" s="1" t="s">
        <v>111</v>
      </c>
      <c r="B54" t="s">
        <v>243</v>
      </c>
      <c r="C54" t="s">
        <v>0</v>
      </c>
      <c r="E54" t="s">
        <v>66</v>
      </c>
      <c r="I54" s="2">
        <v>45246.561041666668</v>
      </c>
      <c r="L54">
        <v>1202.3900000000001</v>
      </c>
      <c r="M54">
        <v>5.4</v>
      </c>
      <c r="Q54" t="s">
        <v>41</v>
      </c>
      <c r="R54" t="s">
        <v>20</v>
      </c>
    </row>
    <row r="55" spans="1:21" ht="105" x14ac:dyDescent="0.25">
      <c r="A55" s="1" t="s">
        <v>112</v>
      </c>
      <c r="B55" t="s">
        <v>244</v>
      </c>
      <c r="C55" t="s">
        <v>0</v>
      </c>
      <c r="E55" t="s">
        <v>68</v>
      </c>
      <c r="I55" s="2">
        <v>45246.5621875</v>
      </c>
      <c r="L55">
        <v>54671.18</v>
      </c>
      <c r="M55">
        <v>1.7</v>
      </c>
      <c r="N55">
        <f t="shared" si="0"/>
        <v>97.691654444367046</v>
      </c>
      <c r="Q55">
        <v>124.73099999999999</v>
      </c>
      <c r="R55">
        <v>1.7</v>
      </c>
    </row>
    <row r="56" spans="1:21" ht="165" x14ac:dyDescent="0.25">
      <c r="A56" s="1" t="s">
        <v>113</v>
      </c>
      <c r="B56" t="s">
        <v>246</v>
      </c>
      <c r="C56" t="s">
        <v>0</v>
      </c>
      <c r="E56" t="s">
        <v>114</v>
      </c>
      <c r="G56">
        <v>30</v>
      </c>
      <c r="H56" t="s">
        <v>294</v>
      </c>
      <c r="I56" s="2">
        <v>45246.563321759262</v>
      </c>
      <c r="J56">
        <v>5</v>
      </c>
      <c r="L56">
        <v>223908.57</v>
      </c>
      <c r="M56">
        <v>0.7</v>
      </c>
      <c r="N56">
        <f t="shared" si="0"/>
        <v>495.98499622505096</v>
      </c>
      <c r="O56">
        <f t="shared" si="1"/>
        <v>2479.9249811252548</v>
      </c>
      <c r="P56">
        <f t="shared" ref="P56:P65" si="9">O56/1000</f>
        <v>2.4799249811252548</v>
      </c>
      <c r="Q56">
        <v>522.35199999999998</v>
      </c>
      <c r="R56">
        <v>0.7</v>
      </c>
      <c r="S56">
        <f t="shared" si="3"/>
        <v>2611.7599999999998</v>
      </c>
      <c r="T56">
        <f t="shared" ref="T56:T65" si="10">S56/1000</f>
        <v>2.6117599999999999</v>
      </c>
    </row>
    <row r="57" spans="1:21" ht="165" x14ac:dyDescent="0.25">
      <c r="A57" s="1" t="s">
        <v>115</v>
      </c>
      <c r="B57" t="s">
        <v>248</v>
      </c>
      <c r="C57" t="s">
        <v>0</v>
      </c>
      <c r="E57" t="s">
        <v>116</v>
      </c>
      <c r="F57">
        <v>10</v>
      </c>
      <c r="G57">
        <v>40</v>
      </c>
      <c r="H57" t="s">
        <v>294</v>
      </c>
      <c r="I57" s="2">
        <v>45246.564456018517</v>
      </c>
      <c r="J57">
        <v>5</v>
      </c>
      <c r="L57">
        <v>690354.27</v>
      </c>
      <c r="M57">
        <v>1</v>
      </c>
      <c r="N57">
        <f t="shared" si="0"/>
        <v>1593.7460560725845</v>
      </c>
      <c r="O57">
        <f t="shared" si="1"/>
        <v>7968.7302803629227</v>
      </c>
      <c r="P57">
        <f t="shared" si="9"/>
        <v>7.968730280362923</v>
      </c>
      <c r="Q57">
        <v>1618.259</v>
      </c>
      <c r="R57">
        <v>1</v>
      </c>
      <c r="S57">
        <f t="shared" si="3"/>
        <v>8091.2950000000001</v>
      </c>
      <c r="T57">
        <f t="shared" si="10"/>
        <v>8.0912950000000006</v>
      </c>
      <c r="U57" t="s">
        <v>317</v>
      </c>
    </row>
    <row r="58" spans="1:21" ht="165" x14ac:dyDescent="0.25">
      <c r="A58" s="1" t="s">
        <v>117</v>
      </c>
      <c r="B58" t="s">
        <v>250</v>
      </c>
      <c r="C58" t="s">
        <v>0</v>
      </c>
      <c r="E58" t="s">
        <v>118</v>
      </c>
      <c r="F58">
        <v>10</v>
      </c>
      <c r="G58">
        <v>50</v>
      </c>
      <c r="H58" t="s">
        <v>294</v>
      </c>
      <c r="I58" s="2">
        <v>45246.565636574072</v>
      </c>
      <c r="J58">
        <v>5</v>
      </c>
      <c r="L58">
        <v>327527.3</v>
      </c>
      <c r="M58">
        <v>1.3</v>
      </c>
      <c r="N58">
        <f t="shared" si="0"/>
        <v>739.84747982143836</v>
      </c>
      <c r="O58">
        <f t="shared" si="1"/>
        <v>3699.2373991071918</v>
      </c>
      <c r="P58">
        <f t="shared" si="9"/>
        <v>3.6992373991071918</v>
      </c>
      <c r="Q58">
        <v>765.80200000000002</v>
      </c>
      <c r="R58">
        <v>1.3</v>
      </c>
      <c r="S58">
        <f t="shared" si="3"/>
        <v>3829.01</v>
      </c>
      <c r="T58">
        <f t="shared" si="10"/>
        <v>3.8290100000000002</v>
      </c>
    </row>
    <row r="59" spans="1:21" ht="165" x14ac:dyDescent="0.25">
      <c r="A59" s="1" t="s">
        <v>119</v>
      </c>
      <c r="B59" t="s">
        <v>252</v>
      </c>
      <c r="C59" t="s">
        <v>0</v>
      </c>
      <c r="E59" t="s">
        <v>120</v>
      </c>
      <c r="F59">
        <v>10</v>
      </c>
      <c r="G59">
        <v>80</v>
      </c>
      <c r="H59" t="s">
        <v>294</v>
      </c>
      <c r="I59" s="2">
        <v>45246.566770833335</v>
      </c>
      <c r="J59">
        <v>5</v>
      </c>
      <c r="L59">
        <v>289757.2</v>
      </c>
      <c r="M59">
        <v>2.1</v>
      </c>
      <c r="N59">
        <f t="shared" si="0"/>
        <v>650.95707948856511</v>
      </c>
      <c r="O59">
        <f t="shared" si="1"/>
        <v>3254.7853974428253</v>
      </c>
      <c r="P59">
        <f t="shared" si="9"/>
        <v>3.2547853974428254</v>
      </c>
      <c r="Q59">
        <v>677.06200000000001</v>
      </c>
      <c r="R59">
        <v>2.1</v>
      </c>
      <c r="S59">
        <f t="shared" si="3"/>
        <v>3385.31</v>
      </c>
      <c r="T59">
        <f t="shared" si="10"/>
        <v>3.38531</v>
      </c>
    </row>
    <row r="60" spans="1:21" ht="135" x14ac:dyDescent="0.25">
      <c r="A60" s="1" t="s">
        <v>121</v>
      </c>
      <c r="B60" t="s">
        <v>254</v>
      </c>
      <c r="C60" t="s">
        <v>0</v>
      </c>
      <c r="E60" t="s">
        <v>122</v>
      </c>
      <c r="F60">
        <v>10</v>
      </c>
      <c r="G60">
        <v>100</v>
      </c>
      <c r="H60" t="s">
        <v>294</v>
      </c>
      <c r="I60" s="2">
        <v>45246.56790509259</v>
      </c>
      <c r="J60">
        <v>5</v>
      </c>
      <c r="L60">
        <v>284383.96000000002</v>
      </c>
      <c r="M60">
        <v>0.6</v>
      </c>
      <c r="N60">
        <f t="shared" si="0"/>
        <v>638.31137681145788</v>
      </c>
      <c r="O60">
        <f t="shared" si="1"/>
        <v>3191.5568840572896</v>
      </c>
      <c r="P60">
        <f t="shared" si="9"/>
        <v>3.1915568840572894</v>
      </c>
      <c r="Q60">
        <v>664.43799999999999</v>
      </c>
      <c r="R60">
        <v>0.6</v>
      </c>
      <c r="S60">
        <f t="shared" si="3"/>
        <v>3322.19</v>
      </c>
      <c r="T60">
        <f t="shared" si="10"/>
        <v>3.32219</v>
      </c>
    </row>
    <row r="61" spans="1:21" ht="105" x14ac:dyDescent="0.25">
      <c r="A61" s="1" t="s">
        <v>123</v>
      </c>
      <c r="B61" t="s">
        <v>255</v>
      </c>
      <c r="C61" t="s">
        <v>0</v>
      </c>
      <c r="E61" t="s">
        <v>124</v>
      </c>
      <c r="F61">
        <v>10</v>
      </c>
      <c r="G61">
        <v>90</v>
      </c>
      <c r="H61" t="s">
        <v>294</v>
      </c>
      <c r="I61" s="2">
        <v>45246.569039351853</v>
      </c>
      <c r="J61">
        <v>5</v>
      </c>
      <c r="L61">
        <v>15976.62</v>
      </c>
      <c r="M61">
        <v>1.8</v>
      </c>
      <c r="N61">
        <f t="shared" si="0"/>
        <v>6.6255749501537284</v>
      </c>
      <c r="O61">
        <f t="shared" si="1"/>
        <v>33.12787475076864</v>
      </c>
      <c r="P61">
        <f t="shared" si="9"/>
        <v>3.3127874750768643E-2</v>
      </c>
      <c r="Q61">
        <v>33.819000000000003</v>
      </c>
      <c r="R61">
        <v>2</v>
      </c>
      <c r="S61">
        <f t="shared" si="3"/>
        <v>169.09500000000003</v>
      </c>
      <c r="T61">
        <f t="shared" si="10"/>
        <v>0.16909500000000002</v>
      </c>
    </row>
    <row r="62" spans="1:21" ht="105" x14ac:dyDescent="0.25">
      <c r="A62" s="1" t="s">
        <v>125</v>
      </c>
      <c r="B62" t="s">
        <v>256</v>
      </c>
      <c r="C62" t="s">
        <v>0</v>
      </c>
      <c r="E62" t="s">
        <v>126</v>
      </c>
      <c r="F62">
        <v>10</v>
      </c>
      <c r="G62">
        <v>60</v>
      </c>
      <c r="H62" t="s">
        <v>294</v>
      </c>
      <c r="I62" s="2">
        <v>45246.570231481484</v>
      </c>
      <c r="J62">
        <v>5</v>
      </c>
      <c r="L62">
        <v>239938.97</v>
      </c>
      <c r="M62">
        <v>0.5</v>
      </c>
      <c r="N62">
        <f t="shared" si="0"/>
        <v>533.71189325460853</v>
      </c>
      <c r="O62">
        <f t="shared" si="1"/>
        <v>2668.5594662730427</v>
      </c>
      <c r="P62">
        <f t="shared" si="9"/>
        <v>2.6685594662730425</v>
      </c>
      <c r="Q62">
        <v>560.01499999999999</v>
      </c>
      <c r="R62">
        <v>0.5</v>
      </c>
      <c r="S62">
        <f t="shared" si="3"/>
        <v>2800.0749999999998</v>
      </c>
      <c r="T62">
        <f t="shared" si="10"/>
        <v>2.8000749999999996</v>
      </c>
    </row>
    <row r="63" spans="1:21" ht="135" x14ac:dyDescent="0.25">
      <c r="A63" s="1" t="s">
        <v>127</v>
      </c>
      <c r="B63" t="s">
        <v>258</v>
      </c>
      <c r="C63" t="s">
        <v>0</v>
      </c>
      <c r="E63" t="s">
        <v>128</v>
      </c>
      <c r="F63">
        <v>10</v>
      </c>
      <c r="G63">
        <v>70</v>
      </c>
      <c r="H63" t="s">
        <v>294</v>
      </c>
      <c r="I63" s="2">
        <v>45246.57136574074</v>
      </c>
      <c r="J63">
        <v>5</v>
      </c>
      <c r="L63">
        <v>250918.46</v>
      </c>
      <c r="M63">
        <v>1.8</v>
      </c>
      <c r="N63">
        <f t="shared" si="0"/>
        <v>559.55167820489396</v>
      </c>
      <c r="O63">
        <f t="shared" si="1"/>
        <v>2797.7583910244698</v>
      </c>
      <c r="P63">
        <f t="shared" si="9"/>
        <v>2.7977583910244697</v>
      </c>
      <c r="Q63">
        <v>585.81100000000004</v>
      </c>
      <c r="R63">
        <v>1.8</v>
      </c>
      <c r="S63">
        <f t="shared" si="3"/>
        <v>2929.0550000000003</v>
      </c>
      <c r="T63">
        <f t="shared" si="10"/>
        <v>2.9290550000000004</v>
      </c>
    </row>
    <row r="64" spans="1:21" ht="135" x14ac:dyDescent="0.25">
      <c r="A64" s="1" t="s">
        <v>129</v>
      </c>
      <c r="B64" t="s">
        <v>260</v>
      </c>
      <c r="C64" t="s">
        <v>0</v>
      </c>
      <c r="E64" t="s">
        <v>130</v>
      </c>
      <c r="F64">
        <v>10</v>
      </c>
      <c r="G64">
        <v>0</v>
      </c>
      <c r="H64" t="s">
        <v>295</v>
      </c>
      <c r="I64" s="2">
        <v>45246.572488425925</v>
      </c>
      <c r="J64">
        <v>5</v>
      </c>
      <c r="L64">
        <v>165465.04999999999</v>
      </c>
      <c r="M64">
        <v>0.3</v>
      </c>
      <c r="N64">
        <f t="shared" si="0"/>
        <v>358.44053937526002</v>
      </c>
      <c r="O64">
        <f t="shared" si="1"/>
        <v>1792.2026968763</v>
      </c>
      <c r="P64">
        <f t="shared" si="9"/>
        <v>1.7922026968763001</v>
      </c>
      <c r="Q64">
        <v>385.03899999999999</v>
      </c>
      <c r="R64">
        <v>0.3</v>
      </c>
      <c r="S64">
        <f t="shared" si="3"/>
        <v>1925.1949999999999</v>
      </c>
      <c r="T64">
        <f t="shared" si="10"/>
        <v>1.925195</v>
      </c>
    </row>
    <row r="65" spans="1:21" ht="135" x14ac:dyDescent="0.25">
      <c r="A65" s="1" t="s">
        <v>131</v>
      </c>
      <c r="B65" t="s">
        <v>262</v>
      </c>
      <c r="C65" t="s">
        <v>0</v>
      </c>
      <c r="E65" t="s">
        <v>132</v>
      </c>
      <c r="F65">
        <v>10</v>
      </c>
      <c r="G65">
        <v>20</v>
      </c>
      <c r="H65" t="s">
        <v>295</v>
      </c>
      <c r="I65" s="2">
        <v>45246.573611111111</v>
      </c>
      <c r="J65">
        <v>5</v>
      </c>
      <c r="L65">
        <v>209916.93</v>
      </c>
      <c r="M65">
        <v>1.2</v>
      </c>
      <c r="N65">
        <f t="shared" si="0"/>
        <v>463.05623826800439</v>
      </c>
      <c r="O65">
        <f t="shared" si="1"/>
        <v>2315.2811913400219</v>
      </c>
      <c r="P65">
        <f t="shared" si="9"/>
        <v>2.3152811913400217</v>
      </c>
      <c r="Q65">
        <v>489.47800000000001</v>
      </c>
      <c r="R65">
        <v>1.2</v>
      </c>
      <c r="S65">
        <f t="shared" si="3"/>
        <v>2447.39</v>
      </c>
      <c r="T65">
        <f t="shared" si="10"/>
        <v>2.44739</v>
      </c>
    </row>
    <row r="66" spans="1:21" ht="105" x14ac:dyDescent="0.25">
      <c r="A66" s="1" t="s">
        <v>133</v>
      </c>
      <c r="B66" t="s">
        <v>263</v>
      </c>
      <c r="C66" t="s">
        <v>0</v>
      </c>
      <c r="E66" t="s">
        <v>66</v>
      </c>
      <c r="I66" s="2">
        <v>45246.574791666666</v>
      </c>
      <c r="L66">
        <v>2211.17</v>
      </c>
      <c r="M66">
        <v>6.7</v>
      </c>
      <c r="Q66">
        <v>1.4770000000000001</v>
      </c>
      <c r="R66">
        <v>23.5</v>
      </c>
    </row>
    <row r="67" spans="1:21" ht="150" x14ac:dyDescent="0.25">
      <c r="A67" s="1" t="s">
        <v>134</v>
      </c>
      <c r="B67" t="s">
        <v>264</v>
      </c>
      <c r="C67" t="s">
        <v>0</v>
      </c>
      <c r="E67" t="s">
        <v>68</v>
      </c>
      <c r="I67" s="2">
        <v>45246.575925925928</v>
      </c>
      <c r="L67">
        <v>55767.7</v>
      </c>
      <c r="M67">
        <v>4.7</v>
      </c>
      <c r="N67">
        <f t="shared" si="0"/>
        <v>100.27226984578249</v>
      </c>
      <c r="Q67">
        <v>127.307</v>
      </c>
      <c r="R67">
        <v>4.8</v>
      </c>
    </row>
    <row r="68" spans="1:21" ht="180" x14ac:dyDescent="0.25">
      <c r="A68" s="1" t="s">
        <v>135</v>
      </c>
      <c r="B68" t="s">
        <v>266</v>
      </c>
      <c r="C68" t="s">
        <v>0</v>
      </c>
      <c r="E68" t="s">
        <v>136</v>
      </c>
      <c r="F68">
        <v>10</v>
      </c>
      <c r="G68">
        <v>80</v>
      </c>
      <c r="H68" t="s">
        <v>295</v>
      </c>
      <c r="I68" s="2">
        <v>45246.577060185184</v>
      </c>
      <c r="J68">
        <v>5</v>
      </c>
      <c r="L68">
        <v>1114982.54</v>
      </c>
      <c r="M68">
        <v>1.4</v>
      </c>
      <c r="N68">
        <f t="shared" si="0"/>
        <v>2593.0914883842656</v>
      </c>
      <c r="O68">
        <f t="shared" si="1"/>
        <v>12965.457441921328</v>
      </c>
      <c r="P68">
        <f t="shared" ref="P68:P80" si="11">O68/1000</f>
        <v>12.965457441921327</v>
      </c>
      <c r="Q68">
        <v>2615.9169999999999</v>
      </c>
      <c r="R68">
        <v>1.4</v>
      </c>
      <c r="S68">
        <f t="shared" si="3"/>
        <v>13079.584999999999</v>
      </c>
      <c r="T68">
        <f t="shared" ref="T68:T80" si="12">S68/1000</f>
        <v>13.079585</v>
      </c>
      <c r="U68" t="s">
        <v>317</v>
      </c>
    </row>
    <row r="69" spans="1:21" ht="105" x14ac:dyDescent="0.25">
      <c r="A69" s="1" t="s">
        <v>137</v>
      </c>
      <c r="B69" t="s">
        <v>267</v>
      </c>
      <c r="C69" t="s">
        <v>0</v>
      </c>
      <c r="E69" t="s">
        <v>138</v>
      </c>
      <c r="F69">
        <v>10</v>
      </c>
      <c r="G69">
        <v>90</v>
      </c>
      <c r="H69" t="s">
        <v>295</v>
      </c>
      <c r="I69" s="2">
        <v>45246.578182870369</v>
      </c>
      <c r="J69">
        <v>5</v>
      </c>
      <c r="L69">
        <v>43674.400000000001</v>
      </c>
      <c r="M69">
        <v>2.8</v>
      </c>
      <c r="N69">
        <f t="shared" si="0"/>
        <v>71.811178179476698</v>
      </c>
      <c r="O69">
        <f t="shared" si="1"/>
        <v>359.05589089738351</v>
      </c>
      <c r="P69">
        <f t="shared" si="11"/>
        <v>0.35905589089738349</v>
      </c>
      <c r="Q69">
        <v>98.894000000000005</v>
      </c>
      <c r="R69">
        <v>2.9</v>
      </c>
      <c r="S69">
        <f t="shared" si="3"/>
        <v>494.47</v>
      </c>
      <c r="T69">
        <f t="shared" si="12"/>
        <v>0.49447000000000002</v>
      </c>
    </row>
    <row r="70" spans="1:21" ht="180" x14ac:dyDescent="0.25">
      <c r="A70" s="1" t="s">
        <v>139</v>
      </c>
      <c r="B70" t="s">
        <v>269</v>
      </c>
      <c r="C70" t="s">
        <v>0</v>
      </c>
      <c r="E70" t="s">
        <v>140</v>
      </c>
      <c r="F70">
        <v>10</v>
      </c>
      <c r="G70">
        <v>10</v>
      </c>
      <c r="H70" t="s">
        <v>295</v>
      </c>
      <c r="I70" s="2">
        <v>45246.579363425924</v>
      </c>
      <c r="J70">
        <v>5</v>
      </c>
      <c r="L70">
        <v>458195.19</v>
      </c>
      <c r="M70">
        <v>1.4</v>
      </c>
      <c r="N70">
        <f t="shared" si="0"/>
        <v>1047.3690657518928</v>
      </c>
      <c r="O70">
        <f t="shared" si="1"/>
        <v>5236.8453287594639</v>
      </c>
      <c r="P70">
        <f t="shared" si="11"/>
        <v>5.2368453287594638</v>
      </c>
      <c r="Q70">
        <v>1072.8050000000001</v>
      </c>
      <c r="R70">
        <v>1.4</v>
      </c>
      <c r="S70">
        <f t="shared" si="3"/>
        <v>5364.0250000000005</v>
      </c>
      <c r="T70">
        <f t="shared" si="12"/>
        <v>5.3640250000000007</v>
      </c>
      <c r="U70" t="s">
        <v>317</v>
      </c>
    </row>
    <row r="71" spans="1:21" ht="165" x14ac:dyDescent="0.25">
      <c r="A71" s="1" t="s">
        <v>141</v>
      </c>
      <c r="B71" t="s">
        <v>271</v>
      </c>
      <c r="C71" t="s">
        <v>0</v>
      </c>
      <c r="E71" t="s">
        <v>142</v>
      </c>
      <c r="F71">
        <v>10</v>
      </c>
      <c r="G71">
        <v>50</v>
      </c>
      <c r="H71" t="s">
        <v>295</v>
      </c>
      <c r="I71" s="2">
        <v>45246.58048611111</v>
      </c>
      <c r="J71">
        <v>5</v>
      </c>
      <c r="L71">
        <v>468353.4</v>
      </c>
      <c r="M71">
        <v>1.3</v>
      </c>
      <c r="N71">
        <f t="shared" si="0"/>
        <v>1071.2760014911521</v>
      </c>
      <c r="O71">
        <f t="shared" si="1"/>
        <v>5356.3800074557603</v>
      </c>
      <c r="P71">
        <f t="shared" si="11"/>
        <v>5.3563800074557602</v>
      </c>
      <c r="Q71">
        <v>1096.671</v>
      </c>
      <c r="R71">
        <v>1.3</v>
      </c>
      <c r="S71">
        <f t="shared" si="3"/>
        <v>5483.3550000000005</v>
      </c>
      <c r="T71">
        <f t="shared" si="12"/>
        <v>5.4833550000000004</v>
      </c>
      <c r="U71" t="s">
        <v>317</v>
      </c>
    </row>
    <row r="72" spans="1:21" ht="165" x14ac:dyDescent="0.25">
      <c r="A72" s="1" t="s">
        <v>143</v>
      </c>
      <c r="B72" t="s">
        <v>273</v>
      </c>
      <c r="C72" t="s">
        <v>0</v>
      </c>
      <c r="E72" t="s">
        <v>144</v>
      </c>
      <c r="F72">
        <v>10</v>
      </c>
      <c r="G72">
        <v>60</v>
      </c>
      <c r="H72" t="s">
        <v>295</v>
      </c>
      <c r="I72" s="2">
        <v>45246.581631944442</v>
      </c>
      <c r="J72">
        <v>5</v>
      </c>
      <c r="L72">
        <v>1166364.42</v>
      </c>
      <c r="M72">
        <v>0.9</v>
      </c>
      <c r="N72">
        <f t="shared" si="0"/>
        <v>2714.0166615518147</v>
      </c>
      <c r="O72">
        <f t="shared" si="1"/>
        <v>13570.083307759072</v>
      </c>
      <c r="P72">
        <f t="shared" si="11"/>
        <v>13.570083307759072</v>
      </c>
      <c r="Q72">
        <v>2736.6379999999999</v>
      </c>
      <c r="R72">
        <v>1</v>
      </c>
      <c r="S72">
        <f t="shared" si="3"/>
        <v>13683.189999999999</v>
      </c>
      <c r="T72">
        <f t="shared" si="12"/>
        <v>13.683189999999998</v>
      </c>
      <c r="U72" t="s">
        <v>317</v>
      </c>
    </row>
    <row r="73" spans="1:21" ht="135" x14ac:dyDescent="0.25">
      <c r="A73" s="1" t="s">
        <v>145</v>
      </c>
      <c r="B73" t="s">
        <v>275</v>
      </c>
      <c r="C73" t="s">
        <v>0</v>
      </c>
      <c r="E73" t="s">
        <v>146</v>
      </c>
      <c r="F73">
        <v>10</v>
      </c>
      <c r="G73">
        <v>70</v>
      </c>
      <c r="H73" t="s">
        <v>295</v>
      </c>
      <c r="I73" s="2">
        <v>45246.582743055558</v>
      </c>
      <c r="J73">
        <v>5</v>
      </c>
      <c r="L73">
        <v>265152.28000000003</v>
      </c>
      <c r="M73">
        <v>1.3</v>
      </c>
      <c r="N73">
        <f t="shared" si="0"/>
        <v>593.05039698154701</v>
      </c>
      <c r="O73">
        <f t="shared" si="1"/>
        <v>2965.2519849077353</v>
      </c>
      <c r="P73">
        <f t="shared" si="11"/>
        <v>2.9652519849077352</v>
      </c>
      <c r="Q73">
        <v>619.25300000000004</v>
      </c>
      <c r="R73">
        <v>1.3</v>
      </c>
      <c r="S73">
        <f t="shared" si="3"/>
        <v>3096.2650000000003</v>
      </c>
      <c r="T73">
        <f t="shared" si="12"/>
        <v>3.0962650000000003</v>
      </c>
      <c r="U73" t="s">
        <v>317</v>
      </c>
    </row>
    <row r="74" spans="1:21" ht="135" x14ac:dyDescent="0.25">
      <c r="A74" s="1" t="s">
        <v>147</v>
      </c>
      <c r="B74" t="s">
        <v>277</v>
      </c>
      <c r="C74" t="s">
        <v>0</v>
      </c>
      <c r="E74" t="s">
        <v>148</v>
      </c>
      <c r="F74">
        <v>10</v>
      </c>
      <c r="G74">
        <v>100</v>
      </c>
      <c r="H74" t="s">
        <v>295</v>
      </c>
      <c r="I74" s="2">
        <v>45246.583923611113</v>
      </c>
      <c r="J74">
        <v>5</v>
      </c>
      <c r="L74">
        <v>231816.43</v>
      </c>
      <c r="M74">
        <v>1.3</v>
      </c>
      <c r="N74">
        <f t="shared" si="0"/>
        <v>514.59582439803205</v>
      </c>
      <c r="O74">
        <f t="shared" si="1"/>
        <v>2572.9791219901604</v>
      </c>
      <c r="P74">
        <f t="shared" si="11"/>
        <v>2.5729791219901603</v>
      </c>
      <c r="Q74">
        <v>540.93100000000004</v>
      </c>
      <c r="R74">
        <v>1.3</v>
      </c>
      <c r="S74">
        <f t="shared" si="3"/>
        <v>2704.6550000000002</v>
      </c>
      <c r="T74">
        <f t="shared" si="12"/>
        <v>2.7046550000000003</v>
      </c>
    </row>
    <row r="75" spans="1:21" ht="180" x14ac:dyDescent="0.25">
      <c r="A75" s="1" t="s">
        <v>149</v>
      </c>
      <c r="B75" t="s">
        <v>279</v>
      </c>
      <c r="C75" t="s">
        <v>0</v>
      </c>
      <c r="E75" t="s">
        <v>150</v>
      </c>
      <c r="F75">
        <v>20</v>
      </c>
      <c r="G75">
        <v>10</v>
      </c>
      <c r="H75" t="s">
        <v>294</v>
      </c>
      <c r="I75" s="2">
        <v>45246.585069444445</v>
      </c>
      <c r="J75">
        <v>5</v>
      </c>
      <c r="L75">
        <v>471872.95</v>
      </c>
      <c r="M75">
        <v>1.1000000000000001</v>
      </c>
      <c r="N75">
        <f t="shared" si="0"/>
        <v>1079.5591198438055</v>
      </c>
      <c r="O75">
        <f t="shared" si="1"/>
        <v>5397.7955992190273</v>
      </c>
      <c r="P75">
        <f t="shared" si="11"/>
        <v>5.3977955992190276</v>
      </c>
      <c r="Q75">
        <v>1104.94</v>
      </c>
      <c r="R75">
        <v>1.1000000000000001</v>
      </c>
      <c r="S75">
        <f t="shared" si="3"/>
        <v>5524.7000000000007</v>
      </c>
      <c r="T75">
        <f t="shared" si="12"/>
        <v>5.5247000000000011</v>
      </c>
      <c r="U75" t="s">
        <v>317</v>
      </c>
    </row>
    <row r="76" spans="1:21" ht="120" x14ac:dyDescent="0.25">
      <c r="A76" s="1" t="s">
        <v>151</v>
      </c>
      <c r="B76" t="s">
        <v>280</v>
      </c>
      <c r="C76" t="s">
        <v>0</v>
      </c>
      <c r="E76" t="s">
        <v>152</v>
      </c>
      <c r="F76">
        <v>20</v>
      </c>
      <c r="G76">
        <v>50</v>
      </c>
      <c r="H76" t="s">
        <v>294</v>
      </c>
      <c r="I76" s="2">
        <v>45246.5862037037</v>
      </c>
      <c r="J76">
        <v>5</v>
      </c>
      <c r="L76">
        <v>264642.5</v>
      </c>
      <c r="M76">
        <v>1.7</v>
      </c>
      <c r="N76">
        <f t="shared" si="0"/>
        <v>591.85065040206496</v>
      </c>
      <c r="O76">
        <f t="shared" si="1"/>
        <v>2959.253252010325</v>
      </c>
      <c r="P76">
        <f t="shared" si="11"/>
        <v>2.959253252010325</v>
      </c>
      <c r="Q76">
        <v>618.05499999999995</v>
      </c>
      <c r="R76">
        <v>1.7</v>
      </c>
      <c r="S76">
        <f t="shared" si="3"/>
        <v>3090.2749999999996</v>
      </c>
      <c r="T76">
        <f t="shared" si="12"/>
        <v>3.0902749999999997</v>
      </c>
    </row>
    <row r="77" spans="1:21" ht="105" x14ac:dyDescent="0.25">
      <c r="A77" s="1" t="s">
        <v>153</v>
      </c>
      <c r="B77" t="s">
        <v>281</v>
      </c>
      <c r="C77" t="s">
        <v>0</v>
      </c>
      <c r="E77" t="s">
        <v>154</v>
      </c>
      <c r="F77">
        <v>20</v>
      </c>
      <c r="G77">
        <v>70</v>
      </c>
      <c r="H77" t="s">
        <v>295</v>
      </c>
      <c r="I77" s="2">
        <v>45246.587337962963</v>
      </c>
      <c r="J77">
        <v>10</v>
      </c>
      <c r="L77">
        <v>157034.44</v>
      </c>
      <c r="M77">
        <v>1.1000000000000001</v>
      </c>
      <c r="N77">
        <f t="shared" si="0"/>
        <v>338.59944025319459</v>
      </c>
      <c r="O77">
        <f t="shared" si="1"/>
        <v>3385.994402531946</v>
      </c>
      <c r="P77">
        <f t="shared" si="11"/>
        <v>3.3859944025319462</v>
      </c>
      <c r="Q77">
        <v>365.23200000000003</v>
      </c>
      <c r="R77">
        <v>1.1000000000000001</v>
      </c>
      <c r="S77">
        <f t="shared" si="3"/>
        <v>3652.32</v>
      </c>
      <c r="T77">
        <f t="shared" si="12"/>
        <v>3.65232</v>
      </c>
    </row>
    <row r="78" spans="1:21" ht="105" x14ac:dyDescent="0.25">
      <c r="A78" s="1" t="s">
        <v>155</v>
      </c>
      <c r="B78" t="s">
        <v>282</v>
      </c>
      <c r="C78" t="s">
        <v>0</v>
      </c>
      <c r="E78" t="s">
        <v>156</v>
      </c>
      <c r="F78">
        <v>20</v>
      </c>
      <c r="G78">
        <v>60</v>
      </c>
      <c r="H78" t="s">
        <v>295</v>
      </c>
      <c r="I78" s="2">
        <v>45246.588530092595</v>
      </c>
      <c r="J78">
        <v>10</v>
      </c>
      <c r="L78">
        <v>109361.55</v>
      </c>
      <c r="M78">
        <v>3</v>
      </c>
      <c r="N78">
        <f t="shared" si="0"/>
        <v>226.40322480433338</v>
      </c>
      <c r="O78">
        <f t="shared" si="1"/>
        <v>2264.0322480433338</v>
      </c>
      <c r="P78">
        <f t="shared" si="11"/>
        <v>2.2640322480433337</v>
      </c>
      <c r="Q78">
        <v>253.22499999999999</v>
      </c>
      <c r="R78">
        <v>3.1</v>
      </c>
      <c r="S78">
        <f t="shared" si="3"/>
        <v>2532.25</v>
      </c>
      <c r="T78">
        <f t="shared" si="12"/>
        <v>2.5322499999999999</v>
      </c>
    </row>
    <row r="79" spans="1:21" ht="135" x14ac:dyDescent="0.25">
      <c r="A79" s="1" t="s">
        <v>157</v>
      </c>
      <c r="B79" t="s">
        <v>283</v>
      </c>
      <c r="C79" t="s">
        <v>0</v>
      </c>
      <c r="E79" t="s">
        <v>158</v>
      </c>
      <c r="F79">
        <v>20</v>
      </c>
      <c r="G79">
        <v>80</v>
      </c>
      <c r="H79" t="s">
        <v>295</v>
      </c>
      <c r="I79" s="2">
        <v>45246.58966435185</v>
      </c>
      <c r="J79">
        <v>10</v>
      </c>
      <c r="L79">
        <v>94960.31</v>
      </c>
      <c r="M79">
        <v>1.6</v>
      </c>
      <c r="N79">
        <f t="shared" si="0"/>
        <v>192.51048983964466</v>
      </c>
      <c r="O79">
        <f t="shared" si="1"/>
        <v>1925.1048983964465</v>
      </c>
      <c r="P79">
        <f t="shared" si="11"/>
        <v>1.9251048983964465</v>
      </c>
      <c r="Q79">
        <v>219.39</v>
      </c>
      <c r="R79">
        <v>1.7</v>
      </c>
      <c r="S79">
        <f t="shared" si="3"/>
        <v>2193.8999999999996</v>
      </c>
      <c r="T79">
        <f t="shared" si="12"/>
        <v>2.1938999999999997</v>
      </c>
    </row>
    <row r="80" spans="1:21" ht="105" x14ac:dyDescent="0.25">
      <c r="A80" s="1" t="s">
        <v>159</v>
      </c>
      <c r="B80" t="s">
        <v>284</v>
      </c>
      <c r="C80" t="s">
        <v>0</v>
      </c>
      <c r="E80" t="s">
        <v>160</v>
      </c>
      <c r="F80">
        <v>20</v>
      </c>
      <c r="G80">
        <v>90</v>
      </c>
      <c r="H80" t="s">
        <v>294</v>
      </c>
      <c r="I80" s="2">
        <v>45246.590798611112</v>
      </c>
      <c r="J80">
        <v>10</v>
      </c>
      <c r="L80">
        <v>171069.99</v>
      </c>
      <c r="M80">
        <v>1.3</v>
      </c>
      <c r="N80">
        <f t="shared" si="0"/>
        <v>371.63153861650466</v>
      </c>
      <c r="O80">
        <f t="shared" si="1"/>
        <v>3716.3153861650467</v>
      </c>
      <c r="P80">
        <f t="shared" si="11"/>
        <v>3.7163153861650469</v>
      </c>
      <c r="Q80">
        <v>398.20800000000003</v>
      </c>
      <c r="R80">
        <v>1.3</v>
      </c>
      <c r="S80">
        <f t="shared" si="3"/>
        <v>3982.0800000000004</v>
      </c>
      <c r="T80">
        <f t="shared" si="12"/>
        <v>3.9820800000000003</v>
      </c>
    </row>
    <row r="81" spans="1:18" ht="135" x14ac:dyDescent="0.25">
      <c r="A81" s="1" t="s">
        <v>161</v>
      </c>
      <c r="B81" t="s">
        <v>285</v>
      </c>
      <c r="C81" t="s">
        <v>0</v>
      </c>
      <c r="E81" t="s">
        <v>162</v>
      </c>
      <c r="I81" s="2">
        <v>45246.591932870368</v>
      </c>
      <c r="L81">
        <v>1426.08</v>
      </c>
      <c r="M81">
        <v>1.2</v>
      </c>
      <c r="N81">
        <f t="shared" si="0"/>
        <v>-27.618531516588124</v>
      </c>
      <c r="Q81" t="s">
        <v>41</v>
      </c>
      <c r="R81" t="s">
        <v>20</v>
      </c>
    </row>
    <row r="82" spans="1:18" ht="120" x14ac:dyDescent="0.25">
      <c r="A82" s="1" t="s">
        <v>163</v>
      </c>
      <c r="B82" t="s">
        <v>286</v>
      </c>
      <c r="C82" t="s">
        <v>0</v>
      </c>
      <c r="E82" t="s">
        <v>16</v>
      </c>
      <c r="I82" s="2">
        <v>45246.593124999999</v>
      </c>
      <c r="L82">
        <v>3588.12</v>
      </c>
      <c r="M82">
        <v>1.6</v>
      </c>
      <c r="Q82">
        <v>4.7119999999999997</v>
      </c>
      <c r="R82">
        <v>2.9</v>
      </c>
    </row>
    <row r="83" spans="1:18" ht="105" x14ac:dyDescent="0.25">
      <c r="A83" s="1" t="s">
        <v>164</v>
      </c>
      <c r="B83" t="s">
        <v>287</v>
      </c>
      <c r="C83" t="s">
        <v>0</v>
      </c>
      <c r="E83" t="s">
        <v>68</v>
      </c>
      <c r="I83" s="2">
        <v>45246.594259259262</v>
      </c>
      <c r="L83">
        <v>55509.13</v>
      </c>
      <c r="M83">
        <v>2.7</v>
      </c>
      <c r="N83">
        <f t="shared" si="0"/>
        <v>99.663735825113477</v>
      </c>
      <c r="Q83">
        <v>126.7</v>
      </c>
      <c r="R83">
        <v>2.8</v>
      </c>
    </row>
    <row r="84" spans="1:18" ht="120" x14ac:dyDescent="0.25">
      <c r="A84" s="1" t="s">
        <v>165</v>
      </c>
      <c r="B84" t="s">
        <v>288</v>
      </c>
      <c r="C84" t="s">
        <v>0</v>
      </c>
      <c r="E84" t="s">
        <v>16</v>
      </c>
      <c r="I84" s="2">
        <v>45246.597719907404</v>
      </c>
      <c r="L84">
        <v>1385.4</v>
      </c>
      <c r="M84">
        <v>7.8</v>
      </c>
      <c r="Q84" t="s">
        <v>41</v>
      </c>
      <c r="R84" t="s">
        <v>20</v>
      </c>
    </row>
    <row r="85" spans="1:18" ht="105" x14ac:dyDescent="0.25">
      <c r="A85" s="1" t="s">
        <v>166</v>
      </c>
      <c r="B85" t="s">
        <v>289</v>
      </c>
      <c r="C85" t="s">
        <v>0</v>
      </c>
      <c r="E85" t="s">
        <v>16</v>
      </c>
      <c r="I85" s="2">
        <v>45246.598865740743</v>
      </c>
      <c r="L85">
        <v>1239.06</v>
      </c>
      <c r="M85">
        <v>4.5</v>
      </c>
      <c r="Q85" t="s">
        <v>41</v>
      </c>
      <c r="R85" t="s">
        <v>20</v>
      </c>
    </row>
    <row r="86" spans="1:18" ht="120" x14ac:dyDescent="0.25">
      <c r="A86" s="1" t="s">
        <v>167</v>
      </c>
      <c r="B86" t="s">
        <v>290</v>
      </c>
      <c r="C86" t="s">
        <v>0</v>
      </c>
      <c r="E86" t="s">
        <v>16</v>
      </c>
      <c r="I86" s="2">
        <v>45246.599988425929</v>
      </c>
      <c r="L86">
        <v>914.03</v>
      </c>
      <c r="M86">
        <v>6.7</v>
      </c>
      <c r="Q86" t="s">
        <v>41</v>
      </c>
      <c r="R86" t="s">
        <v>20</v>
      </c>
    </row>
    <row r="89" spans="1:18" x14ac:dyDescent="0.25">
      <c r="A89" s="1" t="s">
        <v>168</v>
      </c>
      <c r="B89">
        <v>424.90640000000002</v>
      </c>
    </row>
    <row r="90" spans="1:18" x14ac:dyDescent="0.25">
      <c r="A90" s="1" t="s">
        <v>169</v>
      </c>
      <c r="B90">
        <v>13161.370800000001</v>
      </c>
    </row>
    <row r="96" spans="1:18" x14ac:dyDescent="0.25">
      <c r="A96" s="1" t="s">
        <v>331</v>
      </c>
    </row>
    <row r="97" spans="1:21" x14ac:dyDescent="0.25">
      <c r="A97" s="1" t="s">
        <v>0</v>
      </c>
      <c r="L97" t="s">
        <v>328</v>
      </c>
      <c r="Q97" t="s">
        <v>328</v>
      </c>
    </row>
    <row r="98" spans="1:21" x14ac:dyDescent="0.25">
      <c r="B98" t="s">
        <v>172</v>
      </c>
      <c r="C98" t="s">
        <v>6</v>
      </c>
      <c r="D98" t="s">
        <v>7</v>
      </c>
      <c r="E98" t="s">
        <v>8</v>
      </c>
      <c r="F98" t="s">
        <v>173</v>
      </c>
      <c r="G98" t="s">
        <v>174</v>
      </c>
      <c r="H98" t="s">
        <v>175</v>
      </c>
      <c r="I98" t="s">
        <v>176</v>
      </c>
      <c r="J98" t="s">
        <v>177</v>
      </c>
      <c r="K98" t="s">
        <v>9</v>
      </c>
      <c r="L98" t="s">
        <v>10</v>
      </c>
      <c r="M98" t="s">
        <v>11</v>
      </c>
      <c r="N98" t="s">
        <v>327</v>
      </c>
      <c r="O98" t="s">
        <v>322</v>
      </c>
      <c r="P98" t="s">
        <v>323</v>
      </c>
      <c r="Q98" t="s">
        <v>14</v>
      </c>
      <c r="R98" t="s">
        <v>15</v>
      </c>
      <c r="S98" t="s">
        <v>322</v>
      </c>
      <c r="T98" t="s">
        <v>323</v>
      </c>
      <c r="U98" t="s">
        <v>324</v>
      </c>
    </row>
    <row r="99" spans="1:21" x14ac:dyDescent="0.25">
      <c r="B99" t="s">
        <v>182</v>
      </c>
      <c r="C99" t="s">
        <v>0</v>
      </c>
      <c r="E99" t="s">
        <v>16</v>
      </c>
      <c r="I99" s="2">
        <v>45246.480185185188</v>
      </c>
      <c r="L99">
        <v>590.48</v>
      </c>
      <c r="M99">
        <v>32.700000000000003</v>
      </c>
    </row>
    <row r="100" spans="1:21" ht="30" x14ac:dyDescent="0.25">
      <c r="A100" s="1" t="s">
        <v>17</v>
      </c>
      <c r="B100" t="s">
        <v>183</v>
      </c>
      <c r="C100" t="s">
        <v>0</v>
      </c>
      <c r="E100" t="s">
        <v>16</v>
      </c>
      <c r="I100" s="2">
        <v>45246.48133101852</v>
      </c>
      <c r="L100">
        <v>464.68</v>
      </c>
      <c r="M100">
        <v>2.5</v>
      </c>
    </row>
    <row r="101" spans="1:21" x14ac:dyDescent="0.25">
      <c r="B101" t="s">
        <v>184</v>
      </c>
      <c r="C101" t="s">
        <v>0</v>
      </c>
      <c r="E101" t="s">
        <v>16</v>
      </c>
      <c r="I101" s="2">
        <v>45246.482511574075</v>
      </c>
      <c r="L101">
        <v>396.34</v>
      </c>
      <c r="M101">
        <v>1.7</v>
      </c>
    </row>
    <row r="102" spans="1:21" ht="120" x14ac:dyDescent="0.25">
      <c r="A102" s="1" t="s">
        <v>40</v>
      </c>
      <c r="B102" t="s">
        <v>197</v>
      </c>
      <c r="C102" t="s">
        <v>0</v>
      </c>
      <c r="E102" t="s">
        <v>16</v>
      </c>
      <c r="I102" s="2">
        <v>45246.494143518517</v>
      </c>
      <c r="L102">
        <v>358.67</v>
      </c>
      <c r="M102">
        <v>9.8000000000000007</v>
      </c>
      <c r="Q102" t="s">
        <v>41</v>
      </c>
      <c r="R102" t="s">
        <v>20</v>
      </c>
    </row>
    <row r="103" spans="1:21" ht="105" x14ac:dyDescent="0.25">
      <c r="A103" s="1" t="s">
        <v>44</v>
      </c>
      <c r="B103" t="s">
        <v>199</v>
      </c>
      <c r="C103" t="s">
        <v>0</v>
      </c>
      <c r="E103" t="s">
        <v>16</v>
      </c>
      <c r="I103" s="2">
        <v>45246.508993055555</v>
      </c>
      <c r="L103">
        <v>365.34</v>
      </c>
      <c r="M103">
        <v>5.4</v>
      </c>
      <c r="Q103" t="s">
        <v>41</v>
      </c>
      <c r="R103" t="s">
        <v>20</v>
      </c>
    </row>
    <row r="104" spans="1:21" ht="105" x14ac:dyDescent="0.25">
      <c r="A104" s="1" t="s">
        <v>65</v>
      </c>
      <c r="B104" t="s">
        <v>213</v>
      </c>
      <c r="C104" t="s">
        <v>0</v>
      </c>
      <c r="E104" t="s">
        <v>66</v>
      </c>
      <c r="I104" s="2">
        <v>45246.521423611113</v>
      </c>
      <c r="L104">
        <v>2595.9</v>
      </c>
      <c r="M104">
        <v>2.2999999999999998</v>
      </c>
      <c r="Q104">
        <v>2.3809999999999998</v>
      </c>
      <c r="R104">
        <v>5.9</v>
      </c>
    </row>
    <row r="105" spans="1:21" ht="105" x14ac:dyDescent="0.25">
      <c r="A105" s="1" t="s">
        <v>89</v>
      </c>
      <c r="B105" t="s">
        <v>225</v>
      </c>
      <c r="C105" t="s">
        <v>0</v>
      </c>
      <c r="E105" t="s">
        <v>66</v>
      </c>
      <c r="I105" s="2">
        <v>45246.543715277781</v>
      </c>
      <c r="L105">
        <v>2078.15</v>
      </c>
      <c r="M105">
        <v>5.8</v>
      </c>
      <c r="Q105">
        <v>1.1639999999999999</v>
      </c>
      <c r="R105">
        <v>24.3</v>
      </c>
    </row>
    <row r="106" spans="1:21" ht="120" x14ac:dyDescent="0.25">
      <c r="A106" s="1" t="s">
        <v>111</v>
      </c>
      <c r="B106" t="s">
        <v>243</v>
      </c>
      <c r="C106" t="s">
        <v>0</v>
      </c>
      <c r="E106" t="s">
        <v>66</v>
      </c>
      <c r="I106" s="2">
        <v>45246.561041666668</v>
      </c>
      <c r="L106">
        <v>1202.3900000000001</v>
      </c>
      <c r="M106">
        <v>5.4</v>
      </c>
      <c r="Q106" t="s">
        <v>41</v>
      </c>
      <c r="R106" t="s">
        <v>20</v>
      </c>
    </row>
    <row r="107" spans="1:21" ht="105" x14ac:dyDescent="0.25">
      <c r="A107" s="1" t="s">
        <v>133</v>
      </c>
      <c r="B107" t="s">
        <v>263</v>
      </c>
      <c r="C107" t="s">
        <v>0</v>
      </c>
      <c r="E107" t="s">
        <v>66</v>
      </c>
      <c r="I107" s="2">
        <v>45246.574791666666</v>
      </c>
      <c r="L107">
        <v>2211.17</v>
      </c>
      <c r="M107">
        <v>6.7</v>
      </c>
      <c r="Q107">
        <v>1.4770000000000001</v>
      </c>
      <c r="R107">
        <v>23.5</v>
      </c>
    </row>
    <row r="108" spans="1:21" ht="120" x14ac:dyDescent="0.25">
      <c r="A108" s="1" t="s">
        <v>163</v>
      </c>
      <c r="B108" t="s">
        <v>286</v>
      </c>
      <c r="C108" t="s">
        <v>0</v>
      </c>
      <c r="E108" t="s">
        <v>16</v>
      </c>
      <c r="I108" s="2">
        <v>45246.593124999999</v>
      </c>
      <c r="L108">
        <v>3588.12</v>
      </c>
      <c r="M108">
        <v>1.6</v>
      </c>
      <c r="Q108">
        <v>4.7119999999999997</v>
      </c>
      <c r="R108">
        <v>2.9</v>
      </c>
    </row>
    <row r="109" spans="1:21" ht="120" x14ac:dyDescent="0.25">
      <c r="A109" s="1" t="s">
        <v>165</v>
      </c>
      <c r="B109" t="s">
        <v>288</v>
      </c>
      <c r="C109" t="s">
        <v>0</v>
      </c>
      <c r="E109" t="s">
        <v>16</v>
      </c>
      <c r="I109" s="2">
        <v>45246.597719907404</v>
      </c>
      <c r="L109">
        <v>1385.4</v>
      </c>
      <c r="M109">
        <v>7.8</v>
      </c>
      <c r="Q109" t="s">
        <v>41</v>
      </c>
      <c r="R109" t="s">
        <v>20</v>
      </c>
    </row>
    <row r="110" spans="1:21" ht="105" x14ac:dyDescent="0.25">
      <c r="A110" s="1" t="s">
        <v>166</v>
      </c>
      <c r="B110" t="s">
        <v>289</v>
      </c>
      <c r="C110" t="s">
        <v>0</v>
      </c>
      <c r="E110" t="s">
        <v>16</v>
      </c>
      <c r="I110" s="2">
        <v>45246.598865740743</v>
      </c>
      <c r="L110">
        <v>1239.06</v>
      </c>
      <c r="M110">
        <v>4.5</v>
      </c>
      <c r="Q110" t="s">
        <v>41</v>
      </c>
      <c r="R110" t="s">
        <v>20</v>
      </c>
    </row>
    <row r="111" spans="1:21" ht="120" x14ac:dyDescent="0.25">
      <c r="A111" s="1" t="s">
        <v>167</v>
      </c>
      <c r="B111" t="s">
        <v>290</v>
      </c>
      <c r="C111" t="s">
        <v>0</v>
      </c>
      <c r="E111" t="s">
        <v>16</v>
      </c>
      <c r="I111" s="2">
        <v>45246.599988425929</v>
      </c>
      <c r="L111">
        <v>914.03</v>
      </c>
      <c r="M111">
        <v>6.7</v>
      </c>
      <c r="Q111" t="s">
        <v>41</v>
      </c>
      <c r="R111" t="s">
        <v>20</v>
      </c>
    </row>
    <row r="113" spans="1:21" x14ac:dyDescent="0.25">
      <c r="A113" s="1" t="s">
        <v>171</v>
      </c>
      <c r="J113">
        <v>5</v>
      </c>
      <c r="L113">
        <f>AVERAGE(L99:L111) + 3 *STDEV(L99:L111)</f>
        <v>4372.3619258119397</v>
      </c>
      <c r="N113">
        <f>(L113-$B$90)/$B$89</f>
        <v>-20.68457635419956</v>
      </c>
      <c r="O113">
        <f>N113*J113</f>
        <v>-103.4228817709978</v>
      </c>
      <c r="Q113">
        <f>AVERAGE(Q99:Q111) + 3 *STDEV(Q99:Q111)</f>
        <v>7.2462458898221502</v>
      </c>
      <c r="S113">
        <f>Q113*J113</f>
        <v>36.231229449110749</v>
      </c>
    </row>
    <row r="114" spans="1:21" x14ac:dyDescent="0.25">
      <c r="A114" s="1" t="s">
        <v>170</v>
      </c>
      <c r="J114">
        <v>5</v>
      </c>
      <c r="L114">
        <f>AVERAGE(L99:L111) + 10 *STDEV(L99:L111)</f>
        <v>11453.306162962879</v>
      </c>
      <c r="N114">
        <f>(L114-$B$90)/$B$89</f>
        <v>-4.0198609318125627</v>
      </c>
      <c r="O114">
        <f t="shared" ref="O114" si="13">N114*J114</f>
        <v>-20.099304659062813</v>
      </c>
      <c r="Q114">
        <f>AVERAGE(Q99:Q111) + 10 *STDEV(Q99:Q111)</f>
        <v>18.475986299407168</v>
      </c>
      <c r="S114">
        <f>Q114*J114</f>
        <v>92.379931497035841</v>
      </c>
    </row>
    <row r="119" spans="1:21" x14ac:dyDescent="0.25">
      <c r="A119" s="1" t="s">
        <v>330</v>
      </c>
    </row>
    <row r="120" spans="1:21" x14ac:dyDescent="0.25">
      <c r="A120" s="1" t="s">
        <v>0</v>
      </c>
      <c r="L120" t="s">
        <v>328</v>
      </c>
      <c r="Q120" t="s">
        <v>328</v>
      </c>
    </row>
    <row r="121" spans="1:21" x14ac:dyDescent="0.25">
      <c r="B121" t="s">
        <v>172</v>
      </c>
      <c r="C121" t="s">
        <v>6</v>
      </c>
      <c r="D121" t="s">
        <v>7</v>
      </c>
      <c r="E121" t="s">
        <v>8</v>
      </c>
      <c r="F121" t="s">
        <v>173</v>
      </c>
      <c r="G121" t="s">
        <v>174</v>
      </c>
      <c r="H121" t="s">
        <v>175</v>
      </c>
      <c r="I121" t="s">
        <v>176</v>
      </c>
      <c r="J121" t="s">
        <v>177</v>
      </c>
      <c r="K121" t="s">
        <v>9</v>
      </c>
      <c r="L121" t="s">
        <v>10</v>
      </c>
      <c r="M121" t="s">
        <v>11</v>
      </c>
      <c r="N121" t="s">
        <v>327</v>
      </c>
      <c r="O121" t="s">
        <v>322</v>
      </c>
      <c r="P121" t="s">
        <v>323</v>
      </c>
      <c r="Q121" t="s">
        <v>14</v>
      </c>
      <c r="R121" t="s">
        <v>15</v>
      </c>
      <c r="S121" t="s">
        <v>322</v>
      </c>
      <c r="T121" t="s">
        <v>323</v>
      </c>
      <c r="U121" t="s">
        <v>324</v>
      </c>
    </row>
    <row r="122" spans="1:21" ht="60" x14ac:dyDescent="0.25">
      <c r="A122" s="1" t="s">
        <v>31</v>
      </c>
      <c r="B122" t="s">
        <v>191</v>
      </c>
      <c r="C122" t="s">
        <v>21</v>
      </c>
      <c r="D122">
        <v>7</v>
      </c>
      <c r="E122" t="s">
        <v>32</v>
      </c>
      <c r="I122" s="2">
        <v>45246.490717592591</v>
      </c>
      <c r="K122">
        <v>100</v>
      </c>
      <c r="L122">
        <v>46356.71</v>
      </c>
      <c r="M122">
        <v>1.7</v>
      </c>
      <c r="Q122">
        <v>105.196</v>
      </c>
      <c r="R122">
        <v>1.7</v>
      </c>
    </row>
    <row r="123" spans="1:21" ht="105" x14ac:dyDescent="0.25">
      <c r="A123" s="1" t="s">
        <v>67</v>
      </c>
      <c r="B123" t="s">
        <v>214</v>
      </c>
      <c r="C123" t="s">
        <v>0</v>
      </c>
      <c r="E123" t="s">
        <v>68</v>
      </c>
      <c r="I123" s="2">
        <v>45246.522592592592</v>
      </c>
      <c r="L123">
        <v>47533.62</v>
      </c>
      <c r="M123">
        <v>1.3</v>
      </c>
      <c r="N123">
        <v>-168.34116020504763</v>
      </c>
      <c r="Q123">
        <v>107.961</v>
      </c>
      <c r="R123">
        <v>1.3</v>
      </c>
    </row>
    <row r="124" spans="1:21" ht="105" x14ac:dyDescent="0.25">
      <c r="A124" s="1" t="s">
        <v>90</v>
      </c>
      <c r="B124" t="s">
        <v>226</v>
      </c>
      <c r="C124" t="s">
        <v>0</v>
      </c>
      <c r="E124" t="s">
        <v>68</v>
      </c>
      <c r="I124" s="2">
        <v>45246.544849537036</v>
      </c>
      <c r="L124">
        <v>48426.69</v>
      </c>
      <c r="M124">
        <v>2.6</v>
      </c>
      <c r="N124">
        <v>-168.27063387680573</v>
      </c>
      <c r="Q124">
        <v>110.06</v>
      </c>
      <c r="R124">
        <v>2.7</v>
      </c>
    </row>
    <row r="125" spans="1:21" ht="105" x14ac:dyDescent="0.25">
      <c r="A125" s="1" t="s">
        <v>112</v>
      </c>
      <c r="B125" t="s">
        <v>244</v>
      </c>
      <c r="C125" t="s">
        <v>0</v>
      </c>
      <c r="E125" t="s">
        <v>68</v>
      </c>
      <c r="I125" s="2">
        <v>45246.5621875</v>
      </c>
      <c r="L125">
        <v>54671.18</v>
      </c>
      <c r="M125">
        <v>1.7</v>
      </c>
      <c r="N125">
        <v>-167.77750237373959</v>
      </c>
      <c r="Q125">
        <v>124.73099999999999</v>
      </c>
      <c r="R125">
        <v>1.7</v>
      </c>
    </row>
    <row r="126" spans="1:21" ht="150" x14ac:dyDescent="0.25">
      <c r="A126" s="1" t="s">
        <v>134</v>
      </c>
      <c r="B126" t="s">
        <v>264</v>
      </c>
      <c r="C126" t="s">
        <v>0</v>
      </c>
      <c r="E126" t="s">
        <v>68</v>
      </c>
      <c r="I126" s="2">
        <v>45246.575925925928</v>
      </c>
      <c r="L126">
        <v>55767.7</v>
      </c>
      <c r="M126">
        <v>4.7</v>
      </c>
      <c r="N126">
        <v>-167.69090946451209</v>
      </c>
      <c r="Q126">
        <v>127.307</v>
      </c>
      <c r="R126">
        <v>4.8</v>
      </c>
    </row>
    <row r="127" spans="1:21" ht="105" x14ac:dyDescent="0.25">
      <c r="A127" s="1" t="s">
        <v>164</v>
      </c>
      <c r="B127" t="s">
        <v>287</v>
      </c>
      <c r="C127" t="s">
        <v>0</v>
      </c>
      <c r="E127" t="s">
        <v>68</v>
      </c>
      <c r="I127" s="2">
        <v>45246.594259259262</v>
      </c>
      <c r="L127">
        <v>55509.13</v>
      </c>
      <c r="M127">
        <v>2.7</v>
      </c>
      <c r="N127">
        <v>-167.71132890833346</v>
      </c>
      <c r="Q127">
        <v>126.7</v>
      </c>
      <c r="R127">
        <v>2.8</v>
      </c>
    </row>
    <row r="130" spans="1:21" x14ac:dyDescent="0.25">
      <c r="A130" s="1" t="s">
        <v>329</v>
      </c>
    </row>
    <row r="131" spans="1:21" x14ac:dyDescent="0.25">
      <c r="A131" s="1" t="s">
        <v>0</v>
      </c>
      <c r="L131" t="s">
        <v>328</v>
      </c>
      <c r="Q131" t="s">
        <v>328</v>
      </c>
    </row>
    <row r="132" spans="1:21" x14ac:dyDescent="0.25">
      <c r="B132" t="s">
        <v>172</v>
      </c>
      <c r="C132" t="s">
        <v>6</v>
      </c>
      <c r="D132" t="s">
        <v>7</v>
      </c>
      <c r="E132" t="s">
        <v>8</v>
      </c>
      <c r="F132" t="s">
        <v>173</v>
      </c>
      <c r="G132" t="s">
        <v>174</v>
      </c>
      <c r="H132" t="s">
        <v>175</v>
      </c>
      <c r="I132" t="s">
        <v>176</v>
      </c>
      <c r="J132" t="s">
        <v>177</v>
      </c>
      <c r="K132" t="s">
        <v>9</v>
      </c>
      <c r="L132" t="s">
        <v>10</v>
      </c>
      <c r="M132" t="s">
        <v>11</v>
      </c>
      <c r="N132" t="s">
        <v>327</v>
      </c>
      <c r="O132" t="s">
        <v>322</v>
      </c>
      <c r="P132" t="s">
        <v>323</v>
      </c>
      <c r="Q132" t="s">
        <v>14</v>
      </c>
      <c r="R132" t="s">
        <v>15</v>
      </c>
      <c r="S132" t="s">
        <v>322</v>
      </c>
      <c r="T132" t="s">
        <v>323</v>
      </c>
      <c r="U132" t="s">
        <v>324</v>
      </c>
    </row>
    <row r="133" spans="1:21" ht="150" x14ac:dyDescent="0.25">
      <c r="A133" s="1" t="s">
        <v>42</v>
      </c>
      <c r="B133" t="s">
        <v>198</v>
      </c>
      <c r="C133" t="s">
        <v>0</v>
      </c>
      <c r="E133" t="s">
        <v>43</v>
      </c>
      <c r="I133" s="2">
        <v>45246.495312500003</v>
      </c>
      <c r="L133">
        <v>1474.78</v>
      </c>
      <c r="M133">
        <v>3</v>
      </c>
      <c r="Q133" t="s">
        <v>41</v>
      </c>
      <c r="R133" t="s">
        <v>20</v>
      </c>
    </row>
    <row r="134" spans="1:21" x14ac:dyDescent="0.25">
      <c r="A134" s="1" t="s">
        <v>297</v>
      </c>
      <c r="J134">
        <v>10000</v>
      </c>
      <c r="Q134">
        <v>0.96</v>
      </c>
      <c r="R134">
        <v>5.2</v>
      </c>
    </row>
    <row r="136" spans="1:21" x14ac:dyDescent="0.25">
      <c r="A136" s="1" t="s">
        <v>298</v>
      </c>
      <c r="Q136" t="e">
        <f>(Q133/Q134)*100</f>
        <v>#VALUE!</v>
      </c>
    </row>
  </sheetData>
  <autoFilter ref="A1:A136" xr:uid="{149B9E29-9056-42B6-A9FF-EE5783A62986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BCE9-1727-434D-8D98-C7E9EA241576}">
  <dimension ref="A1:M86"/>
  <sheetViews>
    <sheetView topLeftCell="A24" zoomScale="81" zoomScaleNormal="55" workbookViewId="0">
      <selection activeCell="G31" sqref="G31"/>
    </sheetView>
  </sheetViews>
  <sheetFormatPr defaultRowHeight="15" x14ac:dyDescent="0.25"/>
  <cols>
    <col min="1" max="1" width="57.85546875" style="1" customWidth="1"/>
    <col min="3" max="3" width="15.42578125" customWidth="1"/>
    <col min="4" max="4" width="16.42578125" customWidth="1"/>
  </cols>
  <sheetData>
    <row r="1" spans="1:13" x14ac:dyDescent="0.25">
      <c r="A1" s="1" t="s">
        <v>0</v>
      </c>
      <c r="H1" t="s">
        <v>3</v>
      </c>
      <c r="J1" t="s">
        <v>4</v>
      </c>
      <c r="L1" t="s">
        <v>5</v>
      </c>
    </row>
    <row r="2" spans="1:13" x14ac:dyDescent="0.25">
      <c r="B2" t="s">
        <v>179</v>
      </c>
      <c r="C2" t="s">
        <v>180</v>
      </c>
      <c r="D2" t="s">
        <v>181</v>
      </c>
      <c r="E2" t="s">
        <v>6</v>
      </c>
      <c r="F2" t="s">
        <v>7</v>
      </c>
      <c r="G2" t="s">
        <v>8</v>
      </c>
      <c r="H2" t="s">
        <v>10</v>
      </c>
      <c r="I2" t="s">
        <v>11</v>
      </c>
      <c r="J2" t="s">
        <v>10</v>
      </c>
      <c r="K2" t="s">
        <v>11</v>
      </c>
      <c r="L2" t="s">
        <v>10</v>
      </c>
      <c r="M2" t="s">
        <v>11</v>
      </c>
    </row>
    <row r="3" spans="1:13" x14ac:dyDescent="0.25">
      <c r="B3" t="b">
        <v>0</v>
      </c>
      <c r="C3" t="s">
        <v>182</v>
      </c>
      <c r="D3" s="2">
        <v>45246.480185185188</v>
      </c>
      <c r="E3" t="s">
        <v>0</v>
      </c>
      <c r="G3" t="s">
        <v>16</v>
      </c>
      <c r="H3">
        <v>33.33</v>
      </c>
      <c r="I3">
        <v>69.3</v>
      </c>
      <c r="J3">
        <v>110.01</v>
      </c>
      <c r="K3">
        <v>0</v>
      </c>
      <c r="L3">
        <v>590.03</v>
      </c>
      <c r="M3">
        <v>12.8</v>
      </c>
    </row>
    <row r="4" spans="1:13" ht="30" x14ac:dyDescent="0.25">
      <c r="A4" s="1" t="s">
        <v>17</v>
      </c>
      <c r="B4" t="b">
        <v>0</v>
      </c>
      <c r="C4" t="s">
        <v>183</v>
      </c>
      <c r="D4" s="2">
        <v>45246.48133101852</v>
      </c>
      <c r="E4" t="s">
        <v>0</v>
      </c>
      <c r="G4" t="s">
        <v>16</v>
      </c>
      <c r="H4">
        <v>46.67</v>
      </c>
      <c r="I4">
        <v>53.9</v>
      </c>
      <c r="J4">
        <v>140</v>
      </c>
      <c r="K4">
        <v>21.4</v>
      </c>
      <c r="L4">
        <v>600.04</v>
      </c>
      <c r="M4">
        <v>10.1</v>
      </c>
    </row>
    <row r="5" spans="1:13" x14ac:dyDescent="0.25">
      <c r="B5" t="b">
        <v>0</v>
      </c>
      <c r="C5" t="s">
        <v>184</v>
      </c>
      <c r="D5" s="2">
        <v>45246.482511574075</v>
      </c>
      <c r="E5" t="s">
        <v>0</v>
      </c>
      <c r="G5" t="s">
        <v>16</v>
      </c>
      <c r="H5">
        <v>6288.22</v>
      </c>
      <c r="I5">
        <v>3.6</v>
      </c>
      <c r="J5">
        <v>54600.29</v>
      </c>
      <c r="K5">
        <v>0.4</v>
      </c>
      <c r="L5">
        <v>1123.42</v>
      </c>
      <c r="M5">
        <v>3.1</v>
      </c>
    </row>
    <row r="6" spans="1:13" x14ac:dyDescent="0.25">
      <c r="B6" t="b">
        <v>0</v>
      </c>
      <c r="C6" t="s">
        <v>185</v>
      </c>
      <c r="D6" s="2">
        <v>45246.483634259261</v>
      </c>
      <c r="E6" t="s">
        <v>18</v>
      </c>
      <c r="F6">
        <v>1</v>
      </c>
      <c r="G6" t="s">
        <v>19</v>
      </c>
      <c r="H6">
        <v>2707.03</v>
      </c>
      <c r="I6">
        <v>9</v>
      </c>
      <c r="J6">
        <v>22608.86</v>
      </c>
      <c r="K6">
        <v>3.4</v>
      </c>
      <c r="L6">
        <v>763.38</v>
      </c>
      <c r="M6">
        <v>9.5</v>
      </c>
    </row>
    <row r="7" spans="1:13" x14ac:dyDescent="0.25">
      <c r="B7" t="b">
        <v>0</v>
      </c>
      <c r="C7" t="s">
        <v>186</v>
      </c>
      <c r="D7" s="2">
        <v>45246.484803240739</v>
      </c>
      <c r="E7" t="s">
        <v>21</v>
      </c>
      <c r="F7">
        <v>2</v>
      </c>
      <c r="G7" t="s">
        <v>22</v>
      </c>
      <c r="H7">
        <v>2790.38</v>
      </c>
      <c r="I7">
        <v>1.9</v>
      </c>
      <c r="J7">
        <v>26562.51</v>
      </c>
      <c r="K7">
        <v>1.3</v>
      </c>
      <c r="L7">
        <v>773.39</v>
      </c>
      <c r="M7">
        <v>7.9</v>
      </c>
    </row>
    <row r="8" spans="1:13" ht="60" x14ac:dyDescent="0.25">
      <c r="A8" s="1" t="s">
        <v>23</v>
      </c>
      <c r="B8" t="b">
        <v>0</v>
      </c>
      <c r="C8" t="s">
        <v>187</v>
      </c>
      <c r="D8" s="2">
        <v>45246.485972222225</v>
      </c>
      <c r="E8" t="s">
        <v>21</v>
      </c>
      <c r="F8">
        <v>3</v>
      </c>
      <c r="G8" t="s">
        <v>24</v>
      </c>
      <c r="H8">
        <v>3660.59</v>
      </c>
      <c r="I8">
        <v>9.5</v>
      </c>
      <c r="J8">
        <v>30998.35</v>
      </c>
      <c r="K8">
        <v>3.4</v>
      </c>
      <c r="L8">
        <v>760.05</v>
      </c>
      <c r="M8">
        <v>29.7</v>
      </c>
    </row>
    <row r="9" spans="1:13" ht="60" x14ac:dyDescent="0.25">
      <c r="A9" s="1" t="s">
        <v>25</v>
      </c>
      <c r="B9" t="b">
        <v>0</v>
      </c>
      <c r="C9" t="s">
        <v>188</v>
      </c>
      <c r="D9" s="2">
        <v>45246.487187500003</v>
      </c>
      <c r="E9" t="s">
        <v>21</v>
      </c>
      <c r="F9">
        <v>4</v>
      </c>
      <c r="G9" t="s">
        <v>26</v>
      </c>
      <c r="H9">
        <v>4290.7700000000004</v>
      </c>
      <c r="I9">
        <v>0.8</v>
      </c>
      <c r="J9">
        <v>37624.870000000003</v>
      </c>
      <c r="K9">
        <v>1.9</v>
      </c>
      <c r="L9">
        <v>796.73</v>
      </c>
      <c r="M9">
        <v>3.8</v>
      </c>
    </row>
    <row r="10" spans="1:13" ht="60" x14ac:dyDescent="0.25">
      <c r="A10" s="1" t="s">
        <v>27</v>
      </c>
      <c r="B10" t="b">
        <v>0</v>
      </c>
      <c r="C10" t="s">
        <v>189</v>
      </c>
      <c r="D10" s="2">
        <v>45246.488368055558</v>
      </c>
      <c r="E10" t="s">
        <v>21</v>
      </c>
      <c r="F10">
        <v>5</v>
      </c>
      <c r="G10" t="s">
        <v>28</v>
      </c>
      <c r="H10">
        <v>5181.09</v>
      </c>
      <c r="I10">
        <v>4.7</v>
      </c>
      <c r="J10">
        <v>45672.01</v>
      </c>
      <c r="K10">
        <v>1.6</v>
      </c>
      <c r="L10">
        <v>800.06</v>
      </c>
      <c r="M10">
        <v>12.1</v>
      </c>
    </row>
    <row r="11" spans="1:13" ht="60" x14ac:dyDescent="0.25">
      <c r="A11" s="1" t="s">
        <v>29</v>
      </c>
      <c r="B11" t="b">
        <v>0</v>
      </c>
      <c r="C11" t="s">
        <v>190</v>
      </c>
      <c r="D11" s="2">
        <v>45246.48951388889</v>
      </c>
      <c r="E11" t="s">
        <v>21</v>
      </c>
      <c r="F11">
        <v>6</v>
      </c>
      <c r="G11" t="s">
        <v>30</v>
      </c>
      <c r="H11">
        <v>6138.16</v>
      </c>
      <c r="I11">
        <v>4.0999999999999996</v>
      </c>
      <c r="J11">
        <v>55741.53</v>
      </c>
      <c r="K11">
        <v>3.2</v>
      </c>
      <c r="L11">
        <v>750.05</v>
      </c>
      <c r="M11">
        <v>10.1</v>
      </c>
    </row>
    <row r="12" spans="1:13" ht="60" x14ac:dyDescent="0.25">
      <c r="A12" s="1" t="s">
        <v>31</v>
      </c>
      <c r="B12" t="b">
        <v>0</v>
      </c>
      <c r="C12" t="s">
        <v>191</v>
      </c>
      <c r="D12" s="2">
        <v>45246.490717592591</v>
      </c>
      <c r="E12" t="s">
        <v>21</v>
      </c>
      <c r="F12">
        <v>7</v>
      </c>
      <c r="G12" t="s">
        <v>32</v>
      </c>
      <c r="H12">
        <v>7962.46</v>
      </c>
      <c r="I12">
        <v>4.3</v>
      </c>
      <c r="J12">
        <v>69284.83</v>
      </c>
      <c r="K12">
        <v>3.1</v>
      </c>
      <c r="L12">
        <v>886.73</v>
      </c>
      <c r="M12">
        <v>16.2</v>
      </c>
    </row>
    <row r="13" spans="1:13" ht="105" x14ac:dyDescent="0.25">
      <c r="A13" s="1" t="s">
        <v>33</v>
      </c>
      <c r="B13" t="b">
        <v>0</v>
      </c>
      <c r="C13" t="s">
        <v>192</v>
      </c>
      <c r="D13" s="2">
        <v>45246.491875</v>
      </c>
      <c r="E13" t="s">
        <v>21</v>
      </c>
      <c r="F13">
        <v>8</v>
      </c>
      <c r="G13" t="s">
        <v>34</v>
      </c>
      <c r="H13">
        <v>10464.120000000001</v>
      </c>
      <c r="I13">
        <v>6.6</v>
      </c>
      <c r="J13">
        <v>91541.18</v>
      </c>
      <c r="K13">
        <v>3.1</v>
      </c>
      <c r="L13">
        <v>1060.08</v>
      </c>
      <c r="M13">
        <v>12.3</v>
      </c>
    </row>
    <row r="14" spans="1:13" ht="90" x14ac:dyDescent="0.25">
      <c r="A14" s="1" t="s">
        <v>35</v>
      </c>
      <c r="B14" t="b">
        <v>0</v>
      </c>
      <c r="C14" t="s">
        <v>193</v>
      </c>
      <c r="D14" s="2">
        <v>45246.493032407408</v>
      </c>
      <c r="E14" t="s">
        <v>21</v>
      </c>
      <c r="F14">
        <v>9</v>
      </c>
      <c r="G14" t="s">
        <v>36</v>
      </c>
      <c r="H14">
        <v>12502.48</v>
      </c>
      <c r="I14">
        <v>3.9</v>
      </c>
      <c r="J14">
        <v>114602.58</v>
      </c>
      <c r="K14">
        <v>3.1</v>
      </c>
      <c r="L14">
        <v>1190.0999999999999</v>
      </c>
      <c r="M14">
        <v>8.1</v>
      </c>
    </row>
    <row r="15" spans="1:13" ht="90" x14ac:dyDescent="0.25">
      <c r="A15" s="1" t="s">
        <v>37</v>
      </c>
      <c r="B15" t="b">
        <v>0</v>
      </c>
      <c r="C15" t="s">
        <v>194</v>
      </c>
      <c r="D15" s="2">
        <v>45246.595393518517</v>
      </c>
      <c r="E15" t="s">
        <v>21</v>
      </c>
      <c r="F15">
        <v>10</v>
      </c>
      <c r="G15" t="s">
        <v>38</v>
      </c>
      <c r="H15">
        <v>200714.18</v>
      </c>
      <c r="I15">
        <v>2.2999999999999998</v>
      </c>
      <c r="J15">
        <v>1697271.9</v>
      </c>
      <c r="K15">
        <v>1.7</v>
      </c>
      <c r="L15">
        <v>9387.18</v>
      </c>
      <c r="M15">
        <v>5.5</v>
      </c>
    </row>
    <row r="16" spans="1:13" ht="90" x14ac:dyDescent="0.25">
      <c r="A16" s="1" t="s">
        <v>195</v>
      </c>
      <c r="B16" t="b">
        <v>0</v>
      </c>
      <c r="C16" t="s">
        <v>196</v>
      </c>
      <c r="D16" s="2">
        <v>45246.596516203703</v>
      </c>
      <c r="E16" t="s">
        <v>21</v>
      </c>
      <c r="F16">
        <v>11</v>
      </c>
      <c r="G16" t="s">
        <v>39</v>
      </c>
      <c r="H16">
        <v>180908.09</v>
      </c>
      <c r="I16">
        <v>1.6</v>
      </c>
      <c r="J16">
        <v>1348858.31</v>
      </c>
      <c r="K16">
        <v>1.8</v>
      </c>
      <c r="L16">
        <v>8643.16</v>
      </c>
      <c r="M16">
        <v>2.6</v>
      </c>
    </row>
    <row r="17" spans="1:13" ht="105" x14ac:dyDescent="0.25">
      <c r="A17" s="1" t="s">
        <v>40</v>
      </c>
      <c r="B17" t="b">
        <v>0</v>
      </c>
      <c r="C17" t="s">
        <v>197</v>
      </c>
      <c r="D17" s="2">
        <v>45246.494143518517</v>
      </c>
      <c r="E17" t="s">
        <v>0</v>
      </c>
      <c r="G17" t="s">
        <v>16</v>
      </c>
      <c r="H17">
        <v>15228.45</v>
      </c>
      <c r="I17">
        <v>4.8</v>
      </c>
      <c r="J17">
        <v>132257.44</v>
      </c>
      <c r="K17">
        <v>5.0999999999999996</v>
      </c>
      <c r="L17">
        <v>1216.77</v>
      </c>
      <c r="M17">
        <v>2.5</v>
      </c>
    </row>
    <row r="18" spans="1:13" ht="120" x14ac:dyDescent="0.25">
      <c r="A18" s="1" t="s">
        <v>42</v>
      </c>
      <c r="B18" t="b">
        <v>0</v>
      </c>
      <c r="C18" t="s">
        <v>198</v>
      </c>
      <c r="D18" s="2">
        <v>45246.495312500003</v>
      </c>
      <c r="E18" t="s">
        <v>0</v>
      </c>
      <c r="G18" t="s">
        <v>43</v>
      </c>
      <c r="H18">
        <v>17013.830000000002</v>
      </c>
      <c r="I18">
        <v>7.7</v>
      </c>
      <c r="J18">
        <v>151788.79999999999</v>
      </c>
      <c r="K18">
        <v>5.3</v>
      </c>
      <c r="L18">
        <v>1343.46</v>
      </c>
      <c r="M18">
        <v>2.2999999999999998</v>
      </c>
    </row>
    <row r="19" spans="1:13" ht="90" x14ac:dyDescent="0.25">
      <c r="A19" s="1" t="s">
        <v>44</v>
      </c>
      <c r="B19" t="b">
        <v>0</v>
      </c>
      <c r="C19" t="s">
        <v>199</v>
      </c>
      <c r="D19" s="2">
        <v>45246.508993055555</v>
      </c>
      <c r="E19" t="s">
        <v>0</v>
      </c>
      <c r="G19" t="s">
        <v>16</v>
      </c>
      <c r="H19">
        <v>44512.22</v>
      </c>
      <c r="I19">
        <v>2.8</v>
      </c>
      <c r="J19">
        <v>386224.16</v>
      </c>
      <c r="K19">
        <v>2.7</v>
      </c>
      <c r="L19">
        <v>2543.67</v>
      </c>
      <c r="M19">
        <v>7</v>
      </c>
    </row>
    <row r="20" spans="1:13" ht="90" x14ac:dyDescent="0.25">
      <c r="A20" s="1" t="s">
        <v>45</v>
      </c>
      <c r="B20" t="b">
        <v>0</v>
      </c>
      <c r="C20" t="s">
        <v>200</v>
      </c>
      <c r="D20" s="2">
        <v>45246.510115740741</v>
      </c>
      <c r="E20" t="s">
        <v>0</v>
      </c>
      <c r="G20" t="s">
        <v>46</v>
      </c>
      <c r="H20">
        <v>49009.82</v>
      </c>
      <c r="I20">
        <v>3.1</v>
      </c>
      <c r="J20">
        <v>426554.58</v>
      </c>
      <c r="K20">
        <v>2.9</v>
      </c>
      <c r="L20">
        <v>3533.95</v>
      </c>
      <c r="M20">
        <v>3.3</v>
      </c>
    </row>
    <row r="21" spans="1:13" ht="90" x14ac:dyDescent="0.25">
      <c r="A21" s="1" t="s">
        <v>201</v>
      </c>
      <c r="B21" t="b">
        <v>0</v>
      </c>
      <c r="C21" t="s">
        <v>202</v>
      </c>
      <c r="D21" s="2">
        <v>45246.511261574073</v>
      </c>
      <c r="E21" t="s">
        <v>0</v>
      </c>
      <c r="G21" t="s">
        <v>48</v>
      </c>
      <c r="H21">
        <v>51819.63</v>
      </c>
      <c r="I21">
        <v>2.8</v>
      </c>
      <c r="J21">
        <v>450635.99</v>
      </c>
      <c r="K21">
        <v>2.8</v>
      </c>
      <c r="L21">
        <v>3774.06</v>
      </c>
      <c r="M21">
        <v>7.2</v>
      </c>
    </row>
    <row r="22" spans="1:13" ht="90" x14ac:dyDescent="0.25">
      <c r="A22" s="1" t="s">
        <v>49</v>
      </c>
      <c r="B22" t="b">
        <v>0</v>
      </c>
      <c r="C22" t="s">
        <v>203</v>
      </c>
      <c r="D22" s="2">
        <v>45246.512361111112</v>
      </c>
      <c r="E22" t="s">
        <v>0</v>
      </c>
      <c r="G22" t="s">
        <v>50</v>
      </c>
      <c r="H22">
        <v>55028.08</v>
      </c>
      <c r="I22">
        <v>2.8</v>
      </c>
      <c r="J22">
        <v>472463.03</v>
      </c>
      <c r="K22">
        <v>4</v>
      </c>
      <c r="L22">
        <v>3693.99</v>
      </c>
      <c r="M22">
        <v>5.2</v>
      </c>
    </row>
    <row r="23" spans="1:13" ht="105" x14ac:dyDescent="0.25">
      <c r="A23" s="1" t="s">
        <v>51</v>
      </c>
      <c r="B23" t="b">
        <v>0</v>
      </c>
      <c r="C23" t="s">
        <v>204</v>
      </c>
      <c r="D23" s="2">
        <v>45246.513541666667</v>
      </c>
      <c r="E23" t="s">
        <v>0</v>
      </c>
      <c r="G23" t="s">
        <v>52</v>
      </c>
      <c r="H23">
        <v>55576.77</v>
      </c>
      <c r="I23">
        <v>2.7</v>
      </c>
      <c r="J23">
        <v>485245.67</v>
      </c>
      <c r="K23">
        <v>2.7</v>
      </c>
      <c r="L23">
        <v>3844.04</v>
      </c>
      <c r="M23">
        <v>7</v>
      </c>
    </row>
    <row r="24" spans="1:13" ht="90" x14ac:dyDescent="0.25">
      <c r="A24" s="1" t="s">
        <v>53</v>
      </c>
      <c r="B24" t="b">
        <v>0</v>
      </c>
      <c r="C24" t="s">
        <v>205</v>
      </c>
      <c r="D24" s="2">
        <v>45246.514664351853</v>
      </c>
      <c r="E24" t="s">
        <v>0</v>
      </c>
      <c r="G24" t="s">
        <v>54</v>
      </c>
      <c r="H24">
        <v>60626.77</v>
      </c>
      <c r="I24">
        <v>2.2999999999999998</v>
      </c>
      <c r="J24">
        <v>522091.83</v>
      </c>
      <c r="K24">
        <v>1.3</v>
      </c>
      <c r="L24">
        <v>4367.57</v>
      </c>
      <c r="M24">
        <v>5.7</v>
      </c>
    </row>
    <row r="25" spans="1:13" ht="90" x14ac:dyDescent="0.25">
      <c r="A25" s="1" t="s">
        <v>55</v>
      </c>
      <c r="B25" t="b">
        <v>0</v>
      </c>
      <c r="C25" t="s">
        <v>206</v>
      </c>
      <c r="D25" s="2">
        <v>45246.515787037039</v>
      </c>
      <c r="E25" t="s">
        <v>0</v>
      </c>
      <c r="G25" t="s">
        <v>56</v>
      </c>
      <c r="H25">
        <v>63097.18</v>
      </c>
      <c r="I25">
        <v>3.6</v>
      </c>
      <c r="J25">
        <v>544848.32999999996</v>
      </c>
      <c r="K25">
        <v>1.4</v>
      </c>
      <c r="L25">
        <v>4310.87</v>
      </c>
      <c r="M25">
        <v>3</v>
      </c>
    </row>
    <row r="26" spans="1:13" ht="90" x14ac:dyDescent="0.25">
      <c r="A26" s="1" t="s">
        <v>57</v>
      </c>
      <c r="B26" t="b">
        <v>0</v>
      </c>
      <c r="C26" t="s">
        <v>207</v>
      </c>
      <c r="D26" s="2">
        <v>45246.516909722224</v>
      </c>
      <c r="E26" t="s">
        <v>0</v>
      </c>
      <c r="G26" t="s">
        <v>58</v>
      </c>
      <c r="H26">
        <v>65655.210000000006</v>
      </c>
      <c r="I26">
        <v>3.6</v>
      </c>
      <c r="J26">
        <v>568173.23</v>
      </c>
      <c r="K26">
        <v>2.8</v>
      </c>
      <c r="L26">
        <v>4367.54</v>
      </c>
      <c r="M26">
        <v>5.7</v>
      </c>
    </row>
    <row r="27" spans="1:13" ht="90" x14ac:dyDescent="0.25">
      <c r="A27" s="1" t="s">
        <v>208</v>
      </c>
      <c r="B27" t="b">
        <v>0</v>
      </c>
      <c r="C27" t="s">
        <v>209</v>
      </c>
      <c r="D27" s="2">
        <v>45246.518078703702</v>
      </c>
      <c r="E27" t="s">
        <v>0</v>
      </c>
      <c r="G27" t="s">
        <v>60</v>
      </c>
      <c r="H27">
        <v>69623.44</v>
      </c>
      <c r="I27">
        <v>0.9</v>
      </c>
      <c r="J27">
        <v>599584.25</v>
      </c>
      <c r="K27">
        <v>2.1</v>
      </c>
      <c r="L27">
        <v>4874.45</v>
      </c>
      <c r="M27">
        <v>4.9000000000000004</v>
      </c>
    </row>
    <row r="28" spans="1:13" ht="90" x14ac:dyDescent="0.25">
      <c r="A28" s="1" t="s">
        <v>61</v>
      </c>
      <c r="B28" t="b">
        <v>0</v>
      </c>
      <c r="C28" t="s">
        <v>210</v>
      </c>
      <c r="D28" s="2">
        <v>45246.519201388888</v>
      </c>
      <c r="E28" t="s">
        <v>0</v>
      </c>
      <c r="G28" t="s">
        <v>62</v>
      </c>
      <c r="H28">
        <v>72926.19</v>
      </c>
      <c r="I28">
        <v>1.5</v>
      </c>
      <c r="J28">
        <v>630367.96</v>
      </c>
      <c r="K28">
        <v>1.2</v>
      </c>
      <c r="L28">
        <v>4757.67</v>
      </c>
      <c r="M28">
        <v>10.1</v>
      </c>
    </row>
    <row r="29" spans="1:13" ht="90" x14ac:dyDescent="0.25">
      <c r="A29" s="1" t="s">
        <v>211</v>
      </c>
      <c r="B29" t="b">
        <v>0</v>
      </c>
      <c r="C29" t="s">
        <v>212</v>
      </c>
      <c r="D29" s="2">
        <v>45246.520312499997</v>
      </c>
      <c r="E29" t="s">
        <v>0</v>
      </c>
      <c r="G29" t="s">
        <v>64</v>
      </c>
      <c r="H29">
        <v>77818.2</v>
      </c>
      <c r="I29">
        <v>2</v>
      </c>
      <c r="J29">
        <v>664066.34</v>
      </c>
      <c r="K29">
        <v>0.9</v>
      </c>
      <c r="L29">
        <v>4941.3</v>
      </c>
      <c r="M29">
        <v>9.4</v>
      </c>
    </row>
    <row r="30" spans="1:13" ht="90" x14ac:dyDescent="0.25">
      <c r="A30" s="1" t="s">
        <v>65</v>
      </c>
      <c r="B30" t="b">
        <v>0</v>
      </c>
      <c r="C30" t="s">
        <v>213</v>
      </c>
      <c r="D30" s="2">
        <v>45246.521423611113</v>
      </c>
      <c r="E30" t="s">
        <v>0</v>
      </c>
      <c r="G30" t="s">
        <v>66</v>
      </c>
      <c r="H30">
        <v>78029.210000000006</v>
      </c>
      <c r="I30">
        <v>3.8</v>
      </c>
      <c r="J30">
        <v>671680.2</v>
      </c>
      <c r="K30">
        <v>4.2</v>
      </c>
      <c r="L30">
        <v>4561.59</v>
      </c>
      <c r="M30">
        <v>7.4</v>
      </c>
    </row>
    <row r="31" spans="1:13" ht="90" x14ac:dyDescent="0.25">
      <c r="A31" s="1" t="s">
        <v>67</v>
      </c>
      <c r="B31" t="b">
        <v>0</v>
      </c>
      <c r="C31" t="s">
        <v>214</v>
      </c>
      <c r="D31" s="2">
        <v>45246.522592592592</v>
      </c>
      <c r="E31" t="s">
        <v>0</v>
      </c>
      <c r="G31" t="s">
        <v>68</v>
      </c>
      <c r="H31">
        <v>81843.399999999994</v>
      </c>
      <c r="I31">
        <v>3.7</v>
      </c>
      <c r="J31">
        <v>703381.97</v>
      </c>
      <c r="K31">
        <v>1.3</v>
      </c>
      <c r="L31">
        <v>4517.6099999999997</v>
      </c>
      <c r="M31">
        <v>2.8</v>
      </c>
    </row>
    <row r="32" spans="1:13" ht="90" x14ac:dyDescent="0.25">
      <c r="A32" s="1" t="s">
        <v>69</v>
      </c>
      <c r="B32" t="b">
        <v>0</v>
      </c>
      <c r="C32" t="s">
        <v>215</v>
      </c>
      <c r="D32" s="2">
        <v>45246.5237037037</v>
      </c>
      <c r="E32" t="s">
        <v>0</v>
      </c>
      <c r="G32" t="s">
        <v>70</v>
      </c>
      <c r="H32">
        <v>85628.41</v>
      </c>
      <c r="I32">
        <v>1.9</v>
      </c>
      <c r="J32">
        <v>741157.72</v>
      </c>
      <c r="K32">
        <v>2.1</v>
      </c>
      <c r="L32">
        <v>6147.5</v>
      </c>
      <c r="M32">
        <v>16.2</v>
      </c>
    </row>
    <row r="33" spans="1:13" ht="105" x14ac:dyDescent="0.25">
      <c r="A33" s="1" t="s">
        <v>71</v>
      </c>
      <c r="B33" t="b">
        <v>0</v>
      </c>
      <c r="C33" t="s">
        <v>216</v>
      </c>
      <c r="D33" s="2">
        <v>45246.524826388886</v>
      </c>
      <c r="E33" t="s">
        <v>0</v>
      </c>
      <c r="G33" t="s">
        <v>72</v>
      </c>
      <c r="H33">
        <v>89397.19</v>
      </c>
      <c r="I33">
        <v>3</v>
      </c>
      <c r="J33">
        <v>768011.5</v>
      </c>
      <c r="K33">
        <v>2.6</v>
      </c>
      <c r="L33">
        <v>5354.66</v>
      </c>
      <c r="M33">
        <v>1.1000000000000001</v>
      </c>
    </row>
    <row r="34" spans="1:13" ht="90" x14ac:dyDescent="0.25">
      <c r="A34" s="1" t="s">
        <v>73</v>
      </c>
      <c r="B34" t="b">
        <v>0</v>
      </c>
      <c r="C34" t="s">
        <v>217</v>
      </c>
      <c r="D34" s="2">
        <v>45246.525949074072</v>
      </c>
      <c r="E34" t="s">
        <v>0</v>
      </c>
      <c r="G34" t="s">
        <v>74</v>
      </c>
      <c r="H34">
        <v>93241.1</v>
      </c>
      <c r="I34">
        <v>2.6</v>
      </c>
      <c r="J34">
        <v>809082.57</v>
      </c>
      <c r="K34">
        <v>3.4</v>
      </c>
      <c r="L34">
        <v>5744.76</v>
      </c>
      <c r="M34">
        <v>6.2</v>
      </c>
    </row>
    <row r="35" spans="1:13" ht="90" x14ac:dyDescent="0.25">
      <c r="A35" s="1" t="s">
        <v>75</v>
      </c>
      <c r="B35" t="b">
        <v>0</v>
      </c>
      <c r="C35" t="s">
        <v>218</v>
      </c>
      <c r="D35" s="2">
        <v>45246.527129629627</v>
      </c>
      <c r="E35" t="s">
        <v>0</v>
      </c>
      <c r="G35" t="s">
        <v>76</v>
      </c>
      <c r="H35">
        <v>92600.92</v>
      </c>
      <c r="I35">
        <v>2.2000000000000002</v>
      </c>
      <c r="J35">
        <v>822596.97</v>
      </c>
      <c r="K35">
        <v>2.2000000000000002</v>
      </c>
      <c r="L35">
        <v>5508.05</v>
      </c>
      <c r="M35">
        <v>5.7</v>
      </c>
    </row>
    <row r="36" spans="1:13" ht="90" x14ac:dyDescent="0.25">
      <c r="A36" s="1" t="s">
        <v>77</v>
      </c>
      <c r="B36" t="b">
        <v>0</v>
      </c>
      <c r="C36" t="s">
        <v>219</v>
      </c>
      <c r="D36" s="2">
        <v>45246.528263888889</v>
      </c>
      <c r="E36" t="s">
        <v>0</v>
      </c>
      <c r="G36" t="s">
        <v>78</v>
      </c>
      <c r="H36">
        <v>100370.84</v>
      </c>
      <c r="I36">
        <v>2.6</v>
      </c>
      <c r="J36">
        <v>859080.14</v>
      </c>
      <c r="K36">
        <v>3.1</v>
      </c>
      <c r="L36">
        <v>5974.95</v>
      </c>
      <c r="M36">
        <v>4.2</v>
      </c>
    </row>
    <row r="37" spans="1:13" ht="90" x14ac:dyDescent="0.25">
      <c r="A37" s="1" t="s">
        <v>79</v>
      </c>
      <c r="B37" t="b">
        <v>0</v>
      </c>
      <c r="C37" t="s">
        <v>220</v>
      </c>
      <c r="D37" s="2">
        <v>45246.529386574075</v>
      </c>
      <c r="E37" t="s">
        <v>0</v>
      </c>
      <c r="G37" t="s">
        <v>80</v>
      </c>
      <c r="H37">
        <v>104308.38</v>
      </c>
      <c r="I37">
        <v>4.2</v>
      </c>
      <c r="J37">
        <v>895850.9</v>
      </c>
      <c r="K37">
        <v>3</v>
      </c>
      <c r="L37">
        <v>6645.27</v>
      </c>
      <c r="M37">
        <v>5.4</v>
      </c>
    </row>
    <row r="38" spans="1:13" ht="90" x14ac:dyDescent="0.25">
      <c r="A38" s="1" t="s">
        <v>81</v>
      </c>
      <c r="B38" t="b">
        <v>0</v>
      </c>
      <c r="C38" t="s">
        <v>221</v>
      </c>
      <c r="D38" s="2">
        <v>45246.530509259261</v>
      </c>
      <c r="E38" t="s">
        <v>0</v>
      </c>
      <c r="G38" t="s">
        <v>82</v>
      </c>
      <c r="H38">
        <v>109050.73</v>
      </c>
      <c r="I38">
        <v>2.8</v>
      </c>
      <c r="J38">
        <v>940440.27</v>
      </c>
      <c r="K38">
        <v>3.5</v>
      </c>
      <c r="L38">
        <v>6935.45</v>
      </c>
      <c r="M38">
        <v>3.7</v>
      </c>
    </row>
    <row r="39" spans="1:13" ht="90" x14ac:dyDescent="0.25">
      <c r="A39" s="1" t="s">
        <v>83</v>
      </c>
      <c r="B39" t="b">
        <v>0</v>
      </c>
      <c r="C39" t="s">
        <v>222</v>
      </c>
      <c r="D39" s="2">
        <v>45246.531678240739</v>
      </c>
      <c r="E39" t="s">
        <v>0</v>
      </c>
      <c r="G39" t="s">
        <v>84</v>
      </c>
      <c r="H39">
        <v>112226.79</v>
      </c>
      <c r="I39">
        <v>2.5</v>
      </c>
      <c r="J39">
        <v>967091.39</v>
      </c>
      <c r="K39">
        <v>3.5</v>
      </c>
      <c r="L39">
        <v>6695.25</v>
      </c>
      <c r="M39">
        <v>3.8</v>
      </c>
    </row>
    <row r="40" spans="1:13" ht="90" x14ac:dyDescent="0.25">
      <c r="A40" s="1" t="s">
        <v>85</v>
      </c>
      <c r="B40" t="b">
        <v>0</v>
      </c>
      <c r="C40" t="s">
        <v>223</v>
      </c>
      <c r="D40" s="2">
        <v>45246.532812500001</v>
      </c>
      <c r="E40" t="s">
        <v>0</v>
      </c>
      <c r="G40" t="s">
        <v>86</v>
      </c>
      <c r="H40">
        <v>114154.89</v>
      </c>
      <c r="I40">
        <v>4.2</v>
      </c>
      <c r="J40">
        <v>970176.49</v>
      </c>
      <c r="K40">
        <v>3.4</v>
      </c>
      <c r="L40">
        <v>6558.62</v>
      </c>
      <c r="M40">
        <v>6.4</v>
      </c>
    </row>
    <row r="41" spans="1:13" ht="90" x14ac:dyDescent="0.25">
      <c r="A41" s="1" t="s">
        <v>87</v>
      </c>
      <c r="B41" t="b">
        <v>0</v>
      </c>
      <c r="C41" t="s">
        <v>224</v>
      </c>
      <c r="D41" s="2">
        <v>45246.542581018519</v>
      </c>
      <c r="E41" t="s">
        <v>0</v>
      </c>
      <c r="G41" t="s">
        <v>88</v>
      </c>
      <c r="H41">
        <v>133009.35</v>
      </c>
      <c r="I41">
        <v>3.4</v>
      </c>
      <c r="J41">
        <v>1152294.72</v>
      </c>
      <c r="K41">
        <v>3.1</v>
      </c>
      <c r="L41">
        <v>8070.27</v>
      </c>
      <c r="M41">
        <v>11.9</v>
      </c>
    </row>
    <row r="42" spans="1:13" ht="90" x14ac:dyDescent="0.25">
      <c r="A42" s="1" t="s">
        <v>89</v>
      </c>
      <c r="B42" t="b">
        <v>0</v>
      </c>
      <c r="C42" t="s">
        <v>225</v>
      </c>
      <c r="D42" s="2">
        <v>45246.543715277781</v>
      </c>
      <c r="E42" t="s">
        <v>0</v>
      </c>
      <c r="G42" t="s">
        <v>66</v>
      </c>
      <c r="H42">
        <v>132885.17000000001</v>
      </c>
      <c r="I42">
        <v>4.0999999999999996</v>
      </c>
      <c r="J42">
        <v>1158292.53</v>
      </c>
      <c r="K42">
        <v>3.7</v>
      </c>
      <c r="L42">
        <v>9804.85</v>
      </c>
      <c r="M42">
        <v>39.799999999999997</v>
      </c>
    </row>
    <row r="43" spans="1:13" ht="90" x14ac:dyDescent="0.25">
      <c r="A43" s="1" t="s">
        <v>90</v>
      </c>
      <c r="B43" t="b">
        <v>0</v>
      </c>
      <c r="C43" t="s">
        <v>226</v>
      </c>
      <c r="D43" s="2">
        <v>45246.544849537036</v>
      </c>
      <c r="E43" t="s">
        <v>0</v>
      </c>
      <c r="G43" t="s">
        <v>68</v>
      </c>
      <c r="H43">
        <v>136107.75</v>
      </c>
      <c r="I43">
        <v>3</v>
      </c>
      <c r="J43">
        <v>1184898.99</v>
      </c>
      <c r="K43">
        <v>2.6</v>
      </c>
      <c r="L43">
        <v>7755.96</v>
      </c>
      <c r="M43">
        <v>6.4</v>
      </c>
    </row>
    <row r="44" spans="1:13" ht="90" x14ac:dyDescent="0.25">
      <c r="A44" s="1" t="s">
        <v>91</v>
      </c>
      <c r="B44" t="b">
        <v>0</v>
      </c>
      <c r="C44" t="s">
        <v>227</v>
      </c>
      <c r="D44" s="2">
        <v>45246.545972222222</v>
      </c>
      <c r="E44" t="s">
        <v>0</v>
      </c>
      <c r="G44" t="s">
        <v>92</v>
      </c>
      <c r="H44">
        <v>141805.26999999999</v>
      </c>
      <c r="I44">
        <v>2.9</v>
      </c>
      <c r="J44">
        <v>1228359.3600000001</v>
      </c>
      <c r="K44">
        <v>2.2999999999999998</v>
      </c>
      <c r="L44">
        <v>8466.39</v>
      </c>
      <c r="M44">
        <v>4.5999999999999996</v>
      </c>
    </row>
    <row r="45" spans="1:13" ht="120" x14ac:dyDescent="0.25">
      <c r="A45" s="1" t="s">
        <v>228</v>
      </c>
      <c r="B45" t="b">
        <v>0</v>
      </c>
      <c r="C45" t="s">
        <v>229</v>
      </c>
      <c r="D45" s="2">
        <v>45246.547164351854</v>
      </c>
      <c r="E45" t="s">
        <v>0</v>
      </c>
      <c r="G45" t="s">
        <v>94</v>
      </c>
      <c r="H45">
        <v>144151.39000000001</v>
      </c>
      <c r="I45">
        <v>1.9</v>
      </c>
      <c r="J45">
        <v>1242497.5900000001</v>
      </c>
      <c r="K45">
        <v>2</v>
      </c>
      <c r="L45">
        <v>8666.91</v>
      </c>
      <c r="M45">
        <v>6.9</v>
      </c>
    </row>
    <row r="46" spans="1:13" ht="90" x14ac:dyDescent="0.25">
      <c r="A46" s="1" t="s">
        <v>95</v>
      </c>
      <c r="B46" t="b">
        <v>0</v>
      </c>
      <c r="C46" t="s">
        <v>230</v>
      </c>
      <c r="D46" s="2">
        <v>45246.548414351855</v>
      </c>
      <c r="E46" t="s">
        <v>0</v>
      </c>
      <c r="G46" t="s">
        <v>96</v>
      </c>
      <c r="H46">
        <v>143744.62</v>
      </c>
      <c r="I46">
        <v>2.2999999999999998</v>
      </c>
      <c r="J46">
        <v>1254960.92</v>
      </c>
      <c r="K46">
        <v>2.6</v>
      </c>
      <c r="L46">
        <v>8796.77</v>
      </c>
      <c r="M46">
        <v>3</v>
      </c>
    </row>
    <row r="47" spans="1:13" ht="210" x14ac:dyDescent="0.25">
      <c r="A47" s="1" t="s">
        <v>231</v>
      </c>
      <c r="B47" t="b">
        <v>0</v>
      </c>
      <c r="C47" t="s">
        <v>232</v>
      </c>
      <c r="D47" s="2">
        <v>45246.54954861111</v>
      </c>
      <c r="E47" t="s">
        <v>0</v>
      </c>
      <c r="G47" t="s">
        <v>98</v>
      </c>
      <c r="H47">
        <v>161647.97</v>
      </c>
      <c r="I47">
        <v>47.9</v>
      </c>
      <c r="J47">
        <v>1389508.76</v>
      </c>
      <c r="K47">
        <v>49</v>
      </c>
      <c r="L47">
        <v>10121.76</v>
      </c>
      <c r="M47">
        <v>44.9</v>
      </c>
    </row>
    <row r="48" spans="1:13" ht="90" x14ac:dyDescent="0.25">
      <c r="A48" s="1" t="s">
        <v>99</v>
      </c>
      <c r="B48" t="b">
        <v>0</v>
      </c>
      <c r="C48" t="s">
        <v>233</v>
      </c>
      <c r="D48" s="2">
        <v>45246.550740740742</v>
      </c>
      <c r="E48" t="s">
        <v>0</v>
      </c>
      <c r="G48" t="s">
        <v>100</v>
      </c>
      <c r="H48">
        <v>147123.74</v>
      </c>
      <c r="I48">
        <v>3.7</v>
      </c>
      <c r="J48">
        <v>1058476.3600000001</v>
      </c>
      <c r="K48">
        <v>3.1</v>
      </c>
      <c r="L48">
        <v>6695.35</v>
      </c>
      <c r="M48">
        <v>3.9</v>
      </c>
    </row>
    <row r="49" spans="1:13" ht="90" x14ac:dyDescent="0.25">
      <c r="A49" s="1" t="s">
        <v>234</v>
      </c>
      <c r="B49" t="b">
        <v>0</v>
      </c>
      <c r="C49" t="s">
        <v>235</v>
      </c>
      <c r="D49" s="2">
        <v>45246.551874999997</v>
      </c>
      <c r="E49" t="s">
        <v>0</v>
      </c>
      <c r="G49" t="s">
        <v>102</v>
      </c>
      <c r="H49">
        <v>167609.71</v>
      </c>
      <c r="I49">
        <v>2.2000000000000002</v>
      </c>
      <c r="J49">
        <v>1311511.23</v>
      </c>
      <c r="K49">
        <v>2.1</v>
      </c>
      <c r="L49">
        <v>8853.4699999999993</v>
      </c>
      <c r="M49">
        <v>6.3</v>
      </c>
    </row>
    <row r="50" spans="1:13" ht="90" x14ac:dyDescent="0.25">
      <c r="A50" s="1" t="s">
        <v>236</v>
      </c>
      <c r="B50" t="b">
        <v>0</v>
      </c>
      <c r="C50" t="s">
        <v>237</v>
      </c>
      <c r="D50" s="2">
        <v>45246.552974537037</v>
      </c>
      <c r="E50" t="s">
        <v>0</v>
      </c>
      <c r="G50" t="s">
        <v>104</v>
      </c>
      <c r="H50">
        <v>168802.42</v>
      </c>
      <c r="I50">
        <v>3.5</v>
      </c>
      <c r="J50">
        <v>1339476.1299999999</v>
      </c>
      <c r="K50">
        <v>3</v>
      </c>
      <c r="L50">
        <v>8516.5300000000007</v>
      </c>
      <c r="M50">
        <v>4.4000000000000004</v>
      </c>
    </row>
    <row r="51" spans="1:13" ht="135" x14ac:dyDescent="0.25">
      <c r="A51" s="1" t="s">
        <v>238</v>
      </c>
      <c r="B51" t="b">
        <v>0</v>
      </c>
      <c r="C51" t="s">
        <v>239</v>
      </c>
      <c r="D51" s="2">
        <v>45246.554108796299</v>
      </c>
      <c r="E51" t="s">
        <v>0</v>
      </c>
      <c r="G51" t="s">
        <v>106</v>
      </c>
      <c r="H51">
        <v>154247.57999999999</v>
      </c>
      <c r="I51">
        <v>11.3</v>
      </c>
      <c r="J51">
        <v>1257332.06</v>
      </c>
      <c r="K51">
        <v>10.8</v>
      </c>
      <c r="L51">
        <v>14980.13</v>
      </c>
      <c r="M51">
        <v>79.8</v>
      </c>
    </row>
    <row r="52" spans="1:13" ht="90" x14ac:dyDescent="0.25">
      <c r="A52" s="1" t="s">
        <v>240</v>
      </c>
      <c r="B52" t="b">
        <v>0</v>
      </c>
      <c r="C52" t="s">
        <v>241</v>
      </c>
      <c r="D52" s="2">
        <v>45246.555289351854</v>
      </c>
      <c r="E52" t="s">
        <v>0</v>
      </c>
      <c r="G52" t="s">
        <v>108</v>
      </c>
      <c r="H52">
        <v>170707.37</v>
      </c>
      <c r="I52">
        <v>1.5</v>
      </c>
      <c r="J52">
        <v>1362452.43</v>
      </c>
      <c r="K52">
        <v>2.6</v>
      </c>
      <c r="L52">
        <v>8930.02</v>
      </c>
      <c r="M52">
        <v>3.5</v>
      </c>
    </row>
    <row r="53" spans="1:13" ht="90" x14ac:dyDescent="0.25">
      <c r="A53" s="1" t="s">
        <v>109</v>
      </c>
      <c r="B53" t="b">
        <v>0</v>
      </c>
      <c r="C53" t="s">
        <v>242</v>
      </c>
      <c r="D53" s="2">
        <v>45246.556423611109</v>
      </c>
      <c r="E53" t="s">
        <v>0</v>
      </c>
      <c r="G53" t="s">
        <v>110</v>
      </c>
      <c r="H53">
        <v>170938.9</v>
      </c>
      <c r="I53">
        <v>2.5</v>
      </c>
      <c r="J53">
        <v>1374854.82</v>
      </c>
      <c r="K53">
        <v>2.2999999999999998</v>
      </c>
      <c r="L53">
        <v>8756.6</v>
      </c>
      <c r="M53">
        <v>5.6</v>
      </c>
    </row>
    <row r="54" spans="1:13" ht="105" x14ac:dyDescent="0.25">
      <c r="A54" s="1" t="s">
        <v>111</v>
      </c>
      <c r="B54" t="b">
        <v>0</v>
      </c>
      <c r="C54" t="s">
        <v>243</v>
      </c>
      <c r="D54" s="2">
        <v>45246.561041666668</v>
      </c>
      <c r="E54" t="s">
        <v>0</v>
      </c>
      <c r="G54" t="s">
        <v>66</v>
      </c>
      <c r="H54">
        <v>170221.05</v>
      </c>
      <c r="I54">
        <v>2.6</v>
      </c>
      <c r="J54">
        <v>1370174.62</v>
      </c>
      <c r="K54">
        <v>3</v>
      </c>
      <c r="L54">
        <v>8429.8700000000008</v>
      </c>
      <c r="M54">
        <v>4.7</v>
      </c>
    </row>
    <row r="55" spans="1:13" ht="90" x14ac:dyDescent="0.25">
      <c r="A55" s="1" t="s">
        <v>112</v>
      </c>
      <c r="B55" t="b">
        <v>0</v>
      </c>
      <c r="C55" t="s">
        <v>244</v>
      </c>
      <c r="D55" s="2">
        <v>45246.5621875</v>
      </c>
      <c r="E55" t="s">
        <v>0</v>
      </c>
      <c r="G55" t="s">
        <v>68</v>
      </c>
      <c r="H55">
        <v>171745.36</v>
      </c>
      <c r="I55">
        <v>2.9</v>
      </c>
      <c r="J55">
        <v>1387237.32</v>
      </c>
      <c r="K55">
        <v>2</v>
      </c>
      <c r="L55">
        <v>8437.18</v>
      </c>
      <c r="M55">
        <v>3.3</v>
      </c>
    </row>
    <row r="56" spans="1:13" ht="105" x14ac:dyDescent="0.25">
      <c r="A56" s="1" t="s">
        <v>245</v>
      </c>
      <c r="B56" t="b">
        <v>0</v>
      </c>
      <c r="C56" t="s">
        <v>246</v>
      </c>
      <c r="D56" s="2">
        <v>45246.563321759262</v>
      </c>
      <c r="E56" t="s">
        <v>0</v>
      </c>
      <c r="G56" t="s">
        <v>114</v>
      </c>
      <c r="H56">
        <v>176810.27</v>
      </c>
      <c r="I56">
        <v>3.6</v>
      </c>
      <c r="J56">
        <v>1458086.75</v>
      </c>
      <c r="K56">
        <v>6.1</v>
      </c>
      <c r="L56">
        <v>9497.34</v>
      </c>
      <c r="M56">
        <v>2.4</v>
      </c>
    </row>
    <row r="57" spans="1:13" ht="90" x14ac:dyDescent="0.25">
      <c r="A57" s="1" t="s">
        <v>247</v>
      </c>
      <c r="B57" t="b">
        <v>0</v>
      </c>
      <c r="C57" t="s">
        <v>248</v>
      </c>
      <c r="D57" s="2">
        <v>45246.564456018517</v>
      </c>
      <c r="E57" t="s">
        <v>0</v>
      </c>
      <c r="G57" t="s">
        <v>116</v>
      </c>
      <c r="H57">
        <v>180948.75</v>
      </c>
      <c r="I57">
        <v>3.2</v>
      </c>
      <c r="J57">
        <v>1555817.11</v>
      </c>
      <c r="K57">
        <v>2.6</v>
      </c>
      <c r="L57">
        <v>9253.69</v>
      </c>
      <c r="M57">
        <v>2</v>
      </c>
    </row>
    <row r="58" spans="1:13" ht="105" x14ac:dyDescent="0.25">
      <c r="A58" s="1" t="s">
        <v>249</v>
      </c>
      <c r="B58" t="b">
        <v>0</v>
      </c>
      <c r="C58" t="s">
        <v>250</v>
      </c>
      <c r="D58" s="2">
        <v>45246.565636574072</v>
      </c>
      <c r="E58" t="s">
        <v>0</v>
      </c>
      <c r="G58" t="s">
        <v>118</v>
      </c>
      <c r="H58">
        <v>181637.13</v>
      </c>
      <c r="I58">
        <v>4</v>
      </c>
      <c r="J58">
        <v>1491518.67</v>
      </c>
      <c r="K58">
        <v>7.5</v>
      </c>
      <c r="L58">
        <v>9677.5499999999993</v>
      </c>
      <c r="M58">
        <v>5.4</v>
      </c>
    </row>
    <row r="59" spans="1:13" ht="105" x14ac:dyDescent="0.25">
      <c r="A59" s="1" t="s">
        <v>251</v>
      </c>
      <c r="B59" t="b">
        <v>0</v>
      </c>
      <c r="C59" t="s">
        <v>252</v>
      </c>
      <c r="D59" s="2">
        <v>45246.566770833335</v>
      </c>
      <c r="E59" t="s">
        <v>0</v>
      </c>
      <c r="G59" t="s">
        <v>120</v>
      </c>
      <c r="H59">
        <v>179742.8</v>
      </c>
      <c r="I59">
        <v>4.4000000000000004</v>
      </c>
      <c r="J59">
        <v>1508387.89</v>
      </c>
      <c r="K59">
        <v>8.3000000000000007</v>
      </c>
      <c r="L59">
        <v>9814.06</v>
      </c>
      <c r="M59">
        <v>1.4</v>
      </c>
    </row>
    <row r="60" spans="1:13" ht="90" x14ac:dyDescent="0.25">
      <c r="A60" s="1" t="s">
        <v>253</v>
      </c>
      <c r="B60" t="b">
        <v>0</v>
      </c>
      <c r="C60" t="s">
        <v>254</v>
      </c>
      <c r="D60" s="2">
        <v>45246.56790509259</v>
      </c>
      <c r="E60" t="s">
        <v>0</v>
      </c>
      <c r="G60" t="s">
        <v>122</v>
      </c>
      <c r="H60">
        <v>184066.88</v>
      </c>
      <c r="I60">
        <v>3.9</v>
      </c>
      <c r="J60">
        <v>1584405.6</v>
      </c>
      <c r="K60">
        <v>3.7</v>
      </c>
      <c r="L60">
        <v>9413.7199999999993</v>
      </c>
      <c r="M60">
        <v>4.7</v>
      </c>
    </row>
    <row r="61" spans="1:13" ht="90" x14ac:dyDescent="0.25">
      <c r="A61" s="1" t="s">
        <v>123</v>
      </c>
      <c r="B61" t="b">
        <v>0</v>
      </c>
      <c r="C61" t="s">
        <v>255</v>
      </c>
      <c r="D61" s="2">
        <v>45246.569039351853</v>
      </c>
      <c r="E61" t="s">
        <v>0</v>
      </c>
      <c r="G61" t="s">
        <v>124</v>
      </c>
      <c r="H61">
        <v>190906.8</v>
      </c>
      <c r="I61">
        <v>2.4</v>
      </c>
      <c r="J61">
        <v>1548428.73</v>
      </c>
      <c r="K61">
        <v>4.5</v>
      </c>
      <c r="L61">
        <v>8349.65</v>
      </c>
      <c r="M61">
        <v>3.3</v>
      </c>
    </row>
    <row r="62" spans="1:13" ht="90" x14ac:dyDescent="0.25">
      <c r="A62" s="1" t="s">
        <v>125</v>
      </c>
      <c r="B62" t="b">
        <v>0</v>
      </c>
      <c r="C62" t="s">
        <v>256</v>
      </c>
      <c r="D62" s="2">
        <v>45246.570231481484</v>
      </c>
      <c r="E62" t="s">
        <v>0</v>
      </c>
      <c r="G62" t="s">
        <v>126</v>
      </c>
      <c r="H62">
        <v>190653.1</v>
      </c>
      <c r="I62">
        <v>2.8</v>
      </c>
      <c r="J62">
        <v>1647582.68</v>
      </c>
      <c r="K62">
        <v>1.6</v>
      </c>
      <c r="L62">
        <v>9773.94</v>
      </c>
      <c r="M62">
        <v>6.4</v>
      </c>
    </row>
    <row r="63" spans="1:13" ht="90" x14ac:dyDescent="0.25">
      <c r="A63" s="1" t="s">
        <v>257</v>
      </c>
      <c r="B63" t="b">
        <v>0</v>
      </c>
      <c r="C63" t="s">
        <v>258</v>
      </c>
      <c r="D63" s="2">
        <v>45246.57136574074</v>
      </c>
      <c r="E63" t="s">
        <v>0</v>
      </c>
      <c r="G63" t="s">
        <v>128</v>
      </c>
      <c r="H63">
        <v>192020.93</v>
      </c>
      <c r="I63">
        <v>1.3</v>
      </c>
      <c r="J63">
        <v>1670914.14</v>
      </c>
      <c r="K63">
        <v>0.6</v>
      </c>
      <c r="L63">
        <v>9827.4500000000007</v>
      </c>
      <c r="M63">
        <v>3.8</v>
      </c>
    </row>
    <row r="64" spans="1:13" ht="90" x14ac:dyDescent="0.25">
      <c r="A64" s="1" t="s">
        <v>259</v>
      </c>
      <c r="B64" t="b">
        <v>0</v>
      </c>
      <c r="C64" t="s">
        <v>260</v>
      </c>
      <c r="D64" s="2">
        <v>45246.572488425925</v>
      </c>
      <c r="E64" t="s">
        <v>0</v>
      </c>
      <c r="G64" t="s">
        <v>130</v>
      </c>
      <c r="H64">
        <v>192551.42</v>
      </c>
      <c r="I64">
        <v>2.2000000000000002</v>
      </c>
      <c r="J64">
        <v>1658047.94</v>
      </c>
      <c r="K64">
        <v>2.9</v>
      </c>
      <c r="L64">
        <v>10411.76</v>
      </c>
      <c r="M64">
        <v>4.8</v>
      </c>
    </row>
    <row r="65" spans="1:13" ht="90" x14ac:dyDescent="0.25">
      <c r="A65" s="1" t="s">
        <v>261</v>
      </c>
      <c r="B65" t="b">
        <v>0</v>
      </c>
      <c r="C65" t="s">
        <v>262</v>
      </c>
      <c r="D65" s="2">
        <v>45246.573611111111</v>
      </c>
      <c r="E65" t="s">
        <v>0</v>
      </c>
      <c r="G65" t="s">
        <v>132</v>
      </c>
      <c r="H65">
        <v>196048.52</v>
      </c>
      <c r="I65">
        <v>2.1</v>
      </c>
      <c r="J65">
        <v>1691485.24</v>
      </c>
      <c r="K65">
        <v>2.6</v>
      </c>
      <c r="L65">
        <v>10301.36</v>
      </c>
      <c r="M65">
        <v>3.5</v>
      </c>
    </row>
    <row r="66" spans="1:13" ht="90" x14ac:dyDescent="0.25">
      <c r="A66" s="1" t="s">
        <v>133</v>
      </c>
      <c r="B66" t="b">
        <v>0</v>
      </c>
      <c r="C66" t="s">
        <v>263</v>
      </c>
      <c r="D66" s="2">
        <v>45246.574791666666</v>
      </c>
      <c r="E66" t="s">
        <v>0</v>
      </c>
      <c r="G66" t="s">
        <v>66</v>
      </c>
      <c r="H66">
        <v>188001.7</v>
      </c>
      <c r="I66">
        <v>3.8</v>
      </c>
      <c r="J66">
        <v>1646761.64</v>
      </c>
      <c r="K66">
        <v>4.2</v>
      </c>
      <c r="L66">
        <v>9607.42</v>
      </c>
      <c r="M66">
        <v>4.0999999999999996</v>
      </c>
    </row>
    <row r="67" spans="1:13" ht="120" x14ac:dyDescent="0.25">
      <c r="A67" s="1" t="s">
        <v>134</v>
      </c>
      <c r="B67" t="b">
        <v>0</v>
      </c>
      <c r="C67" t="s">
        <v>264</v>
      </c>
      <c r="D67" s="2">
        <v>45246.575925925928</v>
      </c>
      <c r="E67" t="s">
        <v>0</v>
      </c>
      <c r="G67" t="s">
        <v>68</v>
      </c>
      <c r="H67">
        <v>191833.94</v>
      </c>
      <c r="I67">
        <v>28.1</v>
      </c>
      <c r="J67">
        <v>1642997.11</v>
      </c>
      <c r="K67">
        <v>32</v>
      </c>
      <c r="L67">
        <v>9347.14</v>
      </c>
      <c r="M67">
        <v>21.7</v>
      </c>
    </row>
    <row r="68" spans="1:13" ht="90" x14ac:dyDescent="0.25">
      <c r="A68" s="1" t="s">
        <v>265</v>
      </c>
      <c r="B68" t="b">
        <v>0</v>
      </c>
      <c r="C68" t="s">
        <v>266</v>
      </c>
      <c r="D68" s="2">
        <v>45246.577060185184</v>
      </c>
      <c r="E68" t="s">
        <v>0</v>
      </c>
      <c r="G68" t="s">
        <v>136</v>
      </c>
      <c r="H68">
        <v>199047.63</v>
      </c>
      <c r="I68">
        <v>2.2000000000000002</v>
      </c>
      <c r="J68">
        <v>1711979.04</v>
      </c>
      <c r="K68">
        <v>2.2000000000000002</v>
      </c>
      <c r="L68">
        <v>10494.6</v>
      </c>
      <c r="M68">
        <v>2.2000000000000002</v>
      </c>
    </row>
    <row r="69" spans="1:13" ht="90" x14ac:dyDescent="0.25">
      <c r="A69" s="1" t="s">
        <v>137</v>
      </c>
      <c r="B69" t="b">
        <v>0</v>
      </c>
      <c r="C69" t="s">
        <v>267</v>
      </c>
      <c r="D69" s="2">
        <v>45246.578182870369</v>
      </c>
      <c r="E69" t="s">
        <v>0</v>
      </c>
      <c r="G69" t="s">
        <v>138</v>
      </c>
      <c r="H69">
        <v>196743.36</v>
      </c>
      <c r="I69">
        <v>3.6</v>
      </c>
      <c r="J69">
        <v>1703670.96</v>
      </c>
      <c r="K69">
        <v>2.2999999999999998</v>
      </c>
      <c r="L69">
        <v>9590.4699999999993</v>
      </c>
      <c r="M69">
        <v>2.1</v>
      </c>
    </row>
    <row r="70" spans="1:13" ht="90" x14ac:dyDescent="0.25">
      <c r="A70" s="1" t="s">
        <v>268</v>
      </c>
      <c r="B70" t="b">
        <v>0</v>
      </c>
      <c r="C70" t="s">
        <v>269</v>
      </c>
      <c r="D70" s="2">
        <v>45246.579363425924</v>
      </c>
      <c r="E70" t="s">
        <v>0</v>
      </c>
      <c r="G70" t="s">
        <v>140</v>
      </c>
      <c r="H70">
        <v>197496.38</v>
      </c>
      <c r="I70">
        <v>2.7</v>
      </c>
      <c r="J70">
        <v>1733122.58</v>
      </c>
      <c r="K70">
        <v>2.2999999999999998</v>
      </c>
      <c r="L70">
        <v>10461.31</v>
      </c>
      <c r="M70">
        <v>3.8</v>
      </c>
    </row>
    <row r="71" spans="1:13" ht="90" x14ac:dyDescent="0.25">
      <c r="A71" s="1" t="s">
        <v>270</v>
      </c>
      <c r="B71" t="b">
        <v>0</v>
      </c>
      <c r="C71" t="s">
        <v>271</v>
      </c>
      <c r="D71" s="2">
        <v>45246.58048611111</v>
      </c>
      <c r="E71" t="s">
        <v>0</v>
      </c>
      <c r="G71" t="s">
        <v>142</v>
      </c>
      <c r="H71">
        <v>201018.26</v>
      </c>
      <c r="I71">
        <v>2.1</v>
      </c>
      <c r="J71">
        <v>1742151.74</v>
      </c>
      <c r="K71">
        <v>2.2999999999999998</v>
      </c>
      <c r="L71">
        <v>10401.209999999999</v>
      </c>
      <c r="M71">
        <v>3.6</v>
      </c>
    </row>
    <row r="72" spans="1:13" ht="90" x14ac:dyDescent="0.25">
      <c r="A72" s="1" t="s">
        <v>272</v>
      </c>
      <c r="B72" t="b">
        <v>0</v>
      </c>
      <c r="C72" t="s">
        <v>273</v>
      </c>
      <c r="D72" s="2">
        <v>45246.581631944442</v>
      </c>
      <c r="E72" t="s">
        <v>0</v>
      </c>
      <c r="G72" t="s">
        <v>144</v>
      </c>
      <c r="H72">
        <v>201285.28</v>
      </c>
      <c r="I72">
        <v>3</v>
      </c>
      <c r="J72">
        <v>1746084.45</v>
      </c>
      <c r="K72">
        <v>2.7</v>
      </c>
      <c r="L72">
        <v>10454.51</v>
      </c>
      <c r="M72">
        <v>4.0999999999999996</v>
      </c>
    </row>
    <row r="73" spans="1:13" ht="90" x14ac:dyDescent="0.25">
      <c r="A73" s="1" t="s">
        <v>274</v>
      </c>
      <c r="B73" t="b">
        <v>0</v>
      </c>
      <c r="C73" t="s">
        <v>275</v>
      </c>
      <c r="D73" s="2">
        <v>45246.582743055558</v>
      </c>
      <c r="E73" t="s">
        <v>0</v>
      </c>
      <c r="G73" t="s">
        <v>146</v>
      </c>
      <c r="H73">
        <v>201933.85</v>
      </c>
      <c r="I73">
        <v>4.3</v>
      </c>
      <c r="J73">
        <v>1754612.01</v>
      </c>
      <c r="K73">
        <v>3.5</v>
      </c>
      <c r="L73">
        <v>10594.9</v>
      </c>
      <c r="M73">
        <v>2</v>
      </c>
    </row>
    <row r="74" spans="1:13" ht="90" x14ac:dyDescent="0.25">
      <c r="A74" s="1" t="s">
        <v>276</v>
      </c>
      <c r="B74" t="b">
        <v>0</v>
      </c>
      <c r="C74" t="s">
        <v>277</v>
      </c>
      <c r="D74" s="2">
        <v>45246.583923611113</v>
      </c>
      <c r="E74" t="s">
        <v>0</v>
      </c>
      <c r="G74" t="s">
        <v>148</v>
      </c>
      <c r="H74">
        <v>200272.37</v>
      </c>
      <c r="I74">
        <v>1.6</v>
      </c>
      <c r="J74">
        <v>1741981.95</v>
      </c>
      <c r="K74">
        <v>2.9</v>
      </c>
      <c r="L74">
        <v>10160.94</v>
      </c>
      <c r="M74">
        <v>1.5</v>
      </c>
    </row>
    <row r="75" spans="1:13" ht="105" x14ac:dyDescent="0.25">
      <c r="A75" s="1" t="s">
        <v>278</v>
      </c>
      <c r="B75" t="b">
        <v>0</v>
      </c>
      <c r="C75" t="s">
        <v>279</v>
      </c>
      <c r="D75" s="2">
        <v>45246.585069444445</v>
      </c>
      <c r="E75" t="s">
        <v>0</v>
      </c>
      <c r="G75" t="s">
        <v>150</v>
      </c>
      <c r="H75">
        <v>203853.83</v>
      </c>
      <c r="I75">
        <v>4.3</v>
      </c>
      <c r="J75">
        <v>1766525.81</v>
      </c>
      <c r="K75">
        <v>4.5</v>
      </c>
      <c r="L75">
        <v>10247.67</v>
      </c>
      <c r="M75">
        <v>7.9</v>
      </c>
    </row>
    <row r="76" spans="1:13" ht="105" x14ac:dyDescent="0.25">
      <c r="A76" s="1" t="s">
        <v>151</v>
      </c>
      <c r="B76" t="b">
        <v>0</v>
      </c>
      <c r="C76" t="s">
        <v>280</v>
      </c>
      <c r="D76" s="2">
        <v>45246.5862037037</v>
      </c>
      <c r="E76" t="s">
        <v>0</v>
      </c>
      <c r="G76" t="s">
        <v>152</v>
      </c>
      <c r="H76">
        <v>202765.11</v>
      </c>
      <c r="I76">
        <v>4</v>
      </c>
      <c r="J76">
        <v>1763836.85</v>
      </c>
      <c r="K76">
        <v>4.0999999999999996</v>
      </c>
      <c r="L76">
        <v>10214.36</v>
      </c>
      <c r="M76">
        <v>8.1</v>
      </c>
    </row>
    <row r="77" spans="1:13" ht="90" x14ac:dyDescent="0.25">
      <c r="A77" s="1" t="s">
        <v>153</v>
      </c>
      <c r="B77" t="b">
        <v>0</v>
      </c>
      <c r="C77" t="s">
        <v>281</v>
      </c>
      <c r="D77" s="2">
        <v>45246.587337962963</v>
      </c>
      <c r="E77" t="s">
        <v>0</v>
      </c>
      <c r="G77" t="s">
        <v>154</v>
      </c>
      <c r="H77">
        <v>202000.13</v>
      </c>
      <c r="I77">
        <v>2.6</v>
      </c>
      <c r="J77">
        <v>1724379.35</v>
      </c>
      <c r="K77">
        <v>2.5</v>
      </c>
      <c r="L77">
        <v>10528.22</v>
      </c>
      <c r="M77">
        <v>1.8</v>
      </c>
    </row>
    <row r="78" spans="1:13" ht="90" x14ac:dyDescent="0.25">
      <c r="A78" s="1" t="s">
        <v>155</v>
      </c>
      <c r="B78" t="b">
        <v>0</v>
      </c>
      <c r="C78" t="s">
        <v>282</v>
      </c>
      <c r="D78" s="2">
        <v>45246.588530092595</v>
      </c>
      <c r="E78" t="s">
        <v>0</v>
      </c>
      <c r="G78" t="s">
        <v>156</v>
      </c>
      <c r="H78">
        <v>197643.47</v>
      </c>
      <c r="I78">
        <v>2.9</v>
      </c>
      <c r="J78">
        <v>1745395.86</v>
      </c>
      <c r="K78">
        <v>1.2</v>
      </c>
      <c r="L78">
        <v>9507.1299999999992</v>
      </c>
      <c r="M78">
        <v>2.2000000000000002</v>
      </c>
    </row>
    <row r="79" spans="1:13" ht="120" x14ac:dyDescent="0.25">
      <c r="A79" s="1" t="s">
        <v>157</v>
      </c>
      <c r="B79" t="b">
        <v>0</v>
      </c>
      <c r="C79" t="s">
        <v>283</v>
      </c>
      <c r="D79" s="2">
        <v>45246.58966435185</v>
      </c>
      <c r="E79" t="s">
        <v>0</v>
      </c>
      <c r="G79" t="s">
        <v>158</v>
      </c>
      <c r="H79">
        <v>199026.16</v>
      </c>
      <c r="I79">
        <v>3</v>
      </c>
      <c r="J79">
        <v>1750624.72</v>
      </c>
      <c r="K79">
        <v>2.8</v>
      </c>
      <c r="L79">
        <v>9870.9599999999991</v>
      </c>
      <c r="M79">
        <v>3.8</v>
      </c>
    </row>
    <row r="80" spans="1:13" ht="90" x14ac:dyDescent="0.25">
      <c r="A80" s="1" t="s">
        <v>159</v>
      </c>
      <c r="B80" t="b">
        <v>0</v>
      </c>
      <c r="C80" t="s">
        <v>284</v>
      </c>
      <c r="D80" s="2">
        <v>45246.590798611112</v>
      </c>
      <c r="E80" t="s">
        <v>0</v>
      </c>
      <c r="G80" t="s">
        <v>160</v>
      </c>
      <c r="H80">
        <v>200186.8</v>
      </c>
      <c r="I80">
        <v>2.6</v>
      </c>
      <c r="J80">
        <v>1743629.45</v>
      </c>
      <c r="K80">
        <v>1.7</v>
      </c>
      <c r="L80">
        <v>10114.370000000001</v>
      </c>
      <c r="M80">
        <v>1.1000000000000001</v>
      </c>
    </row>
    <row r="81" spans="1:13" ht="120" x14ac:dyDescent="0.25">
      <c r="A81" s="1" t="s">
        <v>161</v>
      </c>
      <c r="B81" t="b">
        <v>0</v>
      </c>
      <c r="C81" t="s">
        <v>285</v>
      </c>
      <c r="D81" s="2">
        <v>45246.591932870368</v>
      </c>
      <c r="E81" t="s">
        <v>0</v>
      </c>
      <c r="G81" t="s">
        <v>162</v>
      </c>
      <c r="H81">
        <v>199169.21</v>
      </c>
      <c r="I81">
        <v>2.7</v>
      </c>
      <c r="J81">
        <v>1779022.84</v>
      </c>
      <c r="K81">
        <v>2</v>
      </c>
      <c r="L81">
        <v>9787.0300000000007</v>
      </c>
      <c r="M81">
        <v>10</v>
      </c>
    </row>
    <row r="82" spans="1:13" ht="105" x14ac:dyDescent="0.25">
      <c r="A82" s="1" t="s">
        <v>163</v>
      </c>
      <c r="B82" t="b">
        <v>0</v>
      </c>
      <c r="C82" t="s">
        <v>286</v>
      </c>
      <c r="D82" s="2">
        <v>45246.593124999999</v>
      </c>
      <c r="E82" t="s">
        <v>0</v>
      </c>
      <c r="G82" t="s">
        <v>16</v>
      </c>
      <c r="H82">
        <v>200405.89</v>
      </c>
      <c r="I82">
        <v>3.8</v>
      </c>
      <c r="J82">
        <v>1754948.15</v>
      </c>
      <c r="K82">
        <v>3.2</v>
      </c>
      <c r="L82">
        <v>10696.92</v>
      </c>
      <c r="M82">
        <v>5</v>
      </c>
    </row>
    <row r="83" spans="1:13" ht="90" x14ac:dyDescent="0.25">
      <c r="A83" s="1" t="s">
        <v>164</v>
      </c>
      <c r="B83" t="b">
        <v>0</v>
      </c>
      <c r="C83" t="s">
        <v>287</v>
      </c>
      <c r="D83" s="2">
        <v>45246.594259259262</v>
      </c>
      <c r="E83" t="s">
        <v>0</v>
      </c>
      <c r="G83" t="s">
        <v>68</v>
      </c>
      <c r="H83">
        <v>202535.27</v>
      </c>
      <c r="I83">
        <v>3.4</v>
      </c>
      <c r="J83">
        <v>1744522.37</v>
      </c>
      <c r="K83">
        <v>3.3</v>
      </c>
      <c r="L83">
        <v>9403.7099999999991</v>
      </c>
      <c r="M83">
        <v>5.5</v>
      </c>
    </row>
    <row r="84" spans="1:13" ht="105" x14ac:dyDescent="0.25">
      <c r="A84" s="1" t="s">
        <v>165</v>
      </c>
      <c r="B84" t="b">
        <v>0</v>
      </c>
      <c r="C84" t="s">
        <v>288</v>
      </c>
      <c r="D84" s="2">
        <v>45246.597719907404</v>
      </c>
      <c r="E84" t="s">
        <v>0</v>
      </c>
      <c r="G84" t="s">
        <v>16</v>
      </c>
      <c r="H84">
        <v>198844.31</v>
      </c>
      <c r="I84">
        <v>3.1</v>
      </c>
      <c r="J84">
        <v>1831976.22</v>
      </c>
      <c r="K84">
        <v>2.6</v>
      </c>
      <c r="L84">
        <v>10484.790000000001</v>
      </c>
      <c r="M84">
        <v>9.1999999999999993</v>
      </c>
    </row>
    <row r="85" spans="1:13" ht="90" x14ac:dyDescent="0.25">
      <c r="A85" s="1" t="s">
        <v>166</v>
      </c>
      <c r="B85" t="b">
        <v>0</v>
      </c>
      <c r="C85" t="s">
        <v>289</v>
      </c>
      <c r="D85" s="2">
        <v>45246.598865740743</v>
      </c>
      <c r="E85" t="s">
        <v>0</v>
      </c>
      <c r="G85" t="s">
        <v>16</v>
      </c>
      <c r="H85">
        <v>198456.42</v>
      </c>
      <c r="I85">
        <v>2.2999999999999998</v>
      </c>
      <c r="J85">
        <v>1855948.25</v>
      </c>
      <c r="K85">
        <v>2.1</v>
      </c>
      <c r="L85">
        <v>9874.17</v>
      </c>
      <c r="M85">
        <v>8.8000000000000007</v>
      </c>
    </row>
    <row r="86" spans="1:13" ht="105" x14ac:dyDescent="0.25">
      <c r="A86" s="1" t="s">
        <v>167</v>
      </c>
      <c r="B86" t="b">
        <v>0</v>
      </c>
      <c r="C86" t="s">
        <v>290</v>
      </c>
      <c r="D86" s="2">
        <v>45246.599988425929</v>
      </c>
      <c r="E86" t="s">
        <v>0</v>
      </c>
      <c r="G86" t="s">
        <v>16</v>
      </c>
      <c r="H86">
        <v>200559.28</v>
      </c>
      <c r="I86">
        <v>3.3</v>
      </c>
      <c r="J86">
        <v>1821425.03</v>
      </c>
      <c r="K86">
        <v>4.0999999999999996</v>
      </c>
      <c r="L86">
        <v>9477.1200000000008</v>
      </c>
      <c r="M86">
        <v>2.8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7BBF2AEC72E54A96B9CEEB3639AD2B" ma:contentTypeVersion="17" ma:contentTypeDescription="Create a new document." ma:contentTypeScope="" ma:versionID="7010c0a6269079e21613b7d96089c7ae">
  <xsd:schema xmlns:xsd="http://www.w3.org/2001/XMLSchema" xmlns:xs="http://www.w3.org/2001/XMLSchema" xmlns:p="http://schemas.microsoft.com/office/2006/metadata/properties" xmlns:ns3="b9494818-4157-4856-becf-245aaf201f85" xmlns:ns4="fdb7c1ac-29a4-4544-9ce2-fbe0ce024e61" targetNamespace="http://schemas.microsoft.com/office/2006/metadata/properties" ma:root="true" ma:fieldsID="7ec94fa1e5f2936bee832cd056caf156" ns3:_="" ns4:_="">
    <xsd:import namespace="b9494818-4157-4856-becf-245aaf201f85"/>
    <xsd:import namespace="fdb7c1ac-29a4-4544-9ce2-fbe0ce024e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94818-4157-4856-becf-245aaf201f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c1ac-29a4-4544-9ce2-fbe0ce024e6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494818-4157-4856-becf-245aaf201f8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74D764-8403-40DF-9472-046F98AF0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494818-4157-4856-becf-245aaf201f85"/>
    <ds:schemaRef ds:uri="fdb7c1ac-29a4-4544-9ce2-fbe0ce024e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DEFDBB-5154-4A76-A413-8714DC29183C}">
  <ds:schemaRefs>
    <ds:schemaRef ds:uri="http://purl.org/dc/elements/1.1/"/>
    <ds:schemaRef ds:uri="http://www.w3.org/XML/1998/namespace"/>
    <ds:schemaRef ds:uri="http://schemas.microsoft.com/office/2006/documentManagement/types"/>
    <ds:schemaRef ds:uri="b9494818-4157-4856-becf-245aaf201f85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fdb7c1ac-29a4-4544-9ce2-fbe0ce024e61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36D9F9B-A166-49A3-B154-281EFCF082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IC_all</vt:lpstr>
      <vt:lpstr>ICP_Mn</vt:lpstr>
      <vt:lpstr>ICP_As</vt:lpstr>
      <vt:lpstr>ICP_Fe_56</vt:lpstr>
      <vt:lpstr>ICP_Fe_57</vt:lpstr>
      <vt:lpstr>ICP_Al</vt:lpstr>
      <vt:lpstr>ICP_Internal_Drift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Knoblauch</dc:creator>
  <cp:keywords/>
  <dc:description/>
  <cp:lastModifiedBy>Alexandra Knoblauch</cp:lastModifiedBy>
  <cp:revision/>
  <dcterms:created xsi:type="dcterms:W3CDTF">2023-12-04T09:33:41Z</dcterms:created>
  <dcterms:modified xsi:type="dcterms:W3CDTF">2024-01-11T16:23:54Z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0x010100177BBF2AEC72E54A96B9CEEB3639AD2B</vt:lpwstr>
  </property>
</Properties>
</file>